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Remedial Class" sheetId="6" r:id="rId9"/>
    <sheet state="visible" name="MID Term 2" sheetId="7" r:id="rId10"/>
    <sheet state="visible" name="Remedial Class (2)" sheetId="8" r:id="rId11"/>
    <sheet state="visible" name="Attainment Sheet Sessional" sheetId="9" r:id="rId12"/>
    <sheet state="visible" name="Attainment CO to PO Sessional" sheetId="10" r:id="rId13"/>
    <sheet state="visible" name="Attainment Tool C to PO FINAL" sheetId="11" r:id="rId14"/>
  </sheets>
  <definedNames/>
  <calcPr/>
  <extLst>
    <ext uri="GoogleSheetsCustomDataVersion2">
      <go:sheetsCustomData xmlns:go="http://customooxmlschemas.google.com/" r:id="rId15" roundtripDataChecksum="PuCR8zsNaf0Ox/raakaPLEMeTbwMZlNmgfNlgHTnvfY="/>
    </ext>
  </extLst>
</workbook>
</file>

<file path=xl/sharedStrings.xml><?xml version="1.0" encoding="utf-8"?>
<sst xmlns="http://schemas.openxmlformats.org/spreadsheetml/2006/main" count="1568" uniqueCount="322">
  <si>
    <t>DEPARTMENT OF COMPUTER SCIENCE AND ENGG.</t>
  </si>
  <si>
    <t>CO to PO &amp; PSO Mapping</t>
  </si>
  <si>
    <t>III YEAR V SEM SEC A and B</t>
  </si>
  <si>
    <t>SUBJECT: Human Computer Interaction                                                                                             Faculty: Payal patel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</si>
  <si>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</si>
  <si>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</si>
  <si>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</si>
  <si>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</si>
  <si>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</si>
  <si>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</si>
  <si>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</si>
  <si>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</si>
  <si>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</si>
  <si>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</si>
  <si>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</si>
  <si>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</si>
  <si>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</si>
  <si>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</si>
  <si>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</si>
  <si>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</si>
  <si>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CO35CS512.1</t>
  </si>
  <si>
    <t>CO35CS512.2</t>
  </si>
  <si>
    <t>CO35CS512.3</t>
  </si>
  <si>
    <t>CO35CS512.4</t>
  </si>
  <si>
    <t>CO35CS512.5</t>
  </si>
  <si>
    <t>C35CS512 (AVG)</t>
  </si>
  <si>
    <t>Final Mapping of C4CS405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</si>
  <si>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</si>
  <si>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</si>
  <si>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 Human Computer Interaction                                                                   Subject Teacher: Payal patel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</si>
  <si>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</si>
  <si>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</si>
  <si>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</si>
  <si>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</si>
  <si>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</si>
  <si>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</si>
  <si>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</si>
  <si>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</si>
  <si>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</si>
  <si>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</si>
  <si>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</si>
  <si>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21ETCCS001</t>
  </si>
  <si>
    <t>AARSH BHARTI</t>
  </si>
  <si>
    <t>21ETCCS002</t>
  </si>
  <si>
    <t>MS AASTHA DAKHERA</t>
  </si>
  <si>
    <t>21ETCCS003</t>
  </si>
  <si>
    <t>ABHISHEK PRAJAPAT</t>
  </si>
  <si>
    <t>21ETCCS005</t>
  </si>
  <si>
    <t>AKSHANSH SONI</t>
  </si>
  <si>
    <t>21ETCCS006</t>
  </si>
  <si>
    <t>AKSHAT SINGH CHOUHAN</t>
  </si>
  <si>
    <t>21ETCCS007</t>
  </si>
  <si>
    <t>ANIRUDH SINGH RAJPUROHIT</t>
  </si>
  <si>
    <t>21ETCCS008</t>
  </si>
  <si>
    <t>ANISH SINGHAL</t>
  </si>
  <si>
    <t>21ETCCS009</t>
  </si>
  <si>
    <t>ANJALI SONI</t>
  </si>
  <si>
    <t>21ETCCS010</t>
  </si>
  <si>
    <t>ANURAG MENARIA</t>
  </si>
  <si>
    <t>21ETCCS011</t>
  </si>
  <si>
    <t>ANUSHKA VIJAY</t>
  </si>
  <si>
    <t>21ETCCS012</t>
  </si>
  <si>
    <t>APURVA LODHA</t>
  </si>
  <si>
    <t>21ETCCS013</t>
  </si>
  <si>
    <t>ARUN LOHAR</t>
  </si>
  <si>
    <t>21ETCCS014</t>
  </si>
  <si>
    <t>ARVIND SINGH</t>
  </si>
  <si>
    <t>21ETCCS015</t>
  </si>
  <si>
    <t>ARVIND SUTHAR</t>
  </si>
  <si>
    <t>21ETCCS016</t>
  </si>
  <si>
    <t>AVANI JOSHI</t>
  </si>
  <si>
    <t>21ETCCS017</t>
  </si>
  <si>
    <t>AYAN KHAN</t>
  </si>
  <si>
    <t>21ETCCS018</t>
  </si>
  <si>
    <t>AYUSH JHOTA</t>
  </si>
  <si>
    <t>21ETCCS019</t>
  </si>
  <si>
    <t>AYUSH TALESARA</t>
  </si>
  <si>
    <t>21ETCCS020</t>
  </si>
  <si>
    <t>BHAVYA MEHTA</t>
  </si>
  <si>
    <t>21ETCCS021</t>
  </si>
  <si>
    <t>BHERU SINGH PANWAR</t>
  </si>
  <si>
    <t>21ETCCS022</t>
  </si>
  <si>
    <t>MS BHUMIKA VARDAR</t>
  </si>
  <si>
    <t>21ETCCS025</t>
  </si>
  <si>
    <t>CHINMAY MENARIA</t>
  </si>
  <si>
    <t>21ETCCS026</t>
  </si>
  <si>
    <t>DAKSH VYAS</t>
  </si>
  <si>
    <t>21ETCCS027</t>
  </si>
  <si>
    <t>DEEPAK DHAKAR</t>
  </si>
  <si>
    <t>21ETCCS029</t>
  </si>
  <si>
    <t>DHIREN SUHALKA</t>
  </si>
  <si>
    <t>21ETCCS030</t>
  </si>
  <si>
    <t>DHRUV BAGORA</t>
  </si>
  <si>
    <t>21ETCCS031</t>
  </si>
  <si>
    <t>DIKSHA AGARWAL</t>
  </si>
  <si>
    <t>21ETCCS032</t>
  </si>
  <si>
    <t>DINESH AUDICHYA</t>
  </si>
  <si>
    <t>21ETCCS034</t>
  </si>
  <si>
    <t>DIVYANSHU MENARIA</t>
  </si>
  <si>
    <t>21ETCCS035</t>
  </si>
  <si>
    <t>DIVYANSHU SAHU</t>
  </si>
  <si>
    <t>21ETCCS036</t>
  </si>
  <si>
    <t>DURGA SANKAR DANGI</t>
  </si>
  <si>
    <t>21ETCCS037</t>
  </si>
  <si>
    <t>GAGAN MANGAL</t>
  </si>
  <si>
    <t>21ETCCS038</t>
  </si>
  <si>
    <t>GARVITA BAYA</t>
  </si>
  <si>
    <t>21ETCCS039</t>
  </si>
  <si>
    <t>GARVITA JAIN</t>
  </si>
  <si>
    <t>21ETCCS040</t>
  </si>
  <si>
    <t>GAZI AMAN KHAN</t>
  </si>
  <si>
    <t>21ETCCS041</t>
  </si>
  <si>
    <t>HARSH</t>
  </si>
  <si>
    <t>21ETCCS042</t>
  </si>
  <si>
    <t>HARSH SONI</t>
  </si>
  <si>
    <t>21ETCCS043</t>
  </si>
  <si>
    <t>HARSHAL PALIWAL</t>
  </si>
  <si>
    <t>21ETCCS044</t>
  </si>
  <si>
    <t>HARSHIT PUROHIT</t>
  </si>
  <si>
    <t>21ETCCS045</t>
  </si>
  <si>
    <t>HARSHIT SHARMA</t>
  </si>
  <si>
    <t>21ETCCS046</t>
  </si>
  <si>
    <t>HARSHITA RATHORE</t>
  </si>
  <si>
    <t>21ETCCS047</t>
  </si>
  <si>
    <t>HEET DOSI</t>
  </si>
  <si>
    <t>21ETCCS048</t>
  </si>
  <si>
    <t>MS HETAL SHARMA</t>
  </si>
  <si>
    <t>21ETCCS049</t>
  </si>
  <si>
    <t>JAHNAVI JOSHI</t>
  </si>
  <si>
    <t>21ETCCS050</t>
  </si>
  <si>
    <t>JAINIL JAIN</t>
  </si>
  <si>
    <t>21ETCCS051</t>
  </si>
  <si>
    <t>JASWANT SINGH RAO</t>
  </si>
  <si>
    <t>21ETCCS052</t>
  </si>
  <si>
    <t>JATIN VASHISHTHA</t>
  </si>
  <si>
    <t>21ETCCS053</t>
  </si>
  <si>
    <t>JAY JOSHI</t>
  </si>
  <si>
    <t>21ETCCS054</t>
  </si>
  <si>
    <t>JAYDEEP DANGI</t>
  </si>
  <si>
    <t>21ETCCS055</t>
  </si>
  <si>
    <t>JIGYASA CHATURVEDI</t>
  </si>
  <si>
    <t>21ETCCS056</t>
  </si>
  <si>
    <t>KAILASH JOSHI</t>
  </si>
  <si>
    <t>21ETCCS057</t>
  </si>
  <si>
    <t>KAMLESH KUMAR GHANCHI</t>
  </si>
  <si>
    <t>21ETCCS058</t>
  </si>
  <si>
    <t>KANISHKA PARMAR</t>
  </si>
  <si>
    <t>21ETCCS059</t>
  </si>
  <si>
    <t>KASHVI PANDEY</t>
  </si>
  <si>
    <t>21ETCCS060</t>
  </si>
  <si>
    <t>KHUSHAL PALIWAL</t>
  </si>
  <si>
    <t>21ETCCS061</t>
  </si>
  <si>
    <t>KHUSHI GAHLOT</t>
  </si>
  <si>
    <t>21ETCCS062</t>
  </si>
  <si>
    <t>KHUSHI VANAWAT</t>
  </si>
  <si>
    <t>21ETCCS064</t>
  </si>
  <si>
    <t>KUNAL CHOUBISA</t>
  </si>
  <si>
    <t>21ETCCS065</t>
  </si>
  <si>
    <t>KUNAL MENARIA</t>
  </si>
  <si>
    <t>21ETCCS066</t>
  </si>
  <si>
    <t>KUNAL PALIWAL</t>
  </si>
  <si>
    <t>21ETCCS067</t>
  </si>
  <si>
    <t>KUNAL SHARMA</t>
  </si>
  <si>
    <t>21ETCCS068</t>
  </si>
  <si>
    <t>KUNIKA KADECHA(RL)</t>
  </si>
  <si>
    <t>21ETCCS069</t>
  </si>
  <si>
    <t>LALITA DANGI</t>
  </si>
  <si>
    <t>21ETCCS070</t>
  </si>
  <si>
    <t>LAVISHA JAIN</t>
  </si>
  <si>
    <t>21ETCCS071</t>
  </si>
  <si>
    <t>LOKANTIK JAIN</t>
  </si>
  <si>
    <t>21ETCCS073</t>
  </si>
  <si>
    <t>MAHAK BANSAL</t>
  </si>
  <si>
    <t>21ETCCS074</t>
  </si>
  <si>
    <t>MANSI GEHLOT</t>
  </si>
  <si>
    <t>21ETCCS075</t>
  </si>
  <si>
    <t>MAYANK KANERIYA</t>
  </si>
  <si>
    <t>21ETCCS076</t>
  </si>
  <si>
    <t>MAYANK MALIWAL</t>
  </si>
  <si>
    <t>21ETCCS078</t>
  </si>
  <si>
    <t>MITANSH JAIN</t>
  </si>
  <si>
    <t>21ETCCS079</t>
  </si>
  <si>
    <t>MOHAMMED OWAIS KHAN</t>
  </si>
  <si>
    <t>21ETCCS081</t>
  </si>
  <si>
    <t>NAVNEET ANAND</t>
  </si>
  <si>
    <t>21ETCCS082</t>
  </si>
  <si>
    <t>NEHAL DHING</t>
  </si>
  <si>
    <t>21ETCCS084</t>
  </si>
  <si>
    <t>NIPUN MALI</t>
  </si>
  <si>
    <t>21ETCCS085</t>
  </si>
  <si>
    <t>NISHA LOHAR</t>
  </si>
  <si>
    <t>21ETCCS086</t>
  </si>
  <si>
    <t>PRADHUMAN SINGH CHAUDHARY</t>
  </si>
  <si>
    <t>21ETCCS087</t>
  </si>
  <si>
    <t>PRANJAL SINGHVI</t>
  </si>
  <si>
    <t>21ETCCS088</t>
  </si>
  <si>
    <t>RAJAT PATIDAR</t>
  </si>
  <si>
    <t>21ETCCS089</t>
  </si>
  <si>
    <t>RIYA JAIN</t>
  </si>
  <si>
    <t>21ETCCS090</t>
  </si>
  <si>
    <t>ROHIN GANG</t>
  </si>
  <si>
    <t>21ETCCS091</t>
  </si>
  <si>
    <t>RUPAL SONI</t>
  </si>
  <si>
    <t>21ETCCS092</t>
  </si>
  <si>
    <t>SAHIL SOLANKI</t>
  </si>
  <si>
    <t>21ETCCS093</t>
  </si>
  <si>
    <t>SARGAM JAIN</t>
  </si>
  <si>
    <t>21ETCCS094</t>
  </si>
  <si>
    <t>SATYEN KHARADI</t>
  </si>
  <si>
    <t>21ETCCS095</t>
  </si>
  <si>
    <t>SHASHANK MENARIA</t>
  </si>
  <si>
    <t>21ETCCS096</t>
  </si>
  <si>
    <t>SHUBHAM DAS</t>
  </si>
  <si>
    <t>21ETCCS097</t>
  </si>
  <si>
    <t>SUDEEP ROY</t>
  </si>
  <si>
    <t>21ETCCS098</t>
  </si>
  <si>
    <t>SUMIT VASITA</t>
  </si>
  <si>
    <t>21ETCCS099</t>
  </si>
  <si>
    <t>SUYASH SONI</t>
  </si>
  <si>
    <t>21ETCCS100</t>
  </si>
  <si>
    <t>MS TANISHA KUMAWAT</t>
  </si>
  <si>
    <t>21ETCCS101</t>
  </si>
  <si>
    <t>TUSHAR YADAV</t>
  </si>
  <si>
    <t>21ETCCS102</t>
  </si>
  <si>
    <t>VAIBHAV GARG</t>
  </si>
  <si>
    <t>21ETCCS103</t>
  </si>
  <si>
    <t>VAIBHAV SONI</t>
  </si>
  <si>
    <t>21ETCCS104</t>
  </si>
  <si>
    <t>VARUN SHARMA</t>
  </si>
  <si>
    <t>21ETCCS105</t>
  </si>
  <si>
    <t>VEDANSHI PAREEK</t>
  </si>
  <si>
    <t>21ETCCS106</t>
  </si>
  <si>
    <t>VEDAS DIXIT</t>
  </si>
  <si>
    <t>21ETCCS107</t>
  </si>
  <si>
    <t>VIKRAM SINGH SISODIYA</t>
  </si>
  <si>
    <t>21ETCCS108</t>
  </si>
  <si>
    <t>VIMANYU P SHARMA</t>
  </si>
  <si>
    <t>21ETCCS109</t>
  </si>
  <si>
    <t>VISHAL KUMAWAT</t>
  </si>
  <si>
    <t>21ETCCS110</t>
  </si>
  <si>
    <t>VISHAL PUSHKARNA</t>
  </si>
  <si>
    <t>21ETCCS111</t>
  </si>
  <si>
    <t>VYOM BHATT</t>
  </si>
  <si>
    <t>21ETCCS112</t>
  </si>
  <si>
    <t>YASH JAIN</t>
  </si>
  <si>
    <t>21ETCCS113</t>
  </si>
  <si>
    <t>YASH JOSHI</t>
  </si>
  <si>
    <t>21ETCCS114</t>
  </si>
  <si>
    <t>YASH PURI GOSWAMI</t>
  </si>
  <si>
    <t>21ETCCS115</t>
  </si>
  <si>
    <t>YOGESH JAIPAL</t>
  </si>
  <si>
    <t>21ETCCS116</t>
  </si>
  <si>
    <t>MS YUVIKA CHOUDHARY</t>
  </si>
  <si>
    <t>21ETCCS117</t>
  </si>
  <si>
    <t>YUVRAJ SINGH KANAWAT</t>
  </si>
  <si>
    <t>21ETCCS300</t>
  </si>
  <si>
    <t>NEELAM KATARIYA</t>
  </si>
  <si>
    <t>21ETCCS400</t>
  </si>
  <si>
    <t>Shabbir Husain</t>
  </si>
  <si>
    <t>21ETCCS401</t>
  </si>
  <si>
    <t>Ali Hussain</t>
  </si>
  <si>
    <t>22ETCCS200</t>
  </si>
  <si>
    <t>Saurabh Soni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</si>
  <si>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</si>
  <si>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</si>
  <si>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</si>
  <si>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</si>
  <si>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</si>
  <si>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</si>
  <si>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</si>
  <si>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Course code as per NBA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</si>
  <si>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</si>
  <si>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</si>
  <si>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</si>
  <si>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</si>
  <si>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</si>
  <si>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</si>
  <si>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</si>
  <si>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CO345CS512</t>
  </si>
  <si>
    <t>5CS5-12</t>
  </si>
  <si>
    <t>Signature HOD</t>
  </si>
  <si>
    <t>CO to PO &amp; PSO Attainment Through End Term Assessment</t>
  </si>
  <si>
    <t>SUBJECT: Human Computer Interaction                                                                     Subject Teacher: Payal patel</t>
  </si>
  <si>
    <t>Course</t>
  </si>
  <si>
    <t>CO35CS512</t>
  </si>
  <si>
    <t>MID TERM I EXAM MARK RECORD</t>
  </si>
  <si>
    <t>II YEAR III SEM SEC A and B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</si>
  <si>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</si>
  <si>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</si>
  <si>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</si>
  <si>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</si>
  <si>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</si>
  <si>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</si>
  <si>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</si>
  <si>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</si>
  <si>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CO4</t>
  </si>
  <si>
    <t>CO5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</si>
  <si>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</si>
  <si>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</si>
  <si>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</si>
  <si>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</si>
  <si>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</si>
  <si>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</si>
  <si>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</si>
  <si>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Marks and Gap Analysis of Mid-Term 2</t>
  </si>
  <si>
    <t>Course Outcome Attainment Sheet (Sessional)</t>
  </si>
  <si>
    <t>SUBJECT: Human Computer Intraction                                                                    Subject Teacher: Payal patel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</si>
  <si>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</si>
  <si>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</si>
  <si>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</si>
  <si>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</si>
  <si>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</si>
  <si>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</si>
  <si>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</si>
  <si>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</si>
  <si>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</si>
  <si>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</si>
  <si>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</si>
  <si>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SUBJECT: Human Computer Intraction                                                              Subject Teacher: Payal patel</t>
  </si>
  <si>
    <t>CO35CS512.6</t>
  </si>
  <si>
    <t>Course to PO &amp; PSO Attainment From All Tools</t>
  </si>
  <si>
    <t>SUBJECT:Human Computer Intraction                                                                   Subject Teacher: Payal Patel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</si>
</sst>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2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sz val="10.0"/>
      <color theme="1"/>
      <name val="Calibri"/>
    </font>
    <font>
      <sz val="11.0"/>
      <color theme="1"/>
      <name val="Calibri"/>
    </font>
    <font>
      <sz val="12.0"/>
      <color theme="1"/>
      <name val="Arial"/>
    </font>
    <font>
      <sz val="11.0"/>
      <color theme="1"/>
      <name val="Arial"/>
    </font>
    <font>
      <sz val="11.0"/>
      <color rgb="FF000000"/>
      <name val="Calibri"/>
    </font>
    <font>
      <b/>
      <sz val="14.0"/>
      <color theme="1"/>
      <name val="Calibri"/>
    </font>
    <font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</border>
    <border>
      <left/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1" numFmtId="0" xfId="0" applyAlignment="1" applyBorder="1" applyFill="1" applyFont="1">
      <alignment horizontal="center" shrinkToFit="0" vertical="center" wrapText="1"/>
    </xf>
    <xf borderId="5" fillId="3" fontId="1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vertical="center"/>
    </xf>
    <xf borderId="6" fillId="3" fontId="1" numFmtId="0" xfId="0" applyAlignment="1" applyBorder="1" applyFont="1">
      <alignment horizontal="center" shrinkToFit="0" vertical="center" wrapText="1"/>
    </xf>
    <xf borderId="7" fillId="3" fontId="5" numFmtId="0" xfId="0" applyAlignment="1" applyBorder="1" applyFont="1">
      <alignment horizontal="center" shrinkToFit="0" vertical="center" wrapText="1"/>
    </xf>
    <xf borderId="8" fillId="3" fontId="6" numFmtId="0" xfId="0" applyAlignment="1" applyBorder="1" applyFont="1">
      <alignment horizontal="center"/>
    </xf>
    <xf borderId="7" fillId="2" fontId="1" numFmtId="0" xfId="0" applyAlignment="1" applyBorder="1" applyFont="1">
      <alignment horizontal="center" shrinkToFit="0" vertical="center" wrapText="1"/>
    </xf>
    <xf borderId="7" fillId="0" fontId="7" numFmtId="2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0" fillId="0" fontId="6" numFmtId="0" xfId="0" applyAlignment="1" applyFont="1">
      <alignment horizontal="left"/>
    </xf>
    <xf borderId="9" fillId="2" fontId="1" numFmtId="0" xfId="0" applyAlignment="1" applyBorder="1" applyFont="1">
      <alignment horizontal="center" vertical="center"/>
    </xf>
    <xf borderId="7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7" fillId="2" fontId="1" numFmtId="9" xfId="0" applyAlignment="1" applyBorder="1" applyFont="1" applyNumberFormat="1">
      <alignment horizontal="center" vertical="center"/>
    </xf>
    <xf borderId="14" fillId="2" fontId="1" numFmtId="9" xfId="0" applyAlignment="1" applyBorder="1" applyFont="1" applyNumberFormat="1">
      <alignment horizontal="center" vertical="center"/>
    </xf>
    <xf borderId="7" fillId="3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shrinkToFit="0" vertical="top" wrapText="1"/>
    </xf>
    <xf borderId="7" fillId="0" fontId="8" numFmtId="0" xfId="0" applyAlignment="1" applyBorder="1" applyFont="1">
      <alignment shrinkToFit="0" wrapText="1"/>
    </xf>
    <xf borderId="3" fillId="0" fontId="6" numFmtId="1" xfId="0" applyAlignment="1" applyBorder="1" applyFont="1" applyNumberFormat="1">
      <alignment horizontal="center" vertical="center"/>
    </xf>
    <xf borderId="7" fillId="0" fontId="6" numFmtId="0" xfId="0" applyAlignment="1" applyBorder="1" applyFont="1">
      <alignment horizontal="center" vertical="center"/>
    </xf>
    <xf borderId="0" fillId="0" fontId="8" numFmtId="1" xfId="0" applyFont="1" applyNumberFormat="1"/>
    <xf borderId="8" fillId="2" fontId="6" numFmtId="0" xfId="0" applyAlignment="1" applyBorder="1" applyFont="1">
      <alignment horizontal="center" vertical="center"/>
    </xf>
    <xf borderId="8" fillId="2" fontId="6" numFmtId="0" xfId="0" applyAlignment="1" applyBorder="1" applyFont="1">
      <alignment horizontal="center" shrinkToFit="0" vertical="center" wrapText="1"/>
    </xf>
    <xf borderId="8" fillId="2" fontId="9" numFmtId="0" xfId="0" applyAlignment="1" applyBorder="1" applyFont="1">
      <alignment horizontal="left" shrinkToFit="0" vertical="center" wrapText="1"/>
    </xf>
    <xf borderId="7" fillId="2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7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0" fillId="0" fontId="6" numFmtId="0" xfId="0" applyAlignment="1" applyFont="1">
      <alignment horizontal="center"/>
    </xf>
    <xf borderId="1" fillId="2" fontId="4" numFmtId="0" xfId="0" applyAlignment="1" applyBorder="1" applyFont="1">
      <alignment horizontal="center" vertical="center"/>
    </xf>
    <xf borderId="7" fillId="2" fontId="4" numFmtId="0" xfId="0" applyAlignment="1" applyBorder="1" applyFont="1">
      <alignment horizontal="center" shrinkToFit="0" vertical="center" wrapText="1"/>
    </xf>
    <xf borderId="7" fillId="2" fontId="4" numFmtId="0" xfId="0" applyAlignment="1" applyBorder="1" applyFont="1">
      <alignment horizontal="center" readingOrder="0" shrinkToFit="0" vertical="center" wrapText="1"/>
    </xf>
    <xf borderId="7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  <xf borderId="7" fillId="2" fontId="4" numFmtId="0" xfId="0" applyAlignment="1" applyBorder="1" applyFont="1">
      <alignment horizontal="center" vertical="center"/>
    </xf>
    <xf borderId="0" fillId="0" fontId="1" numFmtId="0" xfId="0" applyFont="1"/>
    <xf borderId="7" fillId="0" fontId="3" numFmtId="0" xfId="0" applyAlignment="1" applyBorder="1" applyFont="1">
      <alignment horizontal="center" vertical="center"/>
    </xf>
    <xf borderId="7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9" fillId="2" fontId="4" numFmtId="0" xfId="0" applyAlignment="1" applyBorder="1" applyFont="1">
      <alignment horizontal="center" vertical="center"/>
    </xf>
    <xf borderId="9" fillId="2" fontId="4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24" fillId="2" fontId="4" numFmtId="0" xfId="0" applyAlignment="1" applyBorder="1" applyFont="1">
      <alignment horizontal="center" vertical="center"/>
    </xf>
    <xf borderId="14" fillId="2" fontId="4" numFmtId="0" xfId="0" applyAlignment="1" applyBorder="1" applyFont="1">
      <alignment horizontal="center" vertical="center"/>
    </xf>
    <xf borderId="7" fillId="0" fontId="8" numFmtId="0" xfId="0" applyAlignment="1" applyBorder="1" applyFont="1">
      <alignment horizontal="center"/>
    </xf>
    <xf borderId="7" fillId="0" fontId="6" numFmtId="0" xfId="0" applyAlignment="1" applyBorder="1" applyFont="1">
      <alignment horizontal="center"/>
    </xf>
    <xf borderId="7" fillId="0" fontId="8" numFmtId="1" xfId="0" applyAlignment="1" applyBorder="1" applyFont="1" applyNumberFormat="1">
      <alignment horizontal="center"/>
    </xf>
    <xf borderId="1" fillId="0" fontId="6" numFmtId="0" xfId="0" applyAlignment="1" applyBorder="1" applyFont="1">
      <alignment horizontal="center"/>
    </xf>
    <xf borderId="7" fillId="0" fontId="6" numFmtId="1" xfId="0" applyAlignment="1" applyBorder="1" applyFont="1" applyNumberFormat="1">
      <alignment horizontal="center" vertical="center"/>
    </xf>
    <xf borderId="0" fillId="0" fontId="6" numFmtId="1" xfId="0" applyAlignment="1" applyFont="1" applyNumberFormat="1">
      <alignment horizontal="center" vertical="center"/>
    </xf>
    <xf borderId="9" fillId="0" fontId="6" numFmtId="0" xfId="0" applyAlignment="1" applyBorder="1" applyFont="1">
      <alignment horizontal="center" vertical="center"/>
    </xf>
    <xf borderId="19" fillId="0" fontId="10" numFmtId="0" xfId="0" applyAlignment="1" applyBorder="1" applyFont="1">
      <alignment horizontal="center"/>
    </xf>
    <xf borderId="7" fillId="0" fontId="6" numFmtId="0" xfId="0" applyAlignment="1" applyBorder="1" applyFont="1">
      <alignment shrinkToFit="0" vertical="center" wrapText="1"/>
    </xf>
    <xf borderId="25" fillId="2" fontId="4" numFmtId="0" xfId="0" applyAlignment="1" applyBorder="1" applyFont="1">
      <alignment horizontal="center" vertical="center"/>
    </xf>
    <xf borderId="8" fillId="2" fontId="4" numFmtId="0" xfId="0" applyAlignment="1" applyBorder="1" applyFont="1">
      <alignment horizontal="center" vertical="center"/>
    </xf>
    <xf borderId="26" fillId="0" fontId="2" numFmtId="0" xfId="0" applyBorder="1" applyFont="1"/>
    <xf borderId="14" fillId="2" fontId="4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center"/>
    </xf>
    <xf borderId="7" fillId="4" fontId="3" numFmtId="1" xfId="0" applyAlignment="1" applyBorder="1" applyFill="1" applyFont="1" applyNumberFormat="1">
      <alignment horizontal="center" vertical="center"/>
    </xf>
    <xf borderId="0" fillId="0" fontId="11" numFmtId="0" xfId="0" applyAlignment="1" applyFont="1">
      <alignment horizontal="left"/>
    </xf>
    <xf borderId="9" fillId="2" fontId="4" numFmtId="9" xfId="0" applyAlignment="1" applyBorder="1" applyFont="1" applyNumberFormat="1">
      <alignment horizontal="center" vertical="center"/>
    </xf>
    <xf borderId="7" fillId="2" fontId="4" numFmtId="9" xfId="0" applyAlignment="1" applyBorder="1" applyFont="1" applyNumberFormat="1">
      <alignment horizontal="center" vertical="center"/>
    </xf>
    <xf borderId="7" fillId="0" fontId="3" numFmtId="1" xfId="0" applyAlignment="1" applyBorder="1" applyFont="1" applyNumberFormat="1">
      <alignment horizontal="center" vertical="center"/>
    </xf>
    <xf borderId="7" fillId="0" fontId="3" numFmtId="164" xfId="0" applyAlignment="1" applyBorder="1" applyFont="1" applyNumberFormat="1">
      <alignment horizontal="center" vertical="center"/>
    </xf>
    <xf borderId="7" fillId="2" fontId="3" numFmtId="0" xfId="0" applyAlignment="1" applyBorder="1" applyFont="1">
      <alignment horizontal="center" vertical="center"/>
    </xf>
    <xf borderId="15" fillId="4" fontId="4" numFmtId="0" xfId="0" applyAlignment="1" applyBorder="1" applyFont="1">
      <alignment horizontal="left" shrinkToFit="0" vertical="center" wrapText="1"/>
    </xf>
    <xf borderId="7" fillId="0" fontId="4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horizontal="center" vertical="center"/>
    </xf>
    <xf borderId="0" fillId="0" fontId="6" numFmtId="0" xfId="0" applyFont="1"/>
    <xf borderId="0" fillId="0" fontId="1" numFmtId="0" xfId="0" applyAlignment="1" applyFont="1">
      <alignment horizontal="center" vertical="top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solid">
          <fgColor theme="9"/>
          <bgColor theme="9"/>
        </patternFill>
      </fill>
      <border/>
    </dxf>
    <dxf>
      <font>
        <color rgb="FFFF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customschemas.google.com/relationships/workbookmetadata" Target="metadata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6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5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6" t="s">
        <v>17</v>
      </c>
      <c r="O5" s="6" t="s">
        <v>18</v>
      </c>
      <c r="P5" s="6" t="s">
        <v>19</v>
      </c>
      <c r="Q5" s="7"/>
      <c r="R5" s="7"/>
      <c r="S5" s="7"/>
      <c r="T5" s="7"/>
      <c r="U5" s="7"/>
      <c r="V5" s="7"/>
      <c r="W5" s="7"/>
      <c r="X5" s="7"/>
      <c r="Y5" s="7"/>
      <c r="Z5" s="7"/>
    </row>
    <row r="6" ht="19.5" customHeight="1">
      <c r="A6" s="8" t="s">
        <v>20</v>
      </c>
      <c r="B6" s="9">
        <v>3.0</v>
      </c>
      <c r="C6" s="9">
        <v>1.0</v>
      </c>
      <c r="D6" s="9">
        <v>0.0</v>
      </c>
      <c r="E6" s="9">
        <v>1.0</v>
      </c>
      <c r="F6" s="9">
        <v>0.0</v>
      </c>
      <c r="G6" s="9">
        <v>0.0</v>
      </c>
      <c r="H6" s="9">
        <v>0.0</v>
      </c>
      <c r="I6" s="9">
        <v>0.0</v>
      </c>
      <c r="J6" s="9">
        <v>0.0</v>
      </c>
      <c r="K6" s="9">
        <v>0.0</v>
      </c>
      <c r="L6" s="9">
        <v>0.0</v>
      </c>
      <c r="M6" s="9">
        <v>1.0</v>
      </c>
      <c r="N6" s="9">
        <v>2.0</v>
      </c>
      <c r="O6" s="9">
        <v>1.0</v>
      </c>
      <c r="P6" s="9">
        <v>1.0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8" t="s">
        <v>21</v>
      </c>
      <c r="B7" s="9">
        <v>2.0</v>
      </c>
      <c r="C7" s="9">
        <v>2.0</v>
      </c>
      <c r="D7" s="9">
        <v>0.0</v>
      </c>
      <c r="E7" s="9">
        <v>1.0</v>
      </c>
      <c r="F7" s="9">
        <v>0.0</v>
      </c>
      <c r="G7" s="9">
        <v>0.0</v>
      </c>
      <c r="H7" s="9">
        <v>0.0</v>
      </c>
      <c r="I7" s="9">
        <v>0.0</v>
      </c>
      <c r="J7" s="9">
        <v>0.0</v>
      </c>
      <c r="K7" s="9">
        <v>0.0</v>
      </c>
      <c r="L7" s="9">
        <v>0.0</v>
      </c>
      <c r="M7" s="9">
        <v>1.0</v>
      </c>
      <c r="N7" s="9">
        <v>2.0</v>
      </c>
      <c r="O7" s="9">
        <v>1.0</v>
      </c>
      <c r="P7" s="9">
        <v>1.0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8" t="s">
        <v>22</v>
      </c>
      <c r="B8" s="9">
        <v>3.0</v>
      </c>
      <c r="C8" s="9">
        <v>2.0</v>
      </c>
      <c r="D8" s="9">
        <v>3.0</v>
      </c>
      <c r="E8" s="9">
        <v>1.0</v>
      </c>
      <c r="F8" s="9">
        <v>0.0</v>
      </c>
      <c r="G8" s="9">
        <v>0.0</v>
      </c>
      <c r="H8" s="9">
        <v>0.0</v>
      </c>
      <c r="I8" s="9">
        <v>1.0</v>
      </c>
      <c r="J8" s="9">
        <v>1.0</v>
      </c>
      <c r="K8" s="9">
        <v>0.0</v>
      </c>
      <c r="L8" s="9">
        <v>1.0</v>
      </c>
      <c r="M8" s="9">
        <v>1.0</v>
      </c>
      <c r="N8" s="9">
        <v>2.0</v>
      </c>
      <c r="O8" s="9">
        <v>1.0</v>
      </c>
      <c r="P8" s="9">
        <v>1.0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8" t="s">
        <v>23</v>
      </c>
      <c r="B9" s="9">
        <v>2.0</v>
      </c>
      <c r="C9" s="9">
        <v>2.0</v>
      </c>
      <c r="D9" s="9">
        <v>1.0</v>
      </c>
      <c r="E9" s="9">
        <v>3.0</v>
      </c>
      <c r="F9" s="9">
        <v>1.0</v>
      </c>
      <c r="G9" s="9">
        <v>0.0</v>
      </c>
      <c r="H9" s="9">
        <v>0.0</v>
      </c>
      <c r="I9" s="9">
        <v>0.0</v>
      </c>
      <c r="J9" s="9">
        <v>1.0</v>
      </c>
      <c r="K9" s="9">
        <v>2.0</v>
      </c>
      <c r="L9" s="9">
        <v>2.0</v>
      </c>
      <c r="M9" s="9">
        <v>1.0</v>
      </c>
      <c r="N9" s="9">
        <v>2.0</v>
      </c>
      <c r="O9" s="9">
        <v>1.0</v>
      </c>
      <c r="P9" s="9">
        <v>1.0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8" t="s">
        <v>24</v>
      </c>
      <c r="B10" s="9">
        <v>1.0</v>
      </c>
      <c r="C10" s="9">
        <v>3.0</v>
      </c>
      <c r="D10" s="9">
        <v>3.0</v>
      </c>
      <c r="E10" s="9">
        <v>2.0</v>
      </c>
      <c r="F10" s="9">
        <v>1.0</v>
      </c>
      <c r="G10" s="9">
        <v>0.0</v>
      </c>
      <c r="H10" s="9">
        <v>0.0</v>
      </c>
      <c r="I10" s="9">
        <v>0.0</v>
      </c>
      <c r="J10" s="9">
        <v>0.0</v>
      </c>
      <c r="K10" s="9">
        <v>0.0</v>
      </c>
      <c r="L10" s="9">
        <v>2.0</v>
      </c>
      <c r="M10" s="9">
        <v>1.0</v>
      </c>
      <c r="N10" s="9">
        <v>2.0</v>
      </c>
      <c r="O10" s="9">
        <v>1.0</v>
      </c>
      <c r="P10" s="9">
        <v>1.0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8" t="s">
        <v>25</v>
      </c>
      <c r="B11" s="10">
        <v>2.2</v>
      </c>
      <c r="C11" s="10">
        <v>2.0</v>
      </c>
      <c r="D11" s="10">
        <v>1.4</v>
      </c>
      <c r="E11" s="10">
        <v>1.6</v>
      </c>
      <c r="F11" s="10">
        <v>0.4</v>
      </c>
      <c r="G11" s="10">
        <v>0.0</v>
      </c>
      <c r="H11" s="10">
        <v>0.0</v>
      </c>
      <c r="I11" s="10">
        <v>0.2</v>
      </c>
      <c r="J11" s="10">
        <v>0.4</v>
      </c>
      <c r="K11" s="10">
        <v>0.4</v>
      </c>
      <c r="L11" s="10">
        <v>1.0</v>
      </c>
      <c r="M11" s="10">
        <v>1.0</v>
      </c>
      <c r="N11" s="10">
        <v>2.0</v>
      </c>
      <c r="O11" s="10">
        <v>1.0</v>
      </c>
      <c r="P11" s="10">
        <v>1.0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4.0" customHeight="1">
      <c r="A12" s="11" t="s">
        <v>26</v>
      </c>
      <c r="B12" s="12">
        <v>2.0</v>
      </c>
      <c r="C12" s="12">
        <v>2.0</v>
      </c>
      <c r="D12" s="12">
        <v>1.0</v>
      </c>
      <c r="E12" s="12">
        <v>2.0</v>
      </c>
      <c r="F12" s="12">
        <v>0.0</v>
      </c>
      <c r="G12" s="12">
        <v>0.0</v>
      </c>
      <c r="H12" s="12">
        <v>0.0</v>
      </c>
      <c r="I12" s="12">
        <v>0.0</v>
      </c>
      <c r="J12" s="12">
        <v>0.0</v>
      </c>
      <c r="K12" s="12">
        <v>0.0</v>
      </c>
      <c r="L12" s="12">
        <v>1.0</v>
      </c>
      <c r="M12" s="12">
        <v>1.0</v>
      </c>
      <c r="N12" s="12">
        <v>2.0</v>
      </c>
      <c r="O12" s="12">
        <v>1.0</v>
      </c>
      <c r="P12" s="12">
        <v>1.0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9.75" customHeight="1">
      <c r="A13" s="13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13"/>
      <c r="O13" s="2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rintOptions/>
  <pageMargins bottom="0.75" footer="0.0" header="0.0" left="0.7" right="0.7" top="0.75"/>
  <pageSetup scale="7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38"/>
    <col customWidth="1" min="2" max="26" width="7.63"/>
  </cols>
  <sheetData>
    <row r="1" ht="19.5" customHeight="1">
      <c r="A1" s="4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45" t="s">
        <v>317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4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45" t="s">
        <v>318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46" t="s">
        <v>4</v>
      </c>
      <c r="B5" s="53" t="s">
        <v>5</v>
      </c>
      <c r="C5" s="53" t="s">
        <v>6</v>
      </c>
      <c r="D5" s="53" t="s">
        <v>7</v>
      </c>
      <c r="E5" s="53" t="s">
        <v>8</v>
      </c>
      <c r="F5" s="53" t="s">
        <v>9</v>
      </c>
      <c r="G5" s="53" t="s">
        <v>10</v>
      </c>
      <c r="H5" s="53" t="s">
        <v>11</v>
      </c>
      <c r="I5" s="53" t="s">
        <v>12</v>
      </c>
      <c r="J5" s="53" t="s">
        <v>13</v>
      </c>
      <c r="K5" s="53" t="s">
        <v>14</v>
      </c>
      <c r="L5" s="53" t="s">
        <v>15</v>
      </c>
      <c r="M5" s="53" t="s">
        <v>16</v>
      </c>
      <c r="N5" s="53" t="s">
        <v>17</v>
      </c>
      <c r="O5" s="53" t="s">
        <v>18</v>
      </c>
      <c r="P5" s="53" t="s">
        <v>19</v>
      </c>
      <c r="Q5" s="89"/>
      <c r="R5" s="89"/>
      <c r="S5" s="89"/>
      <c r="T5" s="89"/>
      <c r="U5" s="89"/>
      <c r="V5" s="89"/>
      <c r="W5" s="89"/>
      <c r="X5" s="89"/>
      <c r="Y5" s="89"/>
      <c r="Z5" s="89"/>
    </row>
    <row r="6" ht="19.5" customHeight="1">
      <c r="A6" s="46" t="s">
        <v>20</v>
      </c>
      <c r="B6" s="56">
        <f>((('Attainment Sheet Sessional'!$E127/3)*0.6)*'CO-PO Mapping'!B6)/3</f>
        <v>0.6</v>
      </c>
      <c r="C6" s="56">
        <f>((('Attainment Sheet Sessional'!$E127/3)*0.6)*'CO-PO Mapping'!C6)/3</f>
        <v>0.2</v>
      </c>
      <c r="D6" s="56">
        <f>((('Attainment Sheet Sessional'!$E127/3)*0.6)*'CO-PO Mapping'!D6)/3</f>
        <v>0</v>
      </c>
      <c r="E6" s="56">
        <f>((('Attainment Sheet Sessional'!$E127/3)*0.6)*'CO-PO Mapping'!E6)/3</f>
        <v>0.2</v>
      </c>
      <c r="F6" s="56">
        <f>((('Attainment Sheet Sessional'!$E127/3)*0.6)*'CO-PO Mapping'!F6)/3</f>
        <v>0</v>
      </c>
      <c r="G6" s="56">
        <f>((('Attainment Sheet Sessional'!$E127/3)*0.6)*'CO-PO Mapping'!G6)/3</f>
        <v>0</v>
      </c>
      <c r="H6" s="56">
        <f>((('Attainment Sheet Sessional'!$E127/3)*0.6)*'CO-PO Mapping'!H6)/3</f>
        <v>0</v>
      </c>
      <c r="I6" s="56">
        <f>((('Attainment Sheet Sessional'!$E127/3)*0.6)*'CO-PO Mapping'!I6)/3</f>
        <v>0</v>
      </c>
      <c r="J6" s="56">
        <f>((('Attainment Sheet Sessional'!$E127/3)*0.6)*'CO-PO Mapping'!J6)/3</f>
        <v>0</v>
      </c>
      <c r="K6" s="56">
        <f>((('Attainment Sheet Sessional'!$E127/3)*0.6)*'CO-PO Mapping'!K6)/3</f>
        <v>0</v>
      </c>
      <c r="L6" s="56">
        <f>((('Attainment Sheet Sessional'!$E127/3)*0.6)*'CO-PO Mapping'!L6)/3</f>
        <v>0</v>
      </c>
      <c r="M6" s="56">
        <f>((('Attainment Sheet Sessional'!$E127/3)*0.6)*'CO-PO Mapping'!M6)/3</f>
        <v>0.2</v>
      </c>
      <c r="N6" s="56">
        <f>((('Attainment Sheet Sessional'!$E127/3)*0.6)*'CO-PO Mapping'!N6)/3</f>
        <v>0.4</v>
      </c>
      <c r="O6" s="56">
        <f>((('Attainment Sheet Sessional'!$E127/3)*0.6)*'CO-PO Mapping'!O6)/3</f>
        <v>0.2</v>
      </c>
      <c r="P6" s="56">
        <f>((('Attainment Sheet Sessional'!$E127/3)*0.6)*'CO-PO Mapping'!P6)/3</f>
        <v>0.2</v>
      </c>
    </row>
    <row r="7" ht="19.5" customHeight="1">
      <c r="A7" s="46" t="s">
        <v>21</v>
      </c>
      <c r="B7" s="56">
        <f>((('Attainment Sheet Sessional'!$E128/3)*0.6)*'CO-PO Mapping'!B7)/3</f>
        <v>0.4</v>
      </c>
      <c r="C7" s="56">
        <f>((('Attainment Sheet Sessional'!$E128/3)*0.6)*'CO-PO Mapping'!C7)/3</f>
        <v>0.4</v>
      </c>
      <c r="D7" s="56">
        <f>((('Attainment Sheet Sessional'!$E128/3)*0.6)*'CO-PO Mapping'!D7)/3</f>
        <v>0</v>
      </c>
      <c r="E7" s="56">
        <f>((('Attainment Sheet Sessional'!$E128/3)*0.6)*'CO-PO Mapping'!E7)/3</f>
        <v>0.2</v>
      </c>
      <c r="F7" s="56">
        <f>((('Attainment Sheet Sessional'!$E128/3)*0.6)*'CO-PO Mapping'!F7)/3</f>
        <v>0</v>
      </c>
      <c r="G7" s="56">
        <f>((('Attainment Sheet Sessional'!$E128/3)*0.6)*'CO-PO Mapping'!G7)/3</f>
        <v>0</v>
      </c>
      <c r="H7" s="56">
        <f>((('Attainment Sheet Sessional'!$E128/3)*0.6)*'CO-PO Mapping'!H7)/3</f>
        <v>0</v>
      </c>
      <c r="I7" s="56">
        <f>((('Attainment Sheet Sessional'!$E128/3)*0.6)*'CO-PO Mapping'!I7)/3</f>
        <v>0</v>
      </c>
      <c r="J7" s="56">
        <f>((('Attainment Sheet Sessional'!$E128/3)*0.6)*'CO-PO Mapping'!J7)/3</f>
        <v>0</v>
      </c>
      <c r="K7" s="56">
        <f>((('Attainment Sheet Sessional'!$E128/3)*0.6)*'CO-PO Mapping'!K7)/3</f>
        <v>0</v>
      </c>
      <c r="L7" s="56">
        <f>((('Attainment Sheet Sessional'!$E128/3)*0.6)*'CO-PO Mapping'!L7)/3</f>
        <v>0</v>
      </c>
      <c r="M7" s="56">
        <f>((('Attainment Sheet Sessional'!$E128/3)*0.6)*'CO-PO Mapping'!M7)/3</f>
        <v>0.2</v>
      </c>
      <c r="N7" s="56">
        <f>((('Attainment Sheet Sessional'!$E128/3)*0.6)*'CO-PO Mapping'!N7)/3</f>
        <v>0.4</v>
      </c>
      <c r="O7" s="56">
        <f>((('Attainment Sheet Sessional'!$E128/3)*0.6)*'CO-PO Mapping'!O7)/3</f>
        <v>0.2</v>
      </c>
      <c r="P7" s="56">
        <f>((('Attainment Sheet Sessional'!$E128/3)*0.6)*'CO-PO Mapping'!P7)/3</f>
        <v>0.2</v>
      </c>
    </row>
    <row r="8" ht="19.5" customHeight="1">
      <c r="A8" s="46" t="s">
        <v>22</v>
      </c>
      <c r="B8" s="56">
        <f>((('Attainment Sheet Sessional'!$E129/3)*0.6)*'CO-PO Mapping'!B8)/3</f>
        <v>0.6</v>
      </c>
      <c r="C8" s="56">
        <f>((('Attainment Sheet Sessional'!$E129/3)*0.6)*'CO-PO Mapping'!C8)/3</f>
        <v>0.4</v>
      </c>
      <c r="D8" s="56">
        <f>((('Attainment Sheet Sessional'!$E129/3)*0.6)*'CO-PO Mapping'!D8)/3</f>
        <v>0.6</v>
      </c>
      <c r="E8" s="56">
        <f>((('Attainment Sheet Sessional'!$E129/3)*0.6)*'CO-PO Mapping'!E8)/3</f>
        <v>0.2</v>
      </c>
      <c r="F8" s="56">
        <f>((('Attainment Sheet Sessional'!$E129/3)*0.6)*'CO-PO Mapping'!F8)/3</f>
        <v>0</v>
      </c>
      <c r="G8" s="56">
        <f>((('Attainment Sheet Sessional'!$E129/3)*0.6)*'CO-PO Mapping'!G8)/3</f>
        <v>0</v>
      </c>
      <c r="H8" s="56">
        <f>((('Attainment Sheet Sessional'!$E129/3)*0.6)*'CO-PO Mapping'!H8)/3</f>
        <v>0</v>
      </c>
      <c r="I8" s="56">
        <f>((('Attainment Sheet Sessional'!$E129/3)*0.6)*'CO-PO Mapping'!I8)/3</f>
        <v>0.2</v>
      </c>
      <c r="J8" s="56">
        <f>((('Attainment Sheet Sessional'!$E129/3)*0.6)*'CO-PO Mapping'!J8)/3</f>
        <v>0.2</v>
      </c>
      <c r="K8" s="56">
        <f>((('Attainment Sheet Sessional'!$E129/3)*0.6)*'CO-PO Mapping'!K8)/3</f>
        <v>0</v>
      </c>
      <c r="L8" s="56">
        <f>((('Attainment Sheet Sessional'!$E129/3)*0.6)*'CO-PO Mapping'!L8)/3</f>
        <v>0.2</v>
      </c>
      <c r="M8" s="56">
        <f>((('Attainment Sheet Sessional'!$E129/3)*0.6)*'CO-PO Mapping'!M8)/3</f>
        <v>0.2</v>
      </c>
      <c r="N8" s="56">
        <f>((('Attainment Sheet Sessional'!$E129/3)*0.6)*'CO-PO Mapping'!N8)/3</f>
        <v>0.4</v>
      </c>
      <c r="O8" s="56">
        <f>((('Attainment Sheet Sessional'!$E129/3)*0.6)*'CO-PO Mapping'!O8)/3</f>
        <v>0.2</v>
      </c>
      <c r="P8" s="56">
        <f>((('Attainment Sheet Sessional'!$E129/3)*0.6)*'CO-PO Mapping'!P8)/3</f>
        <v>0.2</v>
      </c>
    </row>
    <row r="9" ht="19.5" customHeight="1">
      <c r="A9" s="46" t="s">
        <v>23</v>
      </c>
      <c r="B9" s="56">
        <f>((('Attainment Sheet Sessional'!$E130/3)*0.6)*'CO-PO Mapping'!B9)/3</f>
        <v>0.4</v>
      </c>
      <c r="C9" s="56">
        <f>((('Attainment Sheet Sessional'!$E130/3)*0.6)*'CO-PO Mapping'!C9)/3</f>
        <v>0.4</v>
      </c>
      <c r="D9" s="56">
        <f>((('Attainment Sheet Sessional'!$E130/3)*0.6)*'CO-PO Mapping'!D9)/3</f>
        <v>0.2</v>
      </c>
      <c r="E9" s="56">
        <f>((('Attainment Sheet Sessional'!$E130/3)*0.6)*'CO-PO Mapping'!E9)/3</f>
        <v>0.6</v>
      </c>
      <c r="F9" s="56">
        <f>((('Attainment Sheet Sessional'!$E130/3)*0.6)*'CO-PO Mapping'!F9)/3</f>
        <v>0.2</v>
      </c>
      <c r="G9" s="56">
        <f>((('Attainment Sheet Sessional'!$E130/3)*0.6)*'CO-PO Mapping'!G9)/3</f>
        <v>0</v>
      </c>
      <c r="H9" s="56">
        <f>((('Attainment Sheet Sessional'!$E130/3)*0.6)*'CO-PO Mapping'!H9)/3</f>
        <v>0</v>
      </c>
      <c r="I9" s="56">
        <f>((('Attainment Sheet Sessional'!$E130/3)*0.6)*'CO-PO Mapping'!I9)/3</f>
        <v>0</v>
      </c>
      <c r="J9" s="56">
        <f>((('Attainment Sheet Sessional'!$E130/3)*0.6)*'CO-PO Mapping'!J9)/3</f>
        <v>0.2</v>
      </c>
      <c r="K9" s="56">
        <f>((('Attainment Sheet Sessional'!$E130/3)*0.6)*'CO-PO Mapping'!K9)/3</f>
        <v>0.4</v>
      </c>
      <c r="L9" s="56">
        <f>((('Attainment Sheet Sessional'!$E130/3)*0.6)*'CO-PO Mapping'!L9)/3</f>
        <v>0.4</v>
      </c>
      <c r="M9" s="56">
        <f>((('Attainment Sheet Sessional'!$E130/3)*0.6)*'CO-PO Mapping'!M9)/3</f>
        <v>0.2</v>
      </c>
      <c r="N9" s="56">
        <f>((('Attainment Sheet Sessional'!$E130/3)*0.6)*'CO-PO Mapping'!N9)/3</f>
        <v>0.4</v>
      </c>
      <c r="O9" s="56">
        <f>((('Attainment Sheet Sessional'!$E130/3)*0.6)*'CO-PO Mapping'!O9)/3</f>
        <v>0.2</v>
      </c>
      <c r="P9" s="56">
        <f>((('Attainment Sheet Sessional'!$E130/3)*0.6)*'CO-PO Mapping'!P9)/3</f>
        <v>0.2</v>
      </c>
    </row>
    <row r="10" ht="19.5" customHeight="1">
      <c r="A10" s="46" t="s">
        <v>24</v>
      </c>
      <c r="B10" s="56">
        <f>((('Attainment Sheet Sessional'!$E131/3)*0.6)*'CO-PO Mapping'!B10)/3</f>
        <v>0.2</v>
      </c>
      <c r="C10" s="56">
        <f>((('Attainment Sheet Sessional'!$E131/3)*0.6)*'CO-PO Mapping'!C10)/3</f>
        <v>0.6</v>
      </c>
      <c r="D10" s="56">
        <f>((('Attainment Sheet Sessional'!$E131/3)*0.6)*'CO-PO Mapping'!D10)/3</f>
        <v>0.6</v>
      </c>
      <c r="E10" s="56">
        <f>((('Attainment Sheet Sessional'!$E131/3)*0.6)*'CO-PO Mapping'!E10)/3</f>
        <v>0.4</v>
      </c>
      <c r="F10" s="56">
        <f>((('Attainment Sheet Sessional'!$E131/3)*0.6)*'CO-PO Mapping'!F10)/3</f>
        <v>0.2</v>
      </c>
      <c r="G10" s="56">
        <f>((('Attainment Sheet Sessional'!$E131/3)*0.6)*'CO-PO Mapping'!G10)/3</f>
        <v>0</v>
      </c>
      <c r="H10" s="56">
        <f>((('Attainment Sheet Sessional'!$E131/3)*0.6)*'CO-PO Mapping'!H10)/3</f>
        <v>0</v>
      </c>
      <c r="I10" s="56">
        <f>((('Attainment Sheet Sessional'!$E131/3)*0.6)*'CO-PO Mapping'!I10)/3</f>
        <v>0</v>
      </c>
      <c r="J10" s="56">
        <f>((('Attainment Sheet Sessional'!$E131/3)*0.6)*'CO-PO Mapping'!J10)/3</f>
        <v>0</v>
      </c>
      <c r="K10" s="56">
        <f>((('Attainment Sheet Sessional'!$E131/3)*0.6)*'CO-PO Mapping'!K10)/3</f>
        <v>0</v>
      </c>
      <c r="L10" s="56">
        <f>((('Attainment Sheet Sessional'!$E131/3)*0.6)*'CO-PO Mapping'!L10)/3</f>
        <v>0.4</v>
      </c>
      <c r="M10" s="56">
        <f>((('Attainment Sheet Sessional'!$E131/3)*0.6)*'CO-PO Mapping'!M10)/3</f>
        <v>0.2</v>
      </c>
      <c r="N10" s="56">
        <f>((('Attainment Sheet Sessional'!$E131/3)*0.6)*'CO-PO Mapping'!N10)/3</f>
        <v>0.4</v>
      </c>
      <c r="O10" s="56">
        <f>((('Attainment Sheet Sessional'!$E131/3)*0.6)*'CO-PO Mapping'!O10)/3</f>
        <v>0.2</v>
      </c>
      <c r="P10" s="56">
        <f>((('Attainment Sheet Sessional'!$E131/3)*0.6)*'CO-PO Mapping'!P10)/3</f>
        <v>0.2</v>
      </c>
    </row>
    <row r="11">
      <c r="A11" s="46" t="s">
        <v>319</v>
      </c>
      <c r="B11" s="56">
        <f t="shared" ref="B11:P11" si="1">AVERAGE(B6:B10)</f>
        <v>0.44</v>
      </c>
      <c r="C11" s="56">
        <f t="shared" si="1"/>
        <v>0.4</v>
      </c>
      <c r="D11" s="56">
        <f t="shared" si="1"/>
        <v>0.28</v>
      </c>
      <c r="E11" s="56">
        <f t="shared" si="1"/>
        <v>0.32</v>
      </c>
      <c r="F11" s="56">
        <f t="shared" si="1"/>
        <v>0.08</v>
      </c>
      <c r="G11" s="56">
        <f t="shared" si="1"/>
        <v>0</v>
      </c>
      <c r="H11" s="56">
        <f t="shared" si="1"/>
        <v>0</v>
      </c>
      <c r="I11" s="56">
        <f t="shared" si="1"/>
        <v>0.04</v>
      </c>
      <c r="J11" s="56">
        <f t="shared" si="1"/>
        <v>0.08</v>
      </c>
      <c r="K11" s="56">
        <f t="shared" si="1"/>
        <v>0.08</v>
      </c>
      <c r="L11" s="56">
        <f t="shared" si="1"/>
        <v>0.2</v>
      </c>
      <c r="M11" s="56">
        <f t="shared" si="1"/>
        <v>0.2</v>
      </c>
      <c r="N11" s="56">
        <f t="shared" si="1"/>
        <v>0.4</v>
      </c>
      <c r="O11" s="56">
        <f t="shared" si="1"/>
        <v>0.2</v>
      </c>
      <c r="P11" s="56">
        <f t="shared" si="1"/>
        <v>0.2</v>
      </c>
    </row>
    <row r="12" ht="39.75" customHeight="1">
      <c r="A12" s="57" t="s">
        <v>266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57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8.0"/>
  </cols>
  <sheetData>
    <row r="1" ht="19.5" customHeight="1">
      <c r="A1" s="4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45" t="s">
        <v>320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4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45" t="s">
        <v>321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53" t="s">
        <v>283</v>
      </c>
      <c r="B5" s="53" t="s">
        <v>5</v>
      </c>
      <c r="C5" s="53" t="s">
        <v>6</v>
      </c>
      <c r="D5" s="53" t="s">
        <v>7</v>
      </c>
      <c r="E5" s="53" t="s">
        <v>8</v>
      </c>
      <c r="F5" s="53" t="s">
        <v>9</v>
      </c>
      <c r="G5" s="53" t="s">
        <v>10</v>
      </c>
      <c r="H5" s="53" t="s">
        <v>11</v>
      </c>
      <c r="I5" s="53" t="s">
        <v>12</v>
      </c>
      <c r="J5" s="53" t="s">
        <v>13</v>
      </c>
      <c r="K5" s="53" t="s">
        <v>14</v>
      </c>
      <c r="L5" s="53" t="s">
        <v>15</v>
      </c>
      <c r="M5" s="53" t="s">
        <v>16</v>
      </c>
      <c r="N5" s="53" t="s">
        <v>17</v>
      </c>
      <c r="O5" s="53" t="s">
        <v>18</v>
      </c>
      <c r="P5" s="53" t="s">
        <v>19</v>
      </c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9.5" customHeight="1">
      <c r="A6" s="53" t="s">
        <v>284</v>
      </c>
      <c r="B6" s="56">
        <f>'Attainment Tool 1 C to PO'!B6+'Attainment CO to PO Sessional'!B11</f>
        <v>1.466666667</v>
      </c>
      <c r="C6" s="56">
        <f>'Attainment Tool 1 C to PO'!C6+'Attainment CO to PO Sessional'!C11</f>
        <v>1.333333333</v>
      </c>
      <c r="D6" s="56">
        <f>'Attainment Tool 1 C to PO'!D6+'Attainment CO to PO Sessional'!D11</f>
        <v>0.9333333333</v>
      </c>
      <c r="E6" s="56">
        <f>'Attainment Tool 1 C to PO'!E6+'Attainment CO to PO Sessional'!E11</f>
        <v>1.066666667</v>
      </c>
      <c r="F6" s="56">
        <f>'Attainment Tool 1 C to PO'!F6+'Attainment CO to PO Sessional'!F11</f>
        <v>0.2666666667</v>
      </c>
      <c r="G6" s="56">
        <f>'Attainment Tool 1 C to PO'!G6+'Attainment CO to PO Sessional'!G11</f>
        <v>0</v>
      </c>
      <c r="H6" s="56">
        <f>'Attainment Tool 1 C to PO'!H6+'Attainment CO to PO Sessional'!H11</f>
        <v>0</v>
      </c>
      <c r="I6" s="56">
        <f>'Attainment Tool 1 C to PO'!I6+'Attainment CO to PO Sessional'!I11</f>
        <v>0.1333333333</v>
      </c>
      <c r="J6" s="56">
        <f>'Attainment Tool 1 C to PO'!J6+'Attainment CO to PO Sessional'!J11</f>
        <v>0.2666666667</v>
      </c>
      <c r="K6" s="56">
        <f>'Attainment Tool 1 C to PO'!K6+'Attainment CO to PO Sessional'!K11</f>
        <v>0.2666666667</v>
      </c>
      <c r="L6" s="56">
        <f>'Attainment Tool 1 C to PO'!L6+'Attainment CO to PO Sessional'!L11</f>
        <v>0.6666666667</v>
      </c>
      <c r="M6" s="56">
        <f>'Attainment Tool 1 C to PO'!M6+'Attainment CO to PO Sessional'!M11</f>
        <v>0.6666666667</v>
      </c>
      <c r="N6" s="56">
        <f>'Attainment Tool 1 C to PO'!N6+'Attainment CO to PO Sessional'!N11</f>
        <v>1.333333333</v>
      </c>
      <c r="O6" s="56">
        <f>'Attainment Tool 1 C to PO'!O6+'Attainment CO to PO Sessional'!O11</f>
        <v>0.6666666667</v>
      </c>
      <c r="P6" s="56">
        <f>'Attainment Tool 1 C to PO'!P6+'Attainment CO to PO Sessional'!P11</f>
        <v>0.6666666667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53" t="s">
        <v>284</v>
      </c>
      <c r="B7" s="56">
        <f t="shared" ref="B7:P7" si="1">ROUND(B6,0)</f>
        <v>1</v>
      </c>
      <c r="C7" s="56">
        <f t="shared" si="1"/>
        <v>1</v>
      </c>
      <c r="D7" s="56">
        <f t="shared" si="1"/>
        <v>1</v>
      </c>
      <c r="E7" s="56">
        <f t="shared" si="1"/>
        <v>1</v>
      </c>
      <c r="F7" s="56">
        <f t="shared" si="1"/>
        <v>0</v>
      </c>
      <c r="G7" s="56">
        <f t="shared" si="1"/>
        <v>0</v>
      </c>
      <c r="H7" s="56">
        <f t="shared" si="1"/>
        <v>0</v>
      </c>
      <c r="I7" s="56">
        <f t="shared" si="1"/>
        <v>0</v>
      </c>
      <c r="J7" s="56">
        <f t="shared" si="1"/>
        <v>0</v>
      </c>
      <c r="K7" s="56">
        <f t="shared" si="1"/>
        <v>0</v>
      </c>
      <c r="L7" s="56">
        <f t="shared" si="1"/>
        <v>1</v>
      </c>
      <c r="M7" s="56">
        <f t="shared" si="1"/>
        <v>1</v>
      </c>
      <c r="N7" s="56">
        <f t="shared" si="1"/>
        <v>1</v>
      </c>
      <c r="O7" s="56">
        <f t="shared" si="1"/>
        <v>1</v>
      </c>
      <c r="P7" s="56">
        <f t="shared" si="1"/>
        <v>1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57" t="s">
        <v>266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57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5.38"/>
    <col customWidth="1" min="3" max="3" width="20.63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" t="s">
        <v>2</v>
      </c>
      <c r="B3" s="2"/>
      <c r="C3" s="2"/>
      <c r="D3" s="2"/>
      <c r="E3" s="2"/>
      <c r="F3" s="2"/>
      <c r="G3" s="2"/>
      <c r="H3" s="3"/>
    </row>
    <row r="4" ht="19.5" customHeight="1">
      <c r="A4" s="1" t="s">
        <v>29</v>
      </c>
      <c r="B4" s="2"/>
      <c r="C4" s="2"/>
      <c r="D4" s="2"/>
      <c r="E4" s="2"/>
      <c r="F4" s="2"/>
      <c r="G4" s="2"/>
      <c r="H4" s="3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>
      <c r="A5" s="15" t="s">
        <v>30</v>
      </c>
      <c r="B5" s="15" t="s">
        <v>31</v>
      </c>
      <c r="C5" s="16" t="s">
        <v>32</v>
      </c>
      <c r="D5" s="11" t="s">
        <v>33</v>
      </c>
      <c r="E5" s="11" t="s">
        <v>34</v>
      </c>
      <c r="F5" s="16" t="s">
        <v>35</v>
      </c>
      <c r="G5" s="17" t="s">
        <v>36</v>
      </c>
      <c r="H5" s="3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>
      <c r="A6" s="19"/>
      <c r="B6" s="19"/>
      <c r="C6" s="16" t="s">
        <v>37</v>
      </c>
      <c r="D6" s="16">
        <v>70.0</v>
      </c>
      <c r="E6" s="16">
        <v>30.0</v>
      </c>
      <c r="F6" s="16">
        <f>D6+E6</f>
        <v>100</v>
      </c>
      <c r="G6" s="11" t="s">
        <v>38</v>
      </c>
      <c r="H6" s="11" t="s">
        <v>39</v>
      </c>
    </row>
    <row r="7" ht="19.5" customHeight="1">
      <c r="A7" s="20" t="s">
        <v>40</v>
      </c>
      <c r="B7" s="21"/>
      <c r="C7" s="22"/>
      <c r="D7" s="23">
        <v>0.6</v>
      </c>
      <c r="E7" s="24">
        <v>0.75</v>
      </c>
      <c r="F7" s="16"/>
      <c r="G7" s="23">
        <v>0.6</v>
      </c>
      <c r="H7" s="23">
        <v>0.75</v>
      </c>
    </row>
    <row r="8" ht="16.5" customHeight="1">
      <c r="A8" s="25">
        <v>1.0</v>
      </c>
      <c r="B8" s="26" t="s">
        <v>41</v>
      </c>
      <c r="C8" s="26" t="s">
        <v>42</v>
      </c>
      <c r="D8" s="27">
        <v>56.0</v>
      </c>
      <c r="E8" s="27">
        <v>25.0</v>
      </c>
      <c r="F8" s="28">
        <f t="shared" ref="F8:F118" si="1">D8+E8</f>
        <v>81</v>
      </c>
      <c r="G8" s="29">
        <f t="shared" ref="G8:G118" si="2">IF((D8/$D$6)&gt;=$D$7,1,0)</f>
        <v>1</v>
      </c>
      <c r="H8" s="29">
        <f t="shared" ref="H8:H118" si="3">IF((E8/$E$6)&gt;=$E$7,1,0)</f>
        <v>1</v>
      </c>
      <c r="I8" s="30"/>
      <c r="K8" s="30"/>
      <c r="L8" s="30"/>
    </row>
    <row r="9" ht="16.5" customHeight="1">
      <c r="A9" s="25">
        <v>2.0</v>
      </c>
      <c r="B9" s="26" t="s">
        <v>43</v>
      </c>
      <c r="C9" s="26" t="s">
        <v>44</v>
      </c>
      <c r="D9" s="27">
        <v>56.0</v>
      </c>
      <c r="E9" s="27">
        <v>30.0</v>
      </c>
      <c r="F9" s="28">
        <f t="shared" si="1"/>
        <v>86</v>
      </c>
      <c r="G9" s="29">
        <f t="shared" si="2"/>
        <v>1</v>
      </c>
      <c r="H9" s="29">
        <f t="shared" si="3"/>
        <v>1</v>
      </c>
      <c r="I9" s="30"/>
      <c r="K9" s="30"/>
      <c r="L9" s="30"/>
    </row>
    <row r="10" ht="16.5" customHeight="1">
      <c r="A10" s="25">
        <v>3.0</v>
      </c>
      <c r="B10" s="26" t="s">
        <v>45</v>
      </c>
      <c r="C10" s="26" t="s">
        <v>46</v>
      </c>
      <c r="D10" s="27">
        <v>38.0</v>
      </c>
      <c r="E10" s="27">
        <v>27.0</v>
      </c>
      <c r="F10" s="28">
        <f t="shared" si="1"/>
        <v>65</v>
      </c>
      <c r="G10" s="29">
        <f t="shared" si="2"/>
        <v>0</v>
      </c>
      <c r="H10" s="29">
        <f t="shared" si="3"/>
        <v>1</v>
      </c>
      <c r="I10" s="30"/>
      <c r="K10" s="30"/>
      <c r="L10" s="30"/>
    </row>
    <row r="11" ht="16.5" customHeight="1">
      <c r="A11" s="25">
        <v>4.0</v>
      </c>
      <c r="B11" s="26" t="s">
        <v>47</v>
      </c>
      <c r="C11" s="26" t="s">
        <v>48</v>
      </c>
      <c r="D11" s="27">
        <v>45.0</v>
      </c>
      <c r="E11" s="27">
        <v>27.0</v>
      </c>
      <c r="F11" s="28">
        <f t="shared" si="1"/>
        <v>72</v>
      </c>
      <c r="G11" s="29">
        <f t="shared" si="2"/>
        <v>1</v>
      </c>
      <c r="H11" s="29">
        <f t="shared" si="3"/>
        <v>1</v>
      </c>
      <c r="I11" s="30"/>
      <c r="K11" s="30"/>
      <c r="L11" s="30"/>
    </row>
    <row r="12" ht="16.5" customHeight="1">
      <c r="A12" s="25">
        <v>5.0</v>
      </c>
      <c r="B12" s="26" t="s">
        <v>49</v>
      </c>
      <c r="C12" s="26" t="s">
        <v>50</v>
      </c>
      <c r="D12" s="27">
        <v>34.0</v>
      </c>
      <c r="E12" s="27">
        <v>24.0</v>
      </c>
      <c r="F12" s="28">
        <f t="shared" si="1"/>
        <v>58</v>
      </c>
      <c r="G12" s="29">
        <f t="shared" si="2"/>
        <v>0</v>
      </c>
      <c r="H12" s="29">
        <f t="shared" si="3"/>
        <v>1</v>
      </c>
      <c r="I12" s="30"/>
      <c r="K12" s="30"/>
      <c r="L12" s="30"/>
    </row>
    <row r="13" ht="16.5" customHeight="1">
      <c r="A13" s="25">
        <v>6.0</v>
      </c>
      <c r="B13" s="26" t="s">
        <v>51</v>
      </c>
      <c r="C13" s="26" t="s">
        <v>52</v>
      </c>
      <c r="D13" s="27">
        <v>43.0</v>
      </c>
      <c r="E13" s="27">
        <v>24.0</v>
      </c>
      <c r="F13" s="28">
        <f t="shared" si="1"/>
        <v>67</v>
      </c>
      <c r="G13" s="29">
        <f t="shared" si="2"/>
        <v>1</v>
      </c>
      <c r="H13" s="29">
        <f t="shared" si="3"/>
        <v>1</v>
      </c>
      <c r="I13" s="30"/>
      <c r="K13" s="30"/>
      <c r="L13" s="30"/>
    </row>
    <row r="14" ht="16.5" customHeight="1">
      <c r="A14" s="25">
        <v>7.0</v>
      </c>
      <c r="B14" s="26" t="s">
        <v>53</v>
      </c>
      <c r="C14" s="26" t="s">
        <v>54</v>
      </c>
      <c r="D14" s="27">
        <v>44.0</v>
      </c>
      <c r="E14" s="27">
        <v>30.0</v>
      </c>
      <c r="F14" s="28">
        <f t="shared" si="1"/>
        <v>74</v>
      </c>
      <c r="G14" s="29">
        <f t="shared" si="2"/>
        <v>1</v>
      </c>
      <c r="H14" s="29">
        <f t="shared" si="3"/>
        <v>1</v>
      </c>
      <c r="I14" s="30"/>
      <c r="K14" s="30"/>
      <c r="L14" s="30"/>
    </row>
    <row r="15" ht="16.5" customHeight="1">
      <c r="A15" s="25">
        <v>8.0</v>
      </c>
      <c r="B15" s="26" t="s">
        <v>55</v>
      </c>
      <c r="C15" s="26" t="s">
        <v>56</v>
      </c>
      <c r="D15" s="27">
        <v>54.0</v>
      </c>
      <c r="E15" s="27">
        <v>30.0</v>
      </c>
      <c r="F15" s="28">
        <f t="shared" si="1"/>
        <v>84</v>
      </c>
      <c r="G15" s="29">
        <f t="shared" si="2"/>
        <v>1</v>
      </c>
      <c r="H15" s="29">
        <f t="shared" si="3"/>
        <v>1</v>
      </c>
      <c r="I15" s="30"/>
      <c r="K15" s="30"/>
      <c r="L15" s="30"/>
    </row>
    <row r="16" ht="16.5" customHeight="1">
      <c r="A16" s="25">
        <v>9.0</v>
      </c>
      <c r="B16" s="26" t="s">
        <v>57</v>
      </c>
      <c r="C16" s="26" t="s">
        <v>58</v>
      </c>
      <c r="D16" s="27">
        <v>40.0</v>
      </c>
      <c r="E16" s="27">
        <v>27.0</v>
      </c>
      <c r="F16" s="28">
        <f t="shared" si="1"/>
        <v>67</v>
      </c>
      <c r="G16" s="29">
        <f t="shared" si="2"/>
        <v>0</v>
      </c>
      <c r="H16" s="29">
        <f t="shared" si="3"/>
        <v>1</v>
      </c>
      <c r="I16" s="30"/>
      <c r="K16" s="30"/>
      <c r="L16" s="30"/>
    </row>
    <row r="17" ht="16.5" customHeight="1">
      <c r="A17" s="25">
        <v>10.0</v>
      </c>
      <c r="B17" s="26" t="s">
        <v>59</v>
      </c>
      <c r="C17" s="26" t="s">
        <v>60</v>
      </c>
      <c r="D17" s="27">
        <v>31.0</v>
      </c>
      <c r="E17" s="27">
        <v>27.0</v>
      </c>
      <c r="F17" s="28">
        <f t="shared" si="1"/>
        <v>58</v>
      </c>
      <c r="G17" s="29">
        <f t="shared" si="2"/>
        <v>0</v>
      </c>
      <c r="H17" s="29">
        <f t="shared" si="3"/>
        <v>1</v>
      </c>
      <c r="I17" s="30"/>
      <c r="K17" s="30"/>
      <c r="L17" s="30"/>
    </row>
    <row r="18" ht="16.5" customHeight="1">
      <c r="A18" s="25">
        <v>11.0</v>
      </c>
      <c r="B18" s="26" t="s">
        <v>61</v>
      </c>
      <c r="C18" s="26" t="s">
        <v>62</v>
      </c>
      <c r="D18" s="27">
        <v>54.0</v>
      </c>
      <c r="E18" s="27">
        <v>30.0</v>
      </c>
      <c r="F18" s="28">
        <f t="shared" si="1"/>
        <v>84</v>
      </c>
      <c r="G18" s="29">
        <f t="shared" si="2"/>
        <v>1</v>
      </c>
      <c r="H18" s="29">
        <f t="shared" si="3"/>
        <v>1</v>
      </c>
      <c r="I18" s="30"/>
      <c r="K18" s="30"/>
      <c r="L18" s="30"/>
    </row>
    <row r="19" ht="16.5" customHeight="1">
      <c r="A19" s="25">
        <v>12.0</v>
      </c>
      <c r="B19" s="26" t="s">
        <v>63</v>
      </c>
      <c r="C19" s="26" t="s">
        <v>64</v>
      </c>
      <c r="D19" s="27">
        <v>37.0</v>
      </c>
      <c r="E19" s="27">
        <v>28.0</v>
      </c>
      <c r="F19" s="28">
        <f t="shared" si="1"/>
        <v>65</v>
      </c>
      <c r="G19" s="29">
        <f t="shared" si="2"/>
        <v>0</v>
      </c>
      <c r="H19" s="29">
        <f t="shared" si="3"/>
        <v>1</v>
      </c>
      <c r="I19" s="30"/>
      <c r="K19" s="30"/>
      <c r="L19" s="30"/>
    </row>
    <row r="20" ht="16.5" customHeight="1">
      <c r="A20" s="25">
        <v>13.0</v>
      </c>
      <c r="B20" s="26" t="s">
        <v>65</v>
      </c>
      <c r="C20" s="26" t="s">
        <v>66</v>
      </c>
      <c r="D20" s="27">
        <v>28.0</v>
      </c>
      <c r="E20" s="27">
        <v>25.0</v>
      </c>
      <c r="F20" s="28">
        <f t="shared" si="1"/>
        <v>53</v>
      </c>
      <c r="G20" s="29">
        <f t="shared" si="2"/>
        <v>0</v>
      </c>
      <c r="H20" s="29">
        <f t="shared" si="3"/>
        <v>1</v>
      </c>
      <c r="I20" s="30"/>
      <c r="K20" s="30"/>
      <c r="L20" s="30"/>
    </row>
    <row r="21" ht="16.5" customHeight="1">
      <c r="A21" s="25">
        <v>14.0</v>
      </c>
      <c r="B21" s="26" t="s">
        <v>67</v>
      </c>
      <c r="C21" s="26" t="s">
        <v>68</v>
      </c>
      <c r="D21" s="27">
        <v>23.0</v>
      </c>
      <c r="E21" s="27">
        <v>25.0</v>
      </c>
      <c r="F21" s="28">
        <f t="shared" si="1"/>
        <v>48</v>
      </c>
      <c r="G21" s="29">
        <f t="shared" si="2"/>
        <v>0</v>
      </c>
      <c r="H21" s="29">
        <f t="shared" si="3"/>
        <v>1</v>
      </c>
      <c r="I21" s="30"/>
      <c r="K21" s="30"/>
      <c r="L21" s="30"/>
    </row>
    <row r="22" ht="16.5" customHeight="1">
      <c r="A22" s="25">
        <v>15.0</v>
      </c>
      <c r="B22" s="26" t="s">
        <v>69</v>
      </c>
      <c r="C22" s="26" t="s">
        <v>70</v>
      </c>
      <c r="D22" s="27">
        <v>40.0</v>
      </c>
      <c r="E22" s="27">
        <v>27.0</v>
      </c>
      <c r="F22" s="28">
        <f t="shared" si="1"/>
        <v>67</v>
      </c>
      <c r="G22" s="29">
        <f t="shared" si="2"/>
        <v>0</v>
      </c>
      <c r="H22" s="29">
        <f t="shared" si="3"/>
        <v>1</v>
      </c>
      <c r="I22" s="30"/>
      <c r="K22" s="30"/>
      <c r="L22" s="30"/>
    </row>
    <row r="23" ht="16.5" customHeight="1">
      <c r="A23" s="25">
        <v>16.0</v>
      </c>
      <c r="B23" s="26" t="s">
        <v>71</v>
      </c>
      <c r="C23" s="26" t="s">
        <v>72</v>
      </c>
      <c r="D23" s="27">
        <v>38.0</v>
      </c>
      <c r="E23" s="27">
        <v>28.0</v>
      </c>
      <c r="F23" s="28">
        <f t="shared" si="1"/>
        <v>66</v>
      </c>
      <c r="G23" s="29">
        <f t="shared" si="2"/>
        <v>0</v>
      </c>
      <c r="H23" s="29">
        <f t="shared" si="3"/>
        <v>1</v>
      </c>
      <c r="I23" s="30"/>
      <c r="K23" s="30"/>
      <c r="L23" s="30"/>
    </row>
    <row r="24" ht="16.5" customHeight="1">
      <c r="A24" s="25">
        <v>17.0</v>
      </c>
      <c r="B24" s="26" t="s">
        <v>73</v>
      </c>
      <c r="C24" s="26" t="s">
        <v>74</v>
      </c>
      <c r="D24" s="27">
        <v>41.0</v>
      </c>
      <c r="E24" s="27">
        <v>28.0</v>
      </c>
      <c r="F24" s="28">
        <f t="shared" si="1"/>
        <v>69</v>
      </c>
      <c r="G24" s="29">
        <f t="shared" si="2"/>
        <v>0</v>
      </c>
      <c r="H24" s="29">
        <f t="shared" si="3"/>
        <v>1</v>
      </c>
      <c r="I24" s="30"/>
      <c r="K24" s="30"/>
      <c r="L24" s="30"/>
    </row>
    <row r="25" ht="16.5" customHeight="1">
      <c r="A25" s="25">
        <v>18.0</v>
      </c>
      <c r="B25" s="26" t="s">
        <v>75</v>
      </c>
      <c r="C25" s="26" t="s">
        <v>76</v>
      </c>
      <c r="D25" s="27">
        <v>30.0</v>
      </c>
      <c r="E25" s="27">
        <v>26.0</v>
      </c>
      <c r="F25" s="28">
        <f t="shared" si="1"/>
        <v>56</v>
      </c>
      <c r="G25" s="29">
        <f t="shared" si="2"/>
        <v>0</v>
      </c>
      <c r="H25" s="29">
        <f t="shared" si="3"/>
        <v>1</v>
      </c>
      <c r="I25" s="30"/>
      <c r="K25" s="30"/>
      <c r="L25" s="30"/>
    </row>
    <row r="26" ht="16.5" customHeight="1">
      <c r="A26" s="25">
        <v>19.0</v>
      </c>
      <c r="B26" s="26" t="s">
        <v>77</v>
      </c>
      <c r="C26" s="26" t="s">
        <v>78</v>
      </c>
      <c r="D26" s="27">
        <v>48.0</v>
      </c>
      <c r="E26" s="27">
        <v>30.0</v>
      </c>
      <c r="F26" s="28">
        <f t="shared" si="1"/>
        <v>78</v>
      </c>
      <c r="G26" s="29">
        <f t="shared" si="2"/>
        <v>1</v>
      </c>
      <c r="H26" s="29">
        <f t="shared" si="3"/>
        <v>1</v>
      </c>
      <c r="I26" s="30"/>
      <c r="K26" s="30"/>
      <c r="L26" s="30"/>
    </row>
    <row r="27" ht="16.5" customHeight="1">
      <c r="A27" s="25">
        <v>20.0</v>
      </c>
      <c r="B27" s="26" t="s">
        <v>79</v>
      </c>
      <c r="C27" s="26" t="s">
        <v>80</v>
      </c>
      <c r="D27" s="27">
        <v>49.0</v>
      </c>
      <c r="E27" s="27">
        <v>28.0</v>
      </c>
      <c r="F27" s="28">
        <f t="shared" si="1"/>
        <v>77</v>
      </c>
      <c r="G27" s="29">
        <f t="shared" si="2"/>
        <v>1</v>
      </c>
      <c r="H27" s="29">
        <f t="shared" si="3"/>
        <v>1</v>
      </c>
      <c r="I27" s="30"/>
      <c r="K27" s="30"/>
      <c r="L27" s="30"/>
    </row>
    <row r="28" ht="16.5" customHeight="1">
      <c r="A28" s="25">
        <v>21.0</v>
      </c>
      <c r="B28" s="26" t="s">
        <v>81</v>
      </c>
      <c r="C28" s="26" t="s">
        <v>82</v>
      </c>
      <c r="D28" s="27">
        <v>43.0</v>
      </c>
      <c r="E28" s="27">
        <v>27.0</v>
      </c>
      <c r="F28" s="28">
        <f t="shared" si="1"/>
        <v>70</v>
      </c>
      <c r="G28" s="29">
        <f t="shared" si="2"/>
        <v>1</v>
      </c>
      <c r="H28" s="29">
        <f t="shared" si="3"/>
        <v>1</v>
      </c>
      <c r="I28" s="30"/>
      <c r="K28" s="30"/>
      <c r="L28" s="30"/>
    </row>
    <row r="29" ht="16.5" customHeight="1">
      <c r="A29" s="25">
        <v>22.0</v>
      </c>
      <c r="B29" s="26" t="s">
        <v>83</v>
      </c>
      <c r="C29" s="26" t="s">
        <v>84</v>
      </c>
      <c r="D29" s="27">
        <v>35.0</v>
      </c>
      <c r="E29" s="27">
        <v>28.0</v>
      </c>
      <c r="F29" s="28">
        <f t="shared" si="1"/>
        <v>63</v>
      </c>
      <c r="G29" s="29">
        <f t="shared" si="2"/>
        <v>0</v>
      </c>
      <c r="H29" s="29">
        <f t="shared" si="3"/>
        <v>1</v>
      </c>
      <c r="I29" s="30"/>
      <c r="K29" s="30"/>
      <c r="L29" s="30"/>
    </row>
    <row r="30" ht="16.5" customHeight="1">
      <c r="A30" s="25">
        <v>23.0</v>
      </c>
      <c r="B30" s="26" t="s">
        <v>85</v>
      </c>
      <c r="C30" s="26" t="s">
        <v>86</v>
      </c>
      <c r="D30" s="27">
        <v>34.0</v>
      </c>
      <c r="E30" s="27">
        <v>28.0</v>
      </c>
      <c r="F30" s="28">
        <f t="shared" si="1"/>
        <v>62</v>
      </c>
      <c r="G30" s="29">
        <f t="shared" si="2"/>
        <v>0</v>
      </c>
      <c r="H30" s="29">
        <f t="shared" si="3"/>
        <v>1</v>
      </c>
      <c r="I30" s="30"/>
      <c r="K30" s="30"/>
      <c r="L30" s="30"/>
    </row>
    <row r="31" ht="16.5" customHeight="1">
      <c r="A31" s="25">
        <v>24.0</v>
      </c>
      <c r="B31" s="26" t="s">
        <v>87</v>
      </c>
      <c r="C31" s="26" t="s">
        <v>88</v>
      </c>
      <c r="D31" s="27">
        <v>29.0</v>
      </c>
      <c r="E31" s="27">
        <v>27.0</v>
      </c>
      <c r="F31" s="28">
        <f t="shared" si="1"/>
        <v>56</v>
      </c>
      <c r="G31" s="29">
        <f t="shared" si="2"/>
        <v>0</v>
      </c>
      <c r="H31" s="29">
        <f t="shared" si="3"/>
        <v>1</v>
      </c>
      <c r="I31" s="30"/>
      <c r="K31" s="30"/>
      <c r="L31" s="30"/>
    </row>
    <row r="32" ht="16.5" customHeight="1">
      <c r="A32" s="25">
        <v>25.0</v>
      </c>
      <c r="B32" s="26" t="s">
        <v>89</v>
      </c>
      <c r="C32" s="26" t="s">
        <v>90</v>
      </c>
      <c r="D32" s="27">
        <v>30.0</v>
      </c>
      <c r="E32" s="27">
        <v>24.0</v>
      </c>
      <c r="F32" s="28">
        <f t="shared" si="1"/>
        <v>54</v>
      </c>
      <c r="G32" s="29">
        <f t="shared" si="2"/>
        <v>0</v>
      </c>
      <c r="H32" s="29">
        <f t="shared" si="3"/>
        <v>1</v>
      </c>
      <c r="I32" s="30"/>
      <c r="K32" s="30"/>
      <c r="L32" s="30"/>
    </row>
    <row r="33" ht="16.5" customHeight="1">
      <c r="A33" s="25">
        <v>26.0</v>
      </c>
      <c r="B33" s="26" t="s">
        <v>91</v>
      </c>
      <c r="C33" s="26" t="s">
        <v>92</v>
      </c>
      <c r="D33" s="27">
        <v>56.0</v>
      </c>
      <c r="E33" s="27">
        <v>30.0</v>
      </c>
      <c r="F33" s="28">
        <f t="shared" si="1"/>
        <v>86</v>
      </c>
      <c r="G33" s="29">
        <f t="shared" si="2"/>
        <v>1</v>
      </c>
      <c r="H33" s="29">
        <f t="shared" si="3"/>
        <v>1</v>
      </c>
      <c r="I33" s="30"/>
      <c r="K33" s="30"/>
      <c r="L33" s="30"/>
    </row>
    <row r="34" ht="16.5" customHeight="1">
      <c r="A34" s="25">
        <v>27.0</v>
      </c>
      <c r="B34" s="26" t="s">
        <v>93</v>
      </c>
      <c r="C34" s="26" t="s">
        <v>94</v>
      </c>
      <c r="D34" s="27">
        <v>57.0</v>
      </c>
      <c r="E34" s="27">
        <v>30.0</v>
      </c>
      <c r="F34" s="28">
        <f t="shared" si="1"/>
        <v>87</v>
      </c>
      <c r="G34" s="29">
        <f t="shared" si="2"/>
        <v>1</v>
      </c>
      <c r="H34" s="29">
        <f t="shared" si="3"/>
        <v>1</v>
      </c>
      <c r="I34" s="30"/>
      <c r="K34" s="30"/>
      <c r="L34" s="30"/>
    </row>
    <row r="35" ht="16.5" customHeight="1">
      <c r="A35" s="25">
        <v>28.0</v>
      </c>
      <c r="B35" s="26" t="s">
        <v>95</v>
      </c>
      <c r="C35" s="26" t="s">
        <v>96</v>
      </c>
      <c r="D35" s="27">
        <v>38.0</v>
      </c>
      <c r="E35" s="27">
        <v>30.0</v>
      </c>
      <c r="F35" s="28">
        <f t="shared" si="1"/>
        <v>68</v>
      </c>
      <c r="G35" s="29">
        <f t="shared" si="2"/>
        <v>0</v>
      </c>
      <c r="H35" s="29">
        <f t="shared" si="3"/>
        <v>1</v>
      </c>
      <c r="I35" s="30"/>
      <c r="K35" s="30"/>
      <c r="L35" s="30"/>
    </row>
    <row r="36" ht="16.5" customHeight="1">
      <c r="A36" s="25">
        <v>29.0</v>
      </c>
      <c r="B36" s="26" t="s">
        <v>97</v>
      </c>
      <c r="C36" s="26" t="s">
        <v>98</v>
      </c>
      <c r="D36" s="27">
        <v>17.0</v>
      </c>
      <c r="E36" s="27">
        <v>25.0</v>
      </c>
      <c r="F36" s="28">
        <f t="shared" si="1"/>
        <v>42</v>
      </c>
      <c r="G36" s="29">
        <f t="shared" si="2"/>
        <v>0</v>
      </c>
      <c r="H36" s="29">
        <f t="shared" si="3"/>
        <v>1</v>
      </c>
      <c r="I36" s="30"/>
      <c r="K36" s="30"/>
      <c r="L36" s="30"/>
    </row>
    <row r="37" ht="16.5" customHeight="1">
      <c r="A37" s="25">
        <v>30.0</v>
      </c>
      <c r="B37" s="26" t="s">
        <v>99</v>
      </c>
      <c r="C37" s="26" t="s">
        <v>100</v>
      </c>
      <c r="D37" s="27">
        <v>33.0</v>
      </c>
      <c r="E37" s="27">
        <v>27.0</v>
      </c>
      <c r="F37" s="28">
        <f t="shared" si="1"/>
        <v>60</v>
      </c>
      <c r="G37" s="29">
        <f t="shared" si="2"/>
        <v>0</v>
      </c>
      <c r="H37" s="29">
        <f t="shared" si="3"/>
        <v>1</v>
      </c>
      <c r="I37" s="30"/>
      <c r="K37" s="30"/>
      <c r="L37" s="30"/>
    </row>
    <row r="38" ht="16.5" customHeight="1">
      <c r="A38" s="25">
        <v>31.0</v>
      </c>
      <c r="B38" s="26" t="s">
        <v>101</v>
      </c>
      <c r="C38" s="26" t="s">
        <v>102</v>
      </c>
      <c r="D38" s="27">
        <v>50.0</v>
      </c>
      <c r="E38" s="27">
        <v>30.0</v>
      </c>
      <c r="F38" s="28">
        <f t="shared" si="1"/>
        <v>80</v>
      </c>
      <c r="G38" s="29">
        <f t="shared" si="2"/>
        <v>1</v>
      </c>
      <c r="H38" s="29">
        <f t="shared" si="3"/>
        <v>1</v>
      </c>
      <c r="I38" s="30"/>
      <c r="K38" s="30"/>
      <c r="L38" s="30"/>
    </row>
    <row r="39" ht="16.5" customHeight="1">
      <c r="A39" s="25">
        <v>32.0</v>
      </c>
      <c r="B39" s="26" t="s">
        <v>103</v>
      </c>
      <c r="C39" s="26" t="s">
        <v>104</v>
      </c>
      <c r="D39" s="27">
        <v>28.0</v>
      </c>
      <c r="E39" s="27">
        <v>27.0</v>
      </c>
      <c r="F39" s="28">
        <f t="shared" si="1"/>
        <v>55</v>
      </c>
      <c r="G39" s="29">
        <f t="shared" si="2"/>
        <v>0</v>
      </c>
      <c r="H39" s="29">
        <f t="shared" si="3"/>
        <v>1</v>
      </c>
      <c r="I39" s="30"/>
      <c r="K39" s="30"/>
      <c r="L39" s="30"/>
    </row>
    <row r="40" ht="16.5" customHeight="1">
      <c r="A40" s="25">
        <v>33.0</v>
      </c>
      <c r="B40" s="26" t="s">
        <v>105</v>
      </c>
      <c r="C40" s="26" t="s">
        <v>106</v>
      </c>
      <c r="D40" s="27">
        <v>58.0</v>
      </c>
      <c r="E40" s="27">
        <v>30.0</v>
      </c>
      <c r="F40" s="28">
        <f t="shared" si="1"/>
        <v>88</v>
      </c>
      <c r="G40" s="29">
        <f t="shared" si="2"/>
        <v>1</v>
      </c>
      <c r="H40" s="29">
        <f t="shared" si="3"/>
        <v>1</v>
      </c>
      <c r="I40" s="30"/>
      <c r="K40" s="30"/>
      <c r="L40" s="30"/>
    </row>
    <row r="41" ht="16.5" customHeight="1">
      <c r="A41" s="25">
        <v>34.0</v>
      </c>
      <c r="B41" s="26" t="s">
        <v>107</v>
      </c>
      <c r="C41" s="26" t="s">
        <v>108</v>
      </c>
      <c r="D41" s="27">
        <v>59.0</v>
      </c>
      <c r="E41" s="27">
        <v>28.0</v>
      </c>
      <c r="F41" s="28">
        <f t="shared" si="1"/>
        <v>87</v>
      </c>
      <c r="G41" s="29">
        <f t="shared" si="2"/>
        <v>1</v>
      </c>
      <c r="H41" s="29">
        <f t="shared" si="3"/>
        <v>1</v>
      </c>
      <c r="I41" s="30"/>
      <c r="K41" s="30"/>
      <c r="L41" s="30"/>
    </row>
    <row r="42" ht="16.5" customHeight="1">
      <c r="A42" s="25">
        <v>35.0</v>
      </c>
      <c r="B42" s="26" t="s">
        <v>109</v>
      </c>
      <c r="C42" s="26" t="s">
        <v>110</v>
      </c>
      <c r="D42" s="27">
        <v>27.0</v>
      </c>
      <c r="E42" s="27">
        <v>24.0</v>
      </c>
      <c r="F42" s="28">
        <f t="shared" si="1"/>
        <v>51</v>
      </c>
      <c r="G42" s="29">
        <f t="shared" si="2"/>
        <v>0</v>
      </c>
      <c r="H42" s="29">
        <f t="shared" si="3"/>
        <v>1</v>
      </c>
      <c r="I42" s="30"/>
      <c r="K42" s="30"/>
      <c r="L42" s="30"/>
    </row>
    <row r="43" ht="16.5" customHeight="1">
      <c r="A43" s="25">
        <v>36.0</v>
      </c>
      <c r="B43" s="26" t="s">
        <v>111</v>
      </c>
      <c r="C43" s="26" t="s">
        <v>112</v>
      </c>
      <c r="D43" s="27">
        <v>19.0</v>
      </c>
      <c r="E43" s="27">
        <v>27.0</v>
      </c>
      <c r="F43" s="28">
        <f t="shared" si="1"/>
        <v>46</v>
      </c>
      <c r="G43" s="29">
        <f t="shared" si="2"/>
        <v>0</v>
      </c>
      <c r="H43" s="29">
        <f t="shared" si="3"/>
        <v>1</v>
      </c>
      <c r="I43" s="30"/>
      <c r="K43" s="30"/>
      <c r="L43" s="30"/>
    </row>
    <row r="44" ht="16.5" customHeight="1">
      <c r="A44" s="25">
        <v>37.0</v>
      </c>
      <c r="B44" s="26" t="s">
        <v>113</v>
      </c>
      <c r="C44" s="26" t="s">
        <v>114</v>
      </c>
      <c r="D44" s="27">
        <v>41.0</v>
      </c>
      <c r="E44" s="27">
        <v>27.0</v>
      </c>
      <c r="F44" s="28">
        <f t="shared" si="1"/>
        <v>68</v>
      </c>
      <c r="G44" s="29">
        <f t="shared" si="2"/>
        <v>0</v>
      </c>
      <c r="H44" s="29">
        <f t="shared" si="3"/>
        <v>1</v>
      </c>
      <c r="I44" s="30"/>
      <c r="K44" s="30"/>
      <c r="L44" s="30"/>
    </row>
    <row r="45" ht="16.5" customHeight="1">
      <c r="A45" s="25">
        <v>38.0</v>
      </c>
      <c r="B45" s="26" t="s">
        <v>115</v>
      </c>
      <c r="C45" s="26" t="s">
        <v>116</v>
      </c>
      <c r="D45" s="27">
        <v>49.0</v>
      </c>
      <c r="E45" s="27">
        <v>27.0</v>
      </c>
      <c r="F45" s="28">
        <f t="shared" si="1"/>
        <v>76</v>
      </c>
      <c r="G45" s="29">
        <f t="shared" si="2"/>
        <v>1</v>
      </c>
      <c r="H45" s="29">
        <f t="shared" si="3"/>
        <v>1</v>
      </c>
      <c r="I45" s="30"/>
      <c r="K45" s="30"/>
      <c r="L45" s="30"/>
    </row>
    <row r="46" ht="16.5" customHeight="1">
      <c r="A46" s="25">
        <v>39.0</v>
      </c>
      <c r="B46" s="26" t="s">
        <v>117</v>
      </c>
      <c r="C46" s="26" t="s">
        <v>118</v>
      </c>
      <c r="D46" s="27">
        <v>54.0</v>
      </c>
      <c r="E46" s="27">
        <v>30.0</v>
      </c>
      <c r="F46" s="28">
        <f t="shared" si="1"/>
        <v>84</v>
      </c>
      <c r="G46" s="29">
        <f t="shared" si="2"/>
        <v>1</v>
      </c>
      <c r="H46" s="29">
        <f t="shared" si="3"/>
        <v>1</v>
      </c>
      <c r="I46" s="30"/>
      <c r="K46" s="30"/>
      <c r="L46" s="30"/>
    </row>
    <row r="47" ht="16.5" customHeight="1">
      <c r="A47" s="25">
        <v>40.0</v>
      </c>
      <c r="B47" s="26" t="s">
        <v>119</v>
      </c>
      <c r="C47" s="26" t="s">
        <v>120</v>
      </c>
      <c r="D47" s="27">
        <v>43.0</v>
      </c>
      <c r="E47" s="27">
        <v>30.0</v>
      </c>
      <c r="F47" s="28">
        <f t="shared" si="1"/>
        <v>73</v>
      </c>
      <c r="G47" s="29">
        <f t="shared" si="2"/>
        <v>1</v>
      </c>
      <c r="H47" s="29">
        <f t="shared" si="3"/>
        <v>1</v>
      </c>
      <c r="I47" s="30"/>
      <c r="K47" s="30"/>
      <c r="L47" s="30"/>
    </row>
    <row r="48" ht="16.5" customHeight="1">
      <c r="A48" s="25">
        <v>41.0</v>
      </c>
      <c r="B48" s="26" t="s">
        <v>121</v>
      </c>
      <c r="C48" s="26" t="s">
        <v>122</v>
      </c>
      <c r="D48" s="27">
        <v>51.0</v>
      </c>
      <c r="E48" s="27">
        <v>26.0</v>
      </c>
      <c r="F48" s="28">
        <f t="shared" si="1"/>
        <v>77</v>
      </c>
      <c r="G48" s="29">
        <f t="shared" si="2"/>
        <v>1</v>
      </c>
      <c r="H48" s="29">
        <f t="shared" si="3"/>
        <v>1</v>
      </c>
      <c r="I48" s="30"/>
      <c r="K48" s="30"/>
      <c r="L48" s="30"/>
    </row>
    <row r="49" ht="16.5" customHeight="1">
      <c r="A49" s="25">
        <v>42.0</v>
      </c>
      <c r="B49" s="26" t="s">
        <v>123</v>
      </c>
      <c r="C49" s="26" t="s">
        <v>124</v>
      </c>
      <c r="D49" s="27">
        <v>35.0</v>
      </c>
      <c r="E49" s="27">
        <v>25.0</v>
      </c>
      <c r="F49" s="28">
        <f t="shared" si="1"/>
        <v>60</v>
      </c>
      <c r="G49" s="29">
        <f t="shared" si="2"/>
        <v>0</v>
      </c>
      <c r="H49" s="29">
        <f t="shared" si="3"/>
        <v>1</v>
      </c>
      <c r="I49" s="30"/>
      <c r="K49" s="30"/>
      <c r="L49" s="30"/>
    </row>
    <row r="50" ht="16.5" customHeight="1">
      <c r="A50" s="25">
        <v>43.0</v>
      </c>
      <c r="B50" s="26" t="s">
        <v>125</v>
      </c>
      <c r="C50" s="26" t="s">
        <v>126</v>
      </c>
      <c r="D50" s="27">
        <v>53.0</v>
      </c>
      <c r="E50" s="27">
        <v>28.0</v>
      </c>
      <c r="F50" s="28">
        <f t="shared" si="1"/>
        <v>81</v>
      </c>
      <c r="G50" s="29">
        <f t="shared" si="2"/>
        <v>1</v>
      </c>
      <c r="H50" s="29">
        <f t="shared" si="3"/>
        <v>1</v>
      </c>
      <c r="I50" s="30"/>
      <c r="K50" s="30"/>
      <c r="L50" s="30"/>
    </row>
    <row r="51" ht="16.5" customHeight="1">
      <c r="A51" s="25">
        <v>44.0</v>
      </c>
      <c r="B51" s="26" t="s">
        <v>127</v>
      </c>
      <c r="C51" s="26" t="s">
        <v>128</v>
      </c>
      <c r="D51" s="27">
        <v>62.0</v>
      </c>
      <c r="E51" s="27">
        <v>30.0</v>
      </c>
      <c r="F51" s="28">
        <f t="shared" si="1"/>
        <v>92</v>
      </c>
      <c r="G51" s="29">
        <f t="shared" si="2"/>
        <v>1</v>
      </c>
      <c r="H51" s="29">
        <f t="shared" si="3"/>
        <v>1</v>
      </c>
      <c r="I51" s="30"/>
      <c r="K51" s="30"/>
      <c r="L51" s="30"/>
    </row>
    <row r="52" ht="16.5" customHeight="1">
      <c r="A52" s="25">
        <v>45.0</v>
      </c>
      <c r="B52" s="26" t="s">
        <v>129</v>
      </c>
      <c r="C52" s="26" t="s">
        <v>130</v>
      </c>
      <c r="D52" s="27">
        <v>37.0</v>
      </c>
      <c r="E52" s="27">
        <v>26.0</v>
      </c>
      <c r="F52" s="28">
        <f t="shared" si="1"/>
        <v>63</v>
      </c>
      <c r="G52" s="29">
        <f t="shared" si="2"/>
        <v>0</v>
      </c>
      <c r="H52" s="29">
        <f t="shared" si="3"/>
        <v>1</v>
      </c>
      <c r="I52" s="30"/>
      <c r="K52" s="30"/>
      <c r="L52" s="30"/>
    </row>
    <row r="53" ht="16.5" customHeight="1">
      <c r="A53" s="25">
        <v>46.0</v>
      </c>
      <c r="B53" s="26" t="s">
        <v>131</v>
      </c>
      <c r="C53" s="26" t="s">
        <v>132</v>
      </c>
      <c r="D53" s="27">
        <v>36.0</v>
      </c>
      <c r="E53" s="27">
        <v>27.0</v>
      </c>
      <c r="F53" s="28">
        <f t="shared" si="1"/>
        <v>63</v>
      </c>
      <c r="G53" s="29">
        <f t="shared" si="2"/>
        <v>0</v>
      </c>
      <c r="H53" s="29">
        <f t="shared" si="3"/>
        <v>1</v>
      </c>
      <c r="I53" s="30"/>
      <c r="K53" s="30"/>
      <c r="L53" s="30"/>
    </row>
    <row r="54" ht="16.5" customHeight="1">
      <c r="A54" s="25">
        <v>47.0</v>
      </c>
      <c r="B54" s="26" t="s">
        <v>133</v>
      </c>
      <c r="C54" s="26" t="s">
        <v>134</v>
      </c>
      <c r="D54" s="27">
        <v>33.0</v>
      </c>
      <c r="E54" s="27">
        <v>27.0</v>
      </c>
      <c r="F54" s="28">
        <f t="shared" si="1"/>
        <v>60</v>
      </c>
      <c r="G54" s="29">
        <f t="shared" si="2"/>
        <v>0</v>
      </c>
      <c r="H54" s="29">
        <f t="shared" si="3"/>
        <v>1</v>
      </c>
      <c r="I54" s="30"/>
      <c r="K54" s="30"/>
      <c r="L54" s="30"/>
    </row>
    <row r="55" ht="16.5" customHeight="1">
      <c r="A55" s="25">
        <v>48.0</v>
      </c>
      <c r="B55" s="26" t="s">
        <v>135</v>
      </c>
      <c r="C55" s="26" t="s">
        <v>136</v>
      </c>
      <c r="D55" s="27">
        <v>57.0</v>
      </c>
      <c r="E55" s="27">
        <v>30.0</v>
      </c>
      <c r="F55" s="28">
        <f t="shared" si="1"/>
        <v>87</v>
      </c>
      <c r="G55" s="29">
        <f t="shared" si="2"/>
        <v>1</v>
      </c>
      <c r="H55" s="29">
        <f t="shared" si="3"/>
        <v>1</v>
      </c>
      <c r="I55" s="30"/>
      <c r="K55" s="30"/>
      <c r="L55" s="30"/>
    </row>
    <row r="56" ht="16.5" customHeight="1">
      <c r="A56" s="25">
        <v>49.0</v>
      </c>
      <c r="B56" s="26" t="s">
        <v>137</v>
      </c>
      <c r="C56" s="26" t="s">
        <v>138</v>
      </c>
      <c r="D56" s="27">
        <v>58.0</v>
      </c>
      <c r="E56" s="27">
        <v>30.0</v>
      </c>
      <c r="F56" s="28">
        <f t="shared" si="1"/>
        <v>88</v>
      </c>
      <c r="G56" s="29">
        <f t="shared" si="2"/>
        <v>1</v>
      </c>
      <c r="H56" s="29">
        <f t="shared" si="3"/>
        <v>1</v>
      </c>
      <c r="I56" s="30"/>
      <c r="K56" s="30"/>
      <c r="L56" s="30"/>
    </row>
    <row r="57" ht="16.5" customHeight="1">
      <c r="A57" s="25">
        <v>50.0</v>
      </c>
      <c r="B57" s="26" t="s">
        <v>139</v>
      </c>
      <c r="C57" s="26" t="s">
        <v>140</v>
      </c>
      <c r="D57" s="27">
        <v>56.0</v>
      </c>
      <c r="E57" s="27">
        <v>30.0</v>
      </c>
      <c r="F57" s="28">
        <f t="shared" si="1"/>
        <v>86</v>
      </c>
      <c r="G57" s="29">
        <f t="shared" si="2"/>
        <v>1</v>
      </c>
      <c r="H57" s="29">
        <f t="shared" si="3"/>
        <v>1</v>
      </c>
      <c r="I57" s="30"/>
      <c r="K57" s="30"/>
      <c r="L57" s="30"/>
    </row>
    <row r="58" ht="16.5" customHeight="1">
      <c r="A58" s="25">
        <v>51.0</v>
      </c>
      <c r="B58" s="26" t="s">
        <v>141</v>
      </c>
      <c r="C58" s="26" t="s">
        <v>142</v>
      </c>
      <c r="D58" s="27">
        <v>37.0</v>
      </c>
      <c r="E58" s="27">
        <v>28.0</v>
      </c>
      <c r="F58" s="28">
        <f t="shared" si="1"/>
        <v>65</v>
      </c>
      <c r="G58" s="29">
        <f t="shared" si="2"/>
        <v>0</v>
      </c>
      <c r="H58" s="29">
        <f t="shared" si="3"/>
        <v>1</v>
      </c>
      <c r="I58" s="30"/>
      <c r="K58" s="30"/>
      <c r="L58" s="30"/>
    </row>
    <row r="59" ht="16.5" customHeight="1">
      <c r="A59" s="25">
        <v>52.0</v>
      </c>
      <c r="B59" s="26" t="s">
        <v>143</v>
      </c>
      <c r="C59" s="26" t="s">
        <v>144</v>
      </c>
      <c r="D59" s="27">
        <v>45.0</v>
      </c>
      <c r="E59" s="27">
        <v>28.0</v>
      </c>
      <c r="F59" s="28">
        <f t="shared" si="1"/>
        <v>73</v>
      </c>
      <c r="G59" s="29">
        <f t="shared" si="2"/>
        <v>1</v>
      </c>
      <c r="H59" s="29">
        <f t="shared" si="3"/>
        <v>1</v>
      </c>
      <c r="I59" s="30"/>
      <c r="K59" s="30"/>
      <c r="L59" s="30"/>
    </row>
    <row r="60" ht="16.5" customHeight="1">
      <c r="A60" s="25">
        <v>53.0</v>
      </c>
      <c r="B60" s="26" t="s">
        <v>145</v>
      </c>
      <c r="C60" s="26" t="s">
        <v>146</v>
      </c>
      <c r="D60" s="27">
        <v>55.0</v>
      </c>
      <c r="E60" s="27">
        <v>30.0</v>
      </c>
      <c r="F60" s="28">
        <f t="shared" si="1"/>
        <v>85</v>
      </c>
      <c r="G60" s="29">
        <f t="shared" si="2"/>
        <v>1</v>
      </c>
      <c r="H60" s="29">
        <f t="shared" si="3"/>
        <v>1</v>
      </c>
      <c r="I60" s="30"/>
      <c r="K60" s="30"/>
      <c r="L60" s="30"/>
    </row>
    <row r="61" ht="16.5" customHeight="1">
      <c r="A61" s="25">
        <v>54.0</v>
      </c>
      <c r="B61" s="26" t="s">
        <v>147</v>
      </c>
      <c r="C61" s="26" t="s">
        <v>148</v>
      </c>
      <c r="D61" s="27">
        <v>37.0</v>
      </c>
      <c r="E61" s="27">
        <v>28.0</v>
      </c>
      <c r="F61" s="28">
        <f t="shared" si="1"/>
        <v>65</v>
      </c>
      <c r="G61" s="29">
        <f t="shared" si="2"/>
        <v>0</v>
      </c>
      <c r="H61" s="29">
        <f t="shared" si="3"/>
        <v>1</v>
      </c>
      <c r="I61" s="30"/>
      <c r="K61" s="30"/>
      <c r="L61" s="30"/>
    </row>
    <row r="62" ht="16.5" customHeight="1">
      <c r="A62" s="25">
        <v>55.0</v>
      </c>
      <c r="B62" s="26" t="s">
        <v>149</v>
      </c>
      <c r="C62" s="26" t="s">
        <v>150</v>
      </c>
      <c r="D62" s="27">
        <v>38.0</v>
      </c>
      <c r="E62" s="27">
        <v>25.0</v>
      </c>
      <c r="F62" s="28">
        <f t="shared" si="1"/>
        <v>63</v>
      </c>
      <c r="G62" s="29">
        <f t="shared" si="2"/>
        <v>0</v>
      </c>
      <c r="H62" s="29">
        <f t="shared" si="3"/>
        <v>1</v>
      </c>
      <c r="I62" s="30"/>
      <c r="K62" s="30"/>
      <c r="L62" s="30"/>
    </row>
    <row r="63" ht="16.5" customHeight="1">
      <c r="A63" s="25">
        <v>56.0</v>
      </c>
      <c r="B63" s="26" t="s">
        <v>151</v>
      </c>
      <c r="C63" s="26" t="s">
        <v>152</v>
      </c>
      <c r="D63" s="27">
        <v>52.0</v>
      </c>
      <c r="E63" s="27">
        <v>26.0</v>
      </c>
      <c r="F63" s="28">
        <f t="shared" si="1"/>
        <v>78</v>
      </c>
      <c r="G63" s="29">
        <f t="shared" si="2"/>
        <v>1</v>
      </c>
      <c r="H63" s="29">
        <f t="shared" si="3"/>
        <v>1</v>
      </c>
      <c r="I63" s="30"/>
      <c r="K63" s="30"/>
      <c r="L63" s="30"/>
    </row>
    <row r="64" ht="16.5" customHeight="1">
      <c r="A64" s="25">
        <v>57.0</v>
      </c>
      <c r="B64" s="26" t="s">
        <v>153</v>
      </c>
      <c r="C64" s="26" t="s">
        <v>154</v>
      </c>
      <c r="D64" s="27">
        <v>56.0</v>
      </c>
      <c r="E64" s="27">
        <v>28.0</v>
      </c>
      <c r="F64" s="28">
        <f t="shared" si="1"/>
        <v>84</v>
      </c>
      <c r="G64" s="29">
        <f t="shared" si="2"/>
        <v>1</v>
      </c>
      <c r="H64" s="29">
        <f t="shared" si="3"/>
        <v>1</v>
      </c>
      <c r="I64" s="30"/>
      <c r="K64" s="30"/>
      <c r="L64" s="30"/>
    </row>
    <row r="65" ht="16.5" customHeight="1">
      <c r="A65" s="25">
        <v>58.0</v>
      </c>
      <c r="B65" s="26" t="s">
        <v>155</v>
      </c>
      <c r="C65" s="26" t="s">
        <v>156</v>
      </c>
      <c r="D65" s="27">
        <v>22.0</v>
      </c>
      <c r="E65" s="27">
        <v>24.0</v>
      </c>
      <c r="F65" s="28">
        <f t="shared" si="1"/>
        <v>46</v>
      </c>
      <c r="G65" s="29">
        <f t="shared" si="2"/>
        <v>0</v>
      </c>
      <c r="H65" s="29">
        <f t="shared" si="3"/>
        <v>1</v>
      </c>
      <c r="I65" s="30"/>
      <c r="K65" s="30"/>
      <c r="L65" s="30"/>
    </row>
    <row r="66" ht="16.5" customHeight="1">
      <c r="A66" s="25">
        <v>59.0</v>
      </c>
      <c r="B66" s="26" t="s">
        <v>157</v>
      </c>
      <c r="C66" s="26" t="s">
        <v>158</v>
      </c>
      <c r="D66" s="27">
        <v>31.0</v>
      </c>
      <c r="E66" s="27">
        <v>25.0</v>
      </c>
      <c r="F66" s="28">
        <f t="shared" si="1"/>
        <v>56</v>
      </c>
      <c r="G66" s="29">
        <f t="shared" si="2"/>
        <v>0</v>
      </c>
      <c r="H66" s="29">
        <f t="shared" si="3"/>
        <v>1</v>
      </c>
      <c r="I66" s="30"/>
      <c r="K66" s="30"/>
      <c r="L66" s="30"/>
    </row>
    <row r="67" ht="16.5" customHeight="1">
      <c r="A67" s="25">
        <v>60.0</v>
      </c>
      <c r="B67" s="26" t="s">
        <v>159</v>
      </c>
      <c r="C67" s="26" t="s">
        <v>160</v>
      </c>
      <c r="D67" s="27">
        <v>34.0</v>
      </c>
      <c r="E67" s="27">
        <v>26.0</v>
      </c>
      <c r="F67" s="28">
        <f t="shared" si="1"/>
        <v>60</v>
      </c>
      <c r="G67" s="29">
        <f t="shared" si="2"/>
        <v>0</v>
      </c>
      <c r="H67" s="29">
        <f t="shared" si="3"/>
        <v>1</v>
      </c>
      <c r="I67" s="30"/>
      <c r="K67" s="30"/>
      <c r="L67" s="30"/>
    </row>
    <row r="68" ht="16.5" customHeight="1">
      <c r="A68" s="25">
        <v>61.0</v>
      </c>
      <c r="B68" s="26" t="s">
        <v>161</v>
      </c>
      <c r="C68" s="26" t="s">
        <v>162</v>
      </c>
      <c r="D68" s="27">
        <v>28.0</v>
      </c>
      <c r="E68" s="27">
        <v>25.0</v>
      </c>
      <c r="F68" s="28">
        <f t="shared" si="1"/>
        <v>53</v>
      </c>
      <c r="G68" s="29">
        <f t="shared" si="2"/>
        <v>0</v>
      </c>
      <c r="H68" s="29">
        <f t="shared" si="3"/>
        <v>1</v>
      </c>
      <c r="I68" s="30"/>
      <c r="K68" s="30"/>
      <c r="L68" s="30"/>
    </row>
    <row r="69" ht="16.5" customHeight="1">
      <c r="A69" s="25">
        <v>62.0</v>
      </c>
      <c r="B69" s="26" t="s">
        <v>163</v>
      </c>
      <c r="C69" s="26" t="s">
        <v>164</v>
      </c>
      <c r="D69" s="27">
        <v>52.0</v>
      </c>
      <c r="E69" s="27">
        <v>26.0</v>
      </c>
      <c r="F69" s="28">
        <f t="shared" si="1"/>
        <v>78</v>
      </c>
      <c r="G69" s="29">
        <f t="shared" si="2"/>
        <v>1</v>
      </c>
      <c r="H69" s="29">
        <f t="shared" si="3"/>
        <v>1</v>
      </c>
      <c r="I69" s="30"/>
      <c r="K69" s="30"/>
      <c r="L69" s="30"/>
    </row>
    <row r="70" ht="16.5" customHeight="1">
      <c r="A70" s="25">
        <v>63.0</v>
      </c>
      <c r="B70" s="26" t="s">
        <v>165</v>
      </c>
      <c r="C70" s="26" t="s">
        <v>166</v>
      </c>
      <c r="D70" s="27">
        <v>49.0</v>
      </c>
      <c r="E70" s="27">
        <v>30.0</v>
      </c>
      <c r="F70" s="28">
        <f t="shared" si="1"/>
        <v>79</v>
      </c>
      <c r="G70" s="29">
        <f t="shared" si="2"/>
        <v>1</v>
      </c>
      <c r="H70" s="29">
        <f t="shared" si="3"/>
        <v>1</v>
      </c>
      <c r="I70" s="30"/>
      <c r="K70" s="30"/>
      <c r="L70" s="30"/>
    </row>
    <row r="71" ht="16.5" customHeight="1">
      <c r="A71" s="25">
        <v>64.0</v>
      </c>
      <c r="B71" s="26" t="s">
        <v>167</v>
      </c>
      <c r="C71" s="26" t="s">
        <v>168</v>
      </c>
      <c r="D71" s="27">
        <v>50.0</v>
      </c>
      <c r="E71" s="27">
        <v>30.0</v>
      </c>
      <c r="F71" s="28">
        <f t="shared" si="1"/>
        <v>80</v>
      </c>
      <c r="G71" s="29">
        <f t="shared" si="2"/>
        <v>1</v>
      </c>
      <c r="H71" s="29">
        <f t="shared" si="3"/>
        <v>1</v>
      </c>
      <c r="I71" s="30"/>
      <c r="K71" s="30"/>
      <c r="L71" s="30"/>
    </row>
    <row r="72" ht="16.5" customHeight="1">
      <c r="A72" s="25">
        <v>65.0</v>
      </c>
      <c r="B72" s="26" t="s">
        <v>169</v>
      </c>
      <c r="C72" s="26" t="s">
        <v>170</v>
      </c>
      <c r="D72" s="27">
        <v>39.0</v>
      </c>
      <c r="E72" s="27">
        <v>27.0</v>
      </c>
      <c r="F72" s="28">
        <f t="shared" si="1"/>
        <v>66</v>
      </c>
      <c r="G72" s="29">
        <f t="shared" si="2"/>
        <v>0</v>
      </c>
      <c r="H72" s="29">
        <f t="shared" si="3"/>
        <v>1</v>
      </c>
      <c r="I72" s="30"/>
      <c r="K72" s="30"/>
      <c r="L72" s="30"/>
    </row>
    <row r="73" ht="16.5" customHeight="1">
      <c r="A73" s="25">
        <v>66.0</v>
      </c>
      <c r="B73" s="26" t="s">
        <v>171</v>
      </c>
      <c r="C73" s="26" t="s">
        <v>172</v>
      </c>
      <c r="D73" s="27">
        <v>42.0</v>
      </c>
      <c r="E73" s="27">
        <v>27.0</v>
      </c>
      <c r="F73" s="28">
        <f t="shared" si="1"/>
        <v>69</v>
      </c>
      <c r="G73" s="29">
        <f t="shared" si="2"/>
        <v>1</v>
      </c>
      <c r="H73" s="29">
        <f t="shared" si="3"/>
        <v>1</v>
      </c>
      <c r="I73" s="30"/>
      <c r="K73" s="30"/>
      <c r="L73" s="30"/>
    </row>
    <row r="74" ht="16.5" customHeight="1">
      <c r="A74" s="25">
        <v>67.0</v>
      </c>
      <c r="B74" s="26" t="s">
        <v>173</v>
      </c>
      <c r="C74" s="26" t="s">
        <v>174</v>
      </c>
      <c r="D74" s="27">
        <v>56.0</v>
      </c>
      <c r="E74" s="27">
        <v>30.0</v>
      </c>
      <c r="F74" s="28">
        <f t="shared" si="1"/>
        <v>86</v>
      </c>
      <c r="G74" s="29">
        <f t="shared" si="2"/>
        <v>1</v>
      </c>
      <c r="H74" s="29">
        <f t="shared" si="3"/>
        <v>1</v>
      </c>
      <c r="I74" s="30"/>
      <c r="K74" s="30"/>
      <c r="L74" s="30"/>
    </row>
    <row r="75" ht="16.5" customHeight="1">
      <c r="A75" s="25">
        <v>68.0</v>
      </c>
      <c r="B75" s="26" t="s">
        <v>175</v>
      </c>
      <c r="C75" s="26" t="s">
        <v>176</v>
      </c>
      <c r="D75" s="27">
        <v>47.0</v>
      </c>
      <c r="E75" s="27">
        <v>30.0</v>
      </c>
      <c r="F75" s="28">
        <f t="shared" si="1"/>
        <v>77</v>
      </c>
      <c r="G75" s="29">
        <f t="shared" si="2"/>
        <v>1</v>
      </c>
      <c r="H75" s="29">
        <f t="shared" si="3"/>
        <v>1</v>
      </c>
      <c r="I75" s="30"/>
      <c r="K75" s="30"/>
      <c r="L75" s="30"/>
    </row>
    <row r="76" ht="16.5" customHeight="1">
      <c r="A76" s="25">
        <v>69.0</v>
      </c>
      <c r="B76" s="26" t="s">
        <v>177</v>
      </c>
      <c r="C76" s="26" t="s">
        <v>178</v>
      </c>
      <c r="D76" s="27">
        <v>49.0</v>
      </c>
      <c r="E76" s="27">
        <v>27.0</v>
      </c>
      <c r="F76" s="28">
        <f t="shared" si="1"/>
        <v>76</v>
      </c>
      <c r="G76" s="29">
        <f t="shared" si="2"/>
        <v>1</v>
      </c>
      <c r="H76" s="29">
        <f t="shared" si="3"/>
        <v>1</v>
      </c>
      <c r="I76" s="30"/>
      <c r="K76" s="30"/>
      <c r="L76" s="30"/>
    </row>
    <row r="77" ht="16.5" customHeight="1">
      <c r="A77" s="25">
        <v>70.0</v>
      </c>
      <c r="B77" s="26" t="s">
        <v>179</v>
      </c>
      <c r="C77" s="26" t="s">
        <v>180</v>
      </c>
      <c r="D77" s="27">
        <v>32.0</v>
      </c>
      <c r="E77" s="27">
        <v>26.0</v>
      </c>
      <c r="F77" s="28">
        <f t="shared" si="1"/>
        <v>58</v>
      </c>
      <c r="G77" s="29">
        <f t="shared" si="2"/>
        <v>0</v>
      </c>
      <c r="H77" s="29">
        <f t="shared" si="3"/>
        <v>1</v>
      </c>
      <c r="I77" s="30"/>
      <c r="K77" s="30"/>
      <c r="L77" s="30"/>
    </row>
    <row r="78" ht="16.5" customHeight="1">
      <c r="A78" s="25">
        <v>71.0</v>
      </c>
      <c r="B78" s="26" t="s">
        <v>181</v>
      </c>
      <c r="C78" s="26" t="s">
        <v>182</v>
      </c>
      <c r="D78" s="27">
        <v>32.0</v>
      </c>
      <c r="E78" s="27">
        <v>26.0</v>
      </c>
      <c r="F78" s="28">
        <f t="shared" si="1"/>
        <v>58</v>
      </c>
      <c r="G78" s="29">
        <f t="shared" si="2"/>
        <v>0</v>
      </c>
      <c r="H78" s="29">
        <f t="shared" si="3"/>
        <v>1</v>
      </c>
      <c r="I78" s="30"/>
      <c r="K78" s="30"/>
      <c r="L78" s="30"/>
    </row>
    <row r="79" ht="16.5" customHeight="1">
      <c r="A79" s="25">
        <v>72.0</v>
      </c>
      <c r="B79" s="26" t="s">
        <v>183</v>
      </c>
      <c r="C79" s="26" t="s">
        <v>184</v>
      </c>
      <c r="D79" s="27">
        <v>38.0</v>
      </c>
      <c r="E79" s="27">
        <v>30.0</v>
      </c>
      <c r="F79" s="28">
        <f t="shared" si="1"/>
        <v>68</v>
      </c>
      <c r="G79" s="29">
        <f t="shared" si="2"/>
        <v>0</v>
      </c>
      <c r="H79" s="29">
        <f t="shared" si="3"/>
        <v>1</v>
      </c>
      <c r="I79" s="30"/>
      <c r="K79" s="30"/>
      <c r="L79" s="30"/>
    </row>
    <row r="80" ht="16.5" customHeight="1">
      <c r="A80" s="25">
        <v>73.0</v>
      </c>
      <c r="B80" s="26" t="s">
        <v>185</v>
      </c>
      <c r="C80" s="26" t="s">
        <v>186</v>
      </c>
      <c r="D80" s="27">
        <v>52.0</v>
      </c>
      <c r="E80" s="27">
        <v>30.0</v>
      </c>
      <c r="F80" s="28">
        <f t="shared" si="1"/>
        <v>82</v>
      </c>
      <c r="G80" s="29">
        <f t="shared" si="2"/>
        <v>1</v>
      </c>
      <c r="H80" s="29">
        <f t="shared" si="3"/>
        <v>1</v>
      </c>
      <c r="I80" s="30"/>
      <c r="K80" s="30"/>
      <c r="L80" s="30"/>
    </row>
    <row r="81" ht="16.5" customHeight="1">
      <c r="A81" s="25">
        <v>74.0</v>
      </c>
      <c r="B81" s="26" t="s">
        <v>187</v>
      </c>
      <c r="C81" s="26" t="s">
        <v>188</v>
      </c>
      <c r="D81" s="27">
        <v>24.0</v>
      </c>
      <c r="E81" s="27">
        <v>26.0</v>
      </c>
      <c r="F81" s="28">
        <f t="shared" si="1"/>
        <v>50</v>
      </c>
      <c r="G81" s="29">
        <f t="shared" si="2"/>
        <v>0</v>
      </c>
      <c r="H81" s="29">
        <f t="shared" si="3"/>
        <v>1</v>
      </c>
      <c r="I81" s="30"/>
      <c r="K81" s="30"/>
      <c r="L81" s="30"/>
    </row>
    <row r="82" ht="16.5" customHeight="1">
      <c r="A82" s="25">
        <v>75.0</v>
      </c>
      <c r="B82" s="26" t="s">
        <v>189</v>
      </c>
      <c r="C82" s="26" t="s">
        <v>190</v>
      </c>
      <c r="D82" s="27">
        <v>55.0</v>
      </c>
      <c r="E82" s="27">
        <v>30.0</v>
      </c>
      <c r="F82" s="28">
        <f t="shared" si="1"/>
        <v>85</v>
      </c>
      <c r="G82" s="29">
        <f t="shared" si="2"/>
        <v>1</v>
      </c>
      <c r="H82" s="29">
        <f t="shared" si="3"/>
        <v>1</v>
      </c>
      <c r="I82" s="30"/>
      <c r="K82" s="30"/>
      <c r="L82" s="30"/>
    </row>
    <row r="83" ht="16.5" customHeight="1">
      <c r="A83" s="25">
        <v>76.0</v>
      </c>
      <c r="B83" s="26" t="s">
        <v>191</v>
      </c>
      <c r="C83" s="26" t="s">
        <v>192</v>
      </c>
      <c r="D83" s="27">
        <v>49.0</v>
      </c>
      <c r="E83" s="27">
        <v>28.0</v>
      </c>
      <c r="F83" s="28">
        <f t="shared" si="1"/>
        <v>77</v>
      </c>
      <c r="G83" s="29">
        <f t="shared" si="2"/>
        <v>1</v>
      </c>
      <c r="H83" s="29">
        <f t="shared" si="3"/>
        <v>1</v>
      </c>
      <c r="I83" s="30"/>
      <c r="K83" s="30"/>
      <c r="L83" s="30"/>
    </row>
    <row r="84" ht="16.5" customHeight="1">
      <c r="A84" s="25">
        <v>77.0</v>
      </c>
      <c r="B84" s="26" t="s">
        <v>193</v>
      </c>
      <c r="C84" s="26" t="s">
        <v>194</v>
      </c>
      <c r="D84" s="27">
        <v>36.0</v>
      </c>
      <c r="E84" s="27">
        <v>26.0</v>
      </c>
      <c r="F84" s="28">
        <f t="shared" si="1"/>
        <v>62</v>
      </c>
      <c r="G84" s="29">
        <f t="shared" si="2"/>
        <v>0</v>
      </c>
      <c r="H84" s="29">
        <f t="shared" si="3"/>
        <v>1</v>
      </c>
      <c r="I84" s="30"/>
      <c r="K84" s="30"/>
      <c r="L84" s="30"/>
    </row>
    <row r="85" ht="16.5" customHeight="1">
      <c r="A85" s="25">
        <v>78.0</v>
      </c>
      <c r="B85" s="26" t="s">
        <v>195</v>
      </c>
      <c r="C85" s="26" t="s">
        <v>196</v>
      </c>
      <c r="D85" s="27">
        <v>41.0</v>
      </c>
      <c r="E85" s="27">
        <v>25.0</v>
      </c>
      <c r="F85" s="28">
        <f t="shared" si="1"/>
        <v>66</v>
      </c>
      <c r="G85" s="29">
        <f t="shared" si="2"/>
        <v>0</v>
      </c>
      <c r="H85" s="29">
        <f t="shared" si="3"/>
        <v>1</v>
      </c>
      <c r="I85" s="30"/>
      <c r="K85" s="30"/>
      <c r="L85" s="30"/>
    </row>
    <row r="86" ht="16.5" customHeight="1">
      <c r="A86" s="25">
        <v>79.0</v>
      </c>
      <c r="B86" s="26" t="s">
        <v>197</v>
      </c>
      <c r="C86" s="26" t="s">
        <v>198</v>
      </c>
      <c r="D86" s="27">
        <v>57.0</v>
      </c>
      <c r="E86" s="27">
        <v>30.0</v>
      </c>
      <c r="F86" s="28">
        <f t="shared" si="1"/>
        <v>87</v>
      </c>
      <c r="G86" s="29">
        <f t="shared" si="2"/>
        <v>1</v>
      </c>
      <c r="H86" s="29">
        <f t="shared" si="3"/>
        <v>1</v>
      </c>
      <c r="I86" s="30"/>
      <c r="K86" s="30"/>
      <c r="L86" s="30"/>
    </row>
    <row r="87" ht="16.5" customHeight="1">
      <c r="A87" s="25">
        <v>80.0</v>
      </c>
      <c r="B87" s="26" t="s">
        <v>199</v>
      </c>
      <c r="C87" s="26" t="s">
        <v>200</v>
      </c>
      <c r="D87" s="27">
        <v>47.0</v>
      </c>
      <c r="E87" s="27">
        <v>25.0</v>
      </c>
      <c r="F87" s="28">
        <f t="shared" si="1"/>
        <v>72</v>
      </c>
      <c r="G87" s="29">
        <f t="shared" si="2"/>
        <v>1</v>
      </c>
      <c r="H87" s="29">
        <f t="shared" si="3"/>
        <v>1</v>
      </c>
      <c r="I87" s="30"/>
      <c r="K87" s="30"/>
      <c r="L87" s="30"/>
    </row>
    <row r="88" ht="16.5" customHeight="1">
      <c r="A88" s="25">
        <v>81.0</v>
      </c>
      <c r="B88" s="26" t="s">
        <v>201</v>
      </c>
      <c r="C88" s="26" t="s">
        <v>202</v>
      </c>
      <c r="D88" s="27">
        <v>53.0</v>
      </c>
      <c r="E88" s="27">
        <v>30.0</v>
      </c>
      <c r="F88" s="28">
        <f t="shared" si="1"/>
        <v>83</v>
      </c>
      <c r="G88" s="29">
        <f t="shared" si="2"/>
        <v>1</v>
      </c>
      <c r="H88" s="29">
        <f t="shared" si="3"/>
        <v>1</v>
      </c>
      <c r="I88" s="30"/>
      <c r="K88" s="30"/>
      <c r="L88" s="30"/>
    </row>
    <row r="89" ht="16.5" customHeight="1">
      <c r="A89" s="25">
        <v>82.0</v>
      </c>
      <c r="B89" s="26" t="s">
        <v>203</v>
      </c>
      <c r="C89" s="26" t="s">
        <v>204</v>
      </c>
      <c r="D89" s="27">
        <v>44.0</v>
      </c>
      <c r="E89" s="27">
        <v>27.0</v>
      </c>
      <c r="F89" s="28">
        <f t="shared" si="1"/>
        <v>71</v>
      </c>
      <c r="G89" s="29">
        <f t="shared" si="2"/>
        <v>1</v>
      </c>
      <c r="H89" s="29">
        <f t="shared" si="3"/>
        <v>1</v>
      </c>
      <c r="I89" s="30"/>
      <c r="K89" s="30"/>
      <c r="L89" s="30"/>
    </row>
    <row r="90" ht="16.5" customHeight="1">
      <c r="A90" s="25">
        <v>83.0</v>
      </c>
      <c r="B90" s="26" t="s">
        <v>205</v>
      </c>
      <c r="C90" s="26" t="s">
        <v>206</v>
      </c>
      <c r="D90" s="27">
        <v>47.0</v>
      </c>
      <c r="E90" s="27">
        <v>30.0</v>
      </c>
      <c r="F90" s="28">
        <f t="shared" si="1"/>
        <v>77</v>
      </c>
      <c r="G90" s="29">
        <f t="shared" si="2"/>
        <v>1</v>
      </c>
      <c r="H90" s="29">
        <f t="shared" si="3"/>
        <v>1</v>
      </c>
      <c r="I90" s="30"/>
      <c r="K90" s="30"/>
      <c r="L90" s="30"/>
    </row>
    <row r="91" ht="16.5" customHeight="1">
      <c r="A91" s="25">
        <v>84.0</v>
      </c>
      <c r="B91" s="26" t="s">
        <v>207</v>
      </c>
      <c r="C91" s="26" t="s">
        <v>208</v>
      </c>
      <c r="D91" s="27">
        <v>39.0</v>
      </c>
      <c r="E91" s="27">
        <v>28.0</v>
      </c>
      <c r="F91" s="28">
        <f t="shared" si="1"/>
        <v>67</v>
      </c>
      <c r="G91" s="29">
        <f t="shared" si="2"/>
        <v>0</v>
      </c>
      <c r="H91" s="29">
        <f t="shared" si="3"/>
        <v>1</v>
      </c>
      <c r="I91" s="30"/>
      <c r="K91" s="30"/>
      <c r="L91" s="30"/>
    </row>
    <row r="92" ht="16.5" customHeight="1">
      <c r="A92" s="25">
        <v>85.0</v>
      </c>
      <c r="B92" s="26" t="s">
        <v>209</v>
      </c>
      <c r="C92" s="26" t="s">
        <v>210</v>
      </c>
      <c r="D92" s="27">
        <v>31.0</v>
      </c>
      <c r="E92" s="27">
        <v>26.0</v>
      </c>
      <c r="F92" s="28">
        <f t="shared" si="1"/>
        <v>57</v>
      </c>
      <c r="G92" s="29">
        <f t="shared" si="2"/>
        <v>0</v>
      </c>
      <c r="H92" s="29">
        <f t="shared" si="3"/>
        <v>1</v>
      </c>
      <c r="I92" s="30"/>
      <c r="K92" s="30"/>
      <c r="L92" s="30"/>
    </row>
    <row r="93" ht="16.5" customHeight="1">
      <c r="A93" s="25">
        <v>86.0</v>
      </c>
      <c r="B93" s="26" t="s">
        <v>211</v>
      </c>
      <c r="C93" s="26" t="s">
        <v>212</v>
      </c>
      <c r="D93" s="27">
        <v>36.0</v>
      </c>
      <c r="E93" s="27">
        <v>28.0</v>
      </c>
      <c r="F93" s="28">
        <f t="shared" si="1"/>
        <v>64</v>
      </c>
      <c r="G93" s="29">
        <f t="shared" si="2"/>
        <v>0</v>
      </c>
      <c r="H93" s="29">
        <f t="shared" si="3"/>
        <v>1</v>
      </c>
      <c r="I93" s="30"/>
      <c r="K93" s="30"/>
      <c r="L93" s="30"/>
    </row>
    <row r="94" ht="16.5" customHeight="1">
      <c r="A94" s="25">
        <v>87.0</v>
      </c>
      <c r="B94" s="26" t="s">
        <v>213</v>
      </c>
      <c r="C94" s="26" t="s">
        <v>214</v>
      </c>
      <c r="D94" s="27">
        <v>32.0</v>
      </c>
      <c r="E94" s="27">
        <v>24.0</v>
      </c>
      <c r="F94" s="28">
        <f t="shared" si="1"/>
        <v>56</v>
      </c>
      <c r="G94" s="29">
        <f t="shared" si="2"/>
        <v>0</v>
      </c>
      <c r="H94" s="29">
        <f t="shared" si="3"/>
        <v>1</v>
      </c>
      <c r="I94" s="30"/>
      <c r="K94" s="30"/>
      <c r="L94" s="30"/>
    </row>
    <row r="95" ht="16.5" customHeight="1">
      <c r="A95" s="25">
        <v>88.0</v>
      </c>
      <c r="B95" s="26" t="s">
        <v>215</v>
      </c>
      <c r="C95" s="26" t="s">
        <v>216</v>
      </c>
      <c r="D95" s="27">
        <v>13.0</v>
      </c>
      <c r="E95" s="27">
        <v>24.0</v>
      </c>
      <c r="F95" s="28">
        <f t="shared" si="1"/>
        <v>37</v>
      </c>
      <c r="G95" s="29">
        <f t="shared" si="2"/>
        <v>0</v>
      </c>
      <c r="H95" s="29">
        <f t="shared" si="3"/>
        <v>1</v>
      </c>
      <c r="I95" s="30"/>
      <c r="K95" s="30"/>
      <c r="L95" s="30"/>
    </row>
    <row r="96" ht="16.5" customHeight="1">
      <c r="A96" s="25">
        <v>89.0</v>
      </c>
      <c r="B96" s="26" t="s">
        <v>217</v>
      </c>
      <c r="C96" s="26" t="s">
        <v>218</v>
      </c>
      <c r="D96" s="27">
        <v>38.0</v>
      </c>
      <c r="E96" s="27">
        <v>27.0</v>
      </c>
      <c r="F96" s="28">
        <f t="shared" si="1"/>
        <v>65</v>
      </c>
      <c r="G96" s="29">
        <f t="shared" si="2"/>
        <v>0</v>
      </c>
      <c r="H96" s="29">
        <f t="shared" si="3"/>
        <v>1</v>
      </c>
      <c r="I96" s="30"/>
      <c r="K96" s="30"/>
      <c r="L96" s="30"/>
    </row>
    <row r="97" ht="16.5" customHeight="1">
      <c r="A97" s="25">
        <v>90.0</v>
      </c>
      <c r="B97" s="26" t="s">
        <v>219</v>
      </c>
      <c r="C97" s="26" t="s">
        <v>220</v>
      </c>
      <c r="D97" s="27">
        <v>48.0</v>
      </c>
      <c r="E97" s="27">
        <v>27.0</v>
      </c>
      <c r="F97" s="28">
        <f t="shared" si="1"/>
        <v>75</v>
      </c>
      <c r="G97" s="29">
        <f t="shared" si="2"/>
        <v>1</v>
      </c>
      <c r="H97" s="29">
        <f t="shared" si="3"/>
        <v>1</v>
      </c>
      <c r="I97" s="30"/>
      <c r="K97" s="30"/>
      <c r="L97" s="30"/>
    </row>
    <row r="98" ht="16.5" customHeight="1">
      <c r="A98" s="25">
        <v>91.0</v>
      </c>
      <c r="B98" s="26" t="s">
        <v>221</v>
      </c>
      <c r="C98" s="26" t="s">
        <v>222</v>
      </c>
      <c r="D98" s="27">
        <v>30.0</v>
      </c>
      <c r="E98" s="27">
        <v>22.0</v>
      </c>
      <c r="F98" s="28">
        <f t="shared" si="1"/>
        <v>52</v>
      </c>
      <c r="G98" s="29">
        <f t="shared" si="2"/>
        <v>0</v>
      </c>
      <c r="H98" s="29">
        <f t="shared" si="3"/>
        <v>0</v>
      </c>
      <c r="I98" s="30"/>
      <c r="K98" s="30"/>
      <c r="L98" s="30"/>
    </row>
    <row r="99" ht="16.5" customHeight="1">
      <c r="A99" s="25">
        <v>92.0</v>
      </c>
      <c r="B99" s="26" t="s">
        <v>223</v>
      </c>
      <c r="C99" s="26" t="s">
        <v>224</v>
      </c>
      <c r="D99" s="27">
        <v>47.0</v>
      </c>
      <c r="E99" s="27">
        <v>28.0</v>
      </c>
      <c r="F99" s="28">
        <f t="shared" si="1"/>
        <v>75</v>
      </c>
      <c r="G99" s="29">
        <f t="shared" si="2"/>
        <v>1</v>
      </c>
      <c r="H99" s="29">
        <f t="shared" si="3"/>
        <v>1</v>
      </c>
      <c r="I99" s="30"/>
      <c r="K99" s="30"/>
      <c r="L99" s="30"/>
    </row>
    <row r="100" ht="16.5" customHeight="1">
      <c r="A100" s="25">
        <v>93.0</v>
      </c>
      <c r="B100" s="26" t="s">
        <v>225</v>
      </c>
      <c r="C100" s="26" t="s">
        <v>226</v>
      </c>
      <c r="D100" s="27">
        <v>54.0</v>
      </c>
      <c r="E100" s="27">
        <v>30.0</v>
      </c>
      <c r="F100" s="28">
        <f t="shared" si="1"/>
        <v>84</v>
      </c>
      <c r="G100" s="29">
        <f t="shared" si="2"/>
        <v>1</v>
      </c>
      <c r="H100" s="29">
        <f t="shared" si="3"/>
        <v>1</v>
      </c>
      <c r="I100" s="30"/>
      <c r="K100" s="30"/>
      <c r="L100" s="30"/>
    </row>
    <row r="101" ht="16.5" customHeight="1">
      <c r="A101" s="25">
        <v>94.0</v>
      </c>
      <c r="B101" s="26" t="s">
        <v>227</v>
      </c>
      <c r="C101" s="26" t="s">
        <v>228</v>
      </c>
      <c r="D101" s="27">
        <v>22.0</v>
      </c>
      <c r="E101" s="27">
        <v>26.0</v>
      </c>
      <c r="F101" s="28">
        <f t="shared" si="1"/>
        <v>48</v>
      </c>
      <c r="G101" s="29">
        <f t="shared" si="2"/>
        <v>0</v>
      </c>
      <c r="H101" s="29">
        <f t="shared" si="3"/>
        <v>1</v>
      </c>
      <c r="I101" s="30"/>
      <c r="K101" s="30"/>
      <c r="L101" s="30"/>
    </row>
    <row r="102" ht="16.5" customHeight="1">
      <c r="A102" s="25">
        <v>95.0</v>
      </c>
      <c r="B102" s="26" t="s">
        <v>229</v>
      </c>
      <c r="C102" s="26" t="s">
        <v>230</v>
      </c>
      <c r="D102" s="27">
        <v>50.0</v>
      </c>
      <c r="E102" s="27">
        <v>28.0</v>
      </c>
      <c r="F102" s="28">
        <f t="shared" si="1"/>
        <v>78</v>
      </c>
      <c r="G102" s="29">
        <f t="shared" si="2"/>
        <v>1</v>
      </c>
      <c r="H102" s="29">
        <f t="shared" si="3"/>
        <v>1</v>
      </c>
      <c r="I102" s="30"/>
      <c r="K102" s="30"/>
      <c r="L102" s="30"/>
    </row>
    <row r="103" ht="16.5" customHeight="1">
      <c r="A103" s="25">
        <v>96.0</v>
      </c>
      <c r="B103" s="26" t="s">
        <v>231</v>
      </c>
      <c r="C103" s="26" t="s">
        <v>232</v>
      </c>
      <c r="D103" s="27">
        <v>48.0</v>
      </c>
      <c r="E103" s="27">
        <v>28.0</v>
      </c>
      <c r="F103" s="28">
        <f t="shared" si="1"/>
        <v>76</v>
      </c>
      <c r="G103" s="29">
        <f t="shared" si="2"/>
        <v>1</v>
      </c>
      <c r="H103" s="29">
        <f t="shared" si="3"/>
        <v>1</v>
      </c>
      <c r="I103" s="30"/>
      <c r="K103" s="30"/>
      <c r="L103" s="30"/>
    </row>
    <row r="104" ht="16.5" customHeight="1">
      <c r="A104" s="25">
        <v>97.0</v>
      </c>
      <c r="B104" s="26" t="s">
        <v>233</v>
      </c>
      <c r="C104" s="26" t="s">
        <v>234</v>
      </c>
      <c r="D104" s="27">
        <v>42.0</v>
      </c>
      <c r="E104" s="27">
        <v>27.0</v>
      </c>
      <c r="F104" s="28">
        <f t="shared" si="1"/>
        <v>69</v>
      </c>
      <c r="G104" s="29">
        <f t="shared" si="2"/>
        <v>1</v>
      </c>
      <c r="H104" s="29">
        <f t="shared" si="3"/>
        <v>1</v>
      </c>
      <c r="I104" s="30"/>
      <c r="K104" s="30"/>
      <c r="L104" s="30"/>
    </row>
    <row r="105" ht="16.5" customHeight="1">
      <c r="A105" s="25">
        <v>98.0</v>
      </c>
      <c r="B105" s="26" t="s">
        <v>235</v>
      </c>
      <c r="C105" s="26" t="s">
        <v>236</v>
      </c>
      <c r="D105" s="27">
        <v>34.0</v>
      </c>
      <c r="E105" s="27">
        <v>26.0</v>
      </c>
      <c r="F105" s="28">
        <f t="shared" si="1"/>
        <v>60</v>
      </c>
      <c r="G105" s="29">
        <f t="shared" si="2"/>
        <v>0</v>
      </c>
      <c r="H105" s="29">
        <f t="shared" si="3"/>
        <v>1</v>
      </c>
      <c r="I105" s="30"/>
      <c r="K105" s="30"/>
      <c r="L105" s="30"/>
    </row>
    <row r="106" ht="16.5" customHeight="1">
      <c r="A106" s="25">
        <v>99.0</v>
      </c>
      <c r="B106" s="26" t="s">
        <v>237</v>
      </c>
      <c r="C106" s="26" t="s">
        <v>238</v>
      </c>
      <c r="D106" s="27">
        <v>39.0</v>
      </c>
      <c r="E106" s="27">
        <v>27.0</v>
      </c>
      <c r="F106" s="28">
        <f t="shared" si="1"/>
        <v>66</v>
      </c>
      <c r="G106" s="29">
        <f t="shared" si="2"/>
        <v>0</v>
      </c>
      <c r="H106" s="29">
        <f t="shared" si="3"/>
        <v>1</v>
      </c>
      <c r="I106" s="30"/>
      <c r="K106" s="30"/>
      <c r="L106" s="30"/>
    </row>
    <row r="107" ht="16.5" customHeight="1">
      <c r="A107" s="25">
        <v>100.0</v>
      </c>
      <c r="B107" s="26" t="s">
        <v>239</v>
      </c>
      <c r="C107" s="26" t="s">
        <v>240</v>
      </c>
      <c r="D107" s="27">
        <v>44.0</v>
      </c>
      <c r="E107" s="27">
        <v>26.0</v>
      </c>
      <c r="F107" s="28">
        <f t="shared" si="1"/>
        <v>70</v>
      </c>
      <c r="G107" s="29">
        <f t="shared" si="2"/>
        <v>1</v>
      </c>
      <c r="H107" s="29">
        <f t="shared" si="3"/>
        <v>1</v>
      </c>
      <c r="I107" s="30"/>
      <c r="K107" s="30"/>
      <c r="L107" s="30"/>
    </row>
    <row r="108" ht="16.5" customHeight="1">
      <c r="A108" s="25">
        <v>101.0</v>
      </c>
      <c r="B108" s="26" t="s">
        <v>241</v>
      </c>
      <c r="C108" s="26" t="s">
        <v>242</v>
      </c>
      <c r="D108" s="27">
        <v>57.0</v>
      </c>
      <c r="E108" s="27">
        <v>27.0</v>
      </c>
      <c r="F108" s="28">
        <f t="shared" si="1"/>
        <v>84</v>
      </c>
      <c r="G108" s="29">
        <f t="shared" si="2"/>
        <v>1</v>
      </c>
      <c r="H108" s="29">
        <f t="shared" si="3"/>
        <v>1</v>
      </c>
      <c r="I108" s="30"/>
      <c r="K108" s="30"/>
      <c r="L108" s="30"/>
    </row>
    <row r="109" ht="16.5" customHeight="1">
      <c r="A109" s="25">
        <v>102.0</v>
      </c>
      <c r="B109" s="26" t="s">
        <v>243</v>
      </c>
      <c r="C109" s="26" t="s">
        <v>244</v>
      </c>
      <c r="D109" s="27">
        <v>34.0</v>
      </c>
      <c r="E109" s="27">
        <v>27.0</v>
      </c>
      <c r="F109" s="28">
        <f t="shared" si="1"/>
        <v>61</v>
      </c>
      <c r="G109" s="29">
        <f t="shared" si="2"/>
        <v>0</v>
      </c>
      <c r="H109" s="29">
        <f t="shared" si="3"/>
        <v>1</v>
      </c>
      <c r="I109" s="30"/>
      <c r="K109" s="30"/>
      <c r="L109" s="30"/>
    </row>
    <row r="110" ht="16.5" customHeight="1">
      <c r="A110" s="25">
        <v>103.0</v>
      </c>
      <c r="B110" s="26" t="s">
        <v>245</v>
      </c>
      <c r="C110" s="26" t="s">
        <v>246</v>
      </c>
      <c r="D110" s="27">
        <v>38.0</v>
      </c>
      <c r="E110" s="27">
        <v>27.0</v>
      </c>
      <c r="F110" s="28">
        <f t="shared" si="1"/>
        <v>65</v>
      </c>
      <c r="G110" s="29">
        <f t="shared" si="2"/>
        <v>0</v>
      </c>
      <c r="H110" s="29">
        <f t="shared" si="3"/>
        <v>1</v>
      </c>
      <c r="I110" s="30"/>
      <c r="K110" s="30"/>
      <c r="L110" s="30"/>
    </row>
    <row r="111" ht="16.5" customHeight="1">
      <c r="A111" s="25">
        <v>104.0</v>
      </c>
      <c r="B111" s="26" t="s">
        <v>247</v>
      </c>
      <c r="C111" s="26" t="s">
        <v>248</v>
      </c>
      <c r="D111" s="27">
        <v>41.0</v>
      </c>
      <c r="E111" s="27">
        <v>25.0</v>
      </c>
      <c r="F111" s="28">
        <f t="shared" si="1"/>
        <v>66</v>
      </c>
      <c r="G111" s="29">
        <f t="shared" si="2"/>
        <v>0</v>
      </c>
      <c r="H111" s="29">
        <f t="shared" si="3"/>
        <v>1</v>
      </c>
      <c r="I111" s="30"/>
      <c r="K111" s="30"/>
      <c r="L111" s="30"/>
    </row>
    <row r="112" ht="16.5" customHeight="1">
      <c r="A112" s="25">
        <v>105.0</v>
      </c>
      <c r="B112" s="26" t="s">
        <v>249</v>
      </c>
      <c r="C112" s="26" t="s">
        <v>250</v>
      </c>
      <c r="D112" s="27">
        <v>29.0</v>
      </c>
      <c r="E112" s="27">
        <v>25.0</v>
      </c>
      <c r="F112" s="28">
        <f t="shared" si="1"/>
        <v>54</v>
      </c>
      <c r="G112" s="29">
        <f t="shared" si="2"/>
        <v>0</v>
      </c>
      <c r="H112" s="29">
        <f t="shared" si="3"/>
        <v>1</v>
      </c>
      <c r="I112" s="30"/>
      <c r="K112" s="30"/>
      <c r="L112" s="30"/>
    </row>
    <row r="113" ht="16.5" customHeight="1">
      <c r="A113" s="25">
        <v>106.0</v>
      </c>
      <c r="B113" s="26" t="s">
        <v>251</v>
      </c>
      <c r="C113" s="26" t="s">
        <v>252</v>
      </c>
      <c r="D113" s="27">
        <v>50.0</v>
      </c>
      <c r="E113" s="27">
        <v>27.0</v>
      </c>
      <c r="F113" s="28">
        <f t="shared" si="1"/>
        <v>77</v>
      </c>
      <c r="G113" s="29">
        <f t="shared" si="2"/>
        <v>1</v>
      </c>
      <c r="H113" s="29">
        <f t="shared" si="3"/>
        <v>1</v>
      </c>
      <c r="I113" s="30"/>
      <c r="K113" s="30"/>
      <c r="L113" s="30"/>
    </row>
    <row r="114" ht="16.5" customHeight="1">
      <c r="A114" s="25">
        <v>107.0</v>
      </c>
      <c r="B114" s="26" t="s">
        <v>253</v>
      </c>
      <c r="C114" s="26" t="s">
        <v>254</v>
      </c>
      <c r="D114" s="27">
        <v>35.0</v>
      </c>
      <c r="E114" s="27">
        <v>25.0</v>
      </c>
      <c r="F114" s="28">
        <f t="shared" si="1"/>
        <v>60</v>
      </c>
      <c r="G114" s="29">
        <f t="shared" si="2"/>
        <v>0</v>
      </c>
      <c r="H114" s="29">
        <f t="shared" si="3"/>
        <v>1</v>
      </c>
      <c r="I114" s="30"/>
      <c r="K114" s="30"/>
      <c r="L114" s="30"/>
    </row>
    <row r="115" ht="16.5" customHeight="1">
      <c r="A115" s="25">
        <v>108.0</v>
      </c>
      <c r="B115" s="26" t="s">
        <v>255</v>
      </c>
      <c r="C115" s="26" t="s">
        <v>256</v>
      </c>
      <c r="D115" s="27">
        <v>46.0</v>
      </c>
      <c r="E115" s="27">
        <v>27.0</v>
      </c>
      <c r="F115" s="28">
        <f t="shared" si="1"/>
        <v>73</v>
      </c>
      <c r="G115" s="29">
        <f t="shared" si="2"/>
        <v>1</v>
      </c>
      <c r="H115" s="29">
        <f t="shared" si="3"/>
        <v>1</v>
      </c>
      <c r="I115" s="30"/>
      <c r="K115" s="30"/>
      <c r="L115" s="30"/>
    </row>
    <row r="116" ht="16.5" customHeight="1">
      <c r="A116" s="25">
        <v>109.0</v>
      </c>
      <c r="B116" s="26" t="s">
        <v>257</v>
      </c>
      <c r="C116" s="26" t="s">
        <v>258</v>
      </c>
      <c r="D116" s="27">
        <v>33.0</v>
      </c>
      <c r="E116" s="27">
        <v>24.0</v>
      </c>
      <c r="F116" s="28">
        <f t="shared" si="1"/>
        <v>57</v>
      </c>
      <c r="G116" s="29">
        <f t="shared" si="2"/>
        <v>0</v>
      </c>
      <c r="H116" s="29">
        <f t="shared" si="3"/>
        <v>1</v>
      </c>
      <c r="I116" s="30"/>
      <c r="K116" s="30"/>
      <c r="L116" s="30"/>
    </row>
    <row r="117" ht="16.5" customHeight="1">
      <c r="A117" s="25">
        <v>110.0</v>
      </c>
      <c r="B117" s="26" t="s">
        <v>259</v>
      </c>
      <c r="C117" s="26" t="s">
        <v>260</v>
      </c>
      <c r="D117" s="27">
        <v>29.0</v>
      </c>
      <c r="E117" s="27">
        <v>22.0</v>
      </c>
      <c r="F117" s="28">
        <f t="shared" si="1"/>
        <v>51</v>
      </c>
      <c r="G117" s="29">
        <f t="shared" si="2"/>
        <v>0</v>
      </c>
      <c r="H117" s="29">
        <f t="shared" si="3"/>
        <v>0</v>
      </c>
      <c r="I117" s="30"/>
      <c r="K117" s="30"/>
      <c r="L117" s="30"/>
    </row>
    <row r="118" ht="16.5" customHeight="1">
      <c r="A118" s="25">
        <v>111.0</v>
      </c>
      <c r="B118" s="26" t="s">
        <v>261</v>
      </c>
      <c r="C118" s="26" t="s">
        <v>262</v>
      </c>
      <c r="D118" s="27">
        <v>39.0</v>
      </c>
      <c r="E118" s="27">
        <v>27.0</v>
      </c>
      <c r="F118" s="28">
        <f t="shared" si="1"/>
        <v>66</v>
      </c>
      <c r="G118" s="29">
        <f t="shared" si="2"/>
        <v>0</v>
      </c>
      <c r="H118" s="29">
        <f t="shared" si="3"/>
        <v>1</v>
      </c>
      <c r="I118" s="30"/>
      <c r="K118" s="30"/>
      <c r="L118" s="30"/>
    </row>
    <row r="119" ht="19.5" customHeight="1">
      <c r="A119" s="31"/>
      <c r="B119" s="32"/>
      <c r="C119" s="33"/>
      <c r="D119" s="34">
        <v>111.0</v>
      </c>
      <c r="E119" s="34">
        <v>111.0</v>
      </c>
      <c r="F119" s="28"/>
      <c r="G119" s="29">
        <f t="shared" ref="G119:H119" si="4">SUM(G8:G118)</f>
        <v>53</v>
      </c>
      <c r="H119" s="29">
        <f t="shared" si="4"/>
        <v>109</v>
      </c>
      <c r="K119" s="30"/>
      <c r="L119" s="30"/>
    </row>
    <row r="120" ht="15.75" customHeight="1">
      <c r="A120" s="35" t="s">
        <v>263</v>
      </c>
      <c r="B120" s="2"/>
      <c r="C120" s="3"/>
      <c r="D120" s="36" t="s">
        <v>264</v>
      </c>
      <c r="E120" s="36" t="s">
        <v>265</v>
      </c>
      <c r="F120" s="37" t="s">
        <v>266</v>
      </c>
      <c r="G120" s="2"/>
      <c r="H120" s="3"/>
      <c r="K120" s="30"/>
      <c r="L120" s="30"/>
    </row>
    <row r="121" ht="19.5" customHeight="1">
      <c r="A121" s="35" t="s">
        <v>267</v>
      </c>
      <c r="B121" s="2"/>
      <c r="C121" s="3"/>
      <c r="D121" s="29">
        <f>ROUND((G119/D119*100),0)</f>
        <v>48</v>
      </c>
      <c r="E121" s="36">
        <f t="shared" ref="E121:E122" si="5">IF(D121&gt;100,"ERROR",IF(D121&gt;=61,3,IF(D121&gt;=46,2,IF(D121&gt;=16,1,IF(D121&gt;15,0,0)))))</f>
        <v>2</v>
      </c>
      <c r="F121" s="38"/>
      <c r="G121" s="39"/>
      <c r="H121" s="40"/>
      <c r="K121" s="30"/>
      <c r="L121" s="30"/>
    </row>
    <row r="122" ht="19.5" customHeight="1">
      <c r="A122" s="35" t="s">
        <v>268</v>
      </c>
      <c r="B122" s="2"/>
      <c r="C122" s="3"/>
      <c r="D122" s="29">
        <f>ROUND((H119/E119*100),0)</f>
        <v>98</v>
      </c>
      <c r="E122" s="29">
        <f t="shared" si="5"/>
        <v>3</v>
      </c>
      <c r="F122" s="41"/>
      <c r="G122" s="42"/>
      <c r="H122" s="43"/>
      <c r="K122" s="30"/>
      <c r="L122" s="30"/>
    </row>
    <row r="123" ht="15.75" customHeight="1">
      <c r="D123" s="44"/>
      <c r="E123" s="44"/>
    </row>
    <row r="124" ht="15.75" customHeight="1">
      <c r="D124" s="44"/>
      <c r="E124" s="44"/>
    </row>
    <row r="125" ht="15.75" customHeight="1">
      <c r="D125" s="44"/>
      <c r="E125" s="44"/>
    </row>
    <row r="126" ht="15.75" customHeight="1">
      <c r="D126" s="44"/>
      <c r="E126" s="44"/>
    </row>
    <row r="127" ht="15.75" customHeight="1">
      <c r="D127" s="44"/>
      <c r="E127" s="44"/>
    </row>
    <row r="128" ht="15.75" customHeight="1">
      <c r="D128" s="44"/>
      <c r="E128" s="44"/>
    </row>
    <row r="129" ht="15.75" customHeight="1">
      <c r="D129" s="44"/>
      <c r="E129" s="44"/>
    </row>
    <row r="130" ht="15.75" customHeight="1">
      <c r="D130" s="44"/>
      <c r="E130" s="44"/>
    </row>
    <row r="131" ht="15.75" customHeight="1">
      <c r="D131" s="44"/>
      <c r="E131" s="44"/>
    </row>
    <row r="132" ht="15.75" customHeight="1">
      <c r="D132" s="44"/>
      <c r="E132" s="44"/>
    </row>
    <row r="133" ht="15.75" customHeight="1">
      <c r="D133" s="44"/>
      <c r="E133" s="44"/>
    </row>
    <row r="134" ht="15.75" customHeight="1">
      <c r="D134" s="44"/>
      <c r="E134" s="44"/>
    </row>
    <row r="135" ht="15.75" customHeight="1">
      <c r="D135" s="44"/>
      <c r="E135" s="44"/>
    </row>
    <row r="136" ht="15.75" customHeight="1">
      <c r="D136" s="44"/>
      <c r="E136" s="44"/>
    </row>
    <row r="137" ht="15.75" customHeight="1">
      <c r="D137" s="44"/>
      <c r="E137" s="44"/>
    </row>
    <row r="138" ht="15.75" customHeight="1">
      <c r="D138" s="44"/>
      <c r="E138" s="44"/>
    </row>
    <row r="139" ht="15.75" customHeight="1">
      <c r="D139" s="44"/>
      <c r="E139" s="44"/>
    </row>
    <row r="140" ht="15.75" customHeight="1">
      <c r="D140" s="44"/>
      <c r="E140" s="44"/>
    </row>
    <row r="141" ht="15.75" customHeight="1">
      <c r="D141" s="44"/>
      <c r="E141" s="44"/>
    </row>
    <row r="142" ht="15.75" customHeight="1">
      <c r="D142" s="44"/>
      <c r="E142" s="44"/>
    </row>
    <row r="143" ht="15.75" customHeight="1">
      <c r="D143" s="44"/>
      <c r="E143" s="44"/>
    </row>
    <row r="144" ht="15.75" customHeight="1">
      <c r="D144" s="44"/>
      <c r="E144" s="44"/>
    </row>
    <row r="145" ht="15.75" customHeight="1">
      <c r="D145" s="44"/>
      <c r="E145" s="44"/>
    </row>
    <row r="146" ht="15.75" customHeight="1">
      <c r="D146" s="44"/>
      <c r="E146" s="44"/>
    </row>
    <row r="147" ht="15.75" customHeight="1">
      <c r="D147" s="44"/>
      <c r="E147" s="44"/>
    </row>
    <row r="148" ht="15.75" customHeight="1">
      <c r="D148" s="44"/>
      <c r="E148" s="44"/>
    </row>
    <row r="149" ht="15.75" customHeight="1">
      <c r="D149" s="44"/>
      <c r="E149" s="44"/>
    </row>
    <row r="150" ht="15.75" customHeight="1">
      <c r="D150" s="44"/>
      <c r="E150" s="44"/>
    </row>
    <row r="151" ht="15.75" customHeight="1">
      <c r="D151" s="44"/>
      <c r="E151" s="44"/>
    </row>
    <row r="152" ht="15.75" customHeight="1">
      <c r="D152" s="44"/>
      <c r="E152" s="44"/>
    </row>
    <row r="153" ht="15.75" customHeight="1">
      <c r="D153" s="44"/>
      <c r="E153" s="44"/>
    </row>
    <row r="154" ht="15.75" customHeight="1">
      <c r="D154" s="44"/>
      <c r="E154" s="44"/>
    </row>
    <row r="155" ht="15.75" customHeight="1">
      <c r="D155" s="44"/>
      <c r="E155" s="44"/>
    </row>
    <row r="156" ht="15.75" customHeight="1">
      <c r="D156" s="44"/>
      <c r="E156" s="44"/>
    </row>
    <row r="157" ht="15.75" customHeight="1">
      <c r="D157" s="44"/>
      <c r="E157" s="44"/>
    </row>
    <row r="158" ht="15.75" customHeight="1">
      <c r="D158" s="44"/>
      <c r="E158" s="44"/>
    </row>
    <row r="159" ht="15.75" customHeight="1">
      <c r="D159" s="44"/>
      <c r="E159" s="44"/>
    </row>
    <row r="160" ht="15.75" customHeight="1">
      <c r="D160" s="44"/>
      <c r="E160" s="44"/>
    </row>
    <row r="161" ht="15.75" customHeight="1">
      <c r="D161" s="44"/>
      <c r="E161" s="44"/>
    </row>
    <row r="162" ht="15.75" customHeight="1">
      <c r="D162" s="44"/>
      <c r="E162" s="44"/>
    </row>
    <row r="163" ht="15.75" customHeight="1">
      <c r="D163" s="44"/>
      <c r="E163" s="44"/>
    </row>
    <row r="164" ht="15.75" customHeight="1">
      <c r="D164" s="44"/>
      <c r="E164" s="44"/>
    </row>
    <row r="165" ht="15.75" customHeight="1">
      <c r="D165" s="44"/>
      <c r="E165" s="44"/>
    </row>
    <row r="166" ht="15.75" customHeight="1">
      <c r="D166" s="44"/>
      <c r="E166" s="44"/>
    </row>
    <row r="167" ht="15.75" customHeight="1">
      <c r="D167" s="44"/>
      <c r="E167" s="44"/>
    </row>
    <row r="168" ht="15.75" customHeight="1">
      <c r="D168" s="44"/>
      <c r="E168" s="44"/>
    </row>
    <row r="169" ht="15.75" customHeight="1">
      <c r="D169" s="44"/>
      <c r="E169" s="44"/>
    </row>
    <row r="170" ht="15.75" customHeight="1">
      <c r="D170" s="44"/>
      <c r="E170" s="44"/>
    </row>
    <row r="171" ht="15.75" customHeight="1">
      <c r="D171" s="44"/>
      <c r="E171" s="44"/>
    </row>
    <row r="172" ht="15.75" customHeight="1">
      <c r="D172" s="44"/>
      <c r="E172" s="44"/>
    </row>
    <row r="173" ht="15.75" customHeight="1">
      <c r="D173" s="44"/>
      <c r="E173" s="44"/>
    </row>
    <row r="174" ht="15.75" customHeight="1">
      <c r="D174" s="44"/>
      <c r="E174" s="44"/>
    </row>
    <row r="175" ht="15.75" customHeight="1">
      <c r="D175" s="44"/>
      <c r="E175" s="44"/>
    </row>
    <row r="176" ht="15.75" customHeight="1">
      <c r="D176" s="44"/>
      <c r="E176" s="44"/>
    </row>
    <row r="177" ht="15.75" customHeight="1">
      <c r="D177" s="44"/>
      <c r="E177" s="44"/>
    </row>
    <row r="178" ht="15.75" customHeight="1">
      <c r="D178" s="44"/>
      <c r="E178" s="44"/>
    </row>
    <row r="179" ht="15.75" customHeight="1">
      <c r="D179" s="44"/>
      <c r="E179" s="44"/>
    </row>
    <row r="180" ht="15.75" customHeight="1">
      <c r="D180" s="44"/>
      <c r="E180" s="44"/>
    </row>
    <row r="181" ht="15.75" customHeight="1">
      <c r="D181" s="44"/>
      <c r="E181" s="44"/>
    </row>
    <row r="182" ht="15.75" customHeight="1">
      <c r="D182" s="44"/>
      <c r="E182" s="44"/>
    </row>
    <row r="183" ht="15.75" customHeight="1">
      <c r="D183" s="44"/>
      <c r="E183" s="44"/>
    </row>
    <row r="184" ht="15.75" customHeight="1">
      <c r="D184" s="44"/>
      <c r="E184" s="44"/>
    </row>
    <row r="185" ht="15.75" customHeight="1">
      <c r="D185" s="44"/>
      <c r="E185" s="44"/>
    </row>
    <row r="186" ht="15.75" customHeight="1">
      <c r="D186" s="44"/>
      <c r="E186" s="44"/>
    </row>
    <row r="187" ht="15.75" customHeight="1">
      <c r="D187" s="44"/>
      <c r="E187" s="44"/>
    </row>
    <row r="188" ht="15.75" customHeight="1">
      <c r="D188" s="44"/>
      <c r="E188" s="44"/>
    </row>
    <row r="189" ht="15.75" customHeight="1">
      <c r="D189" s="44"/>
      <c r="E189" s="44"/>
    </row>
    <row r="190" ht="15.75" customHeight="1">
      <c r="D190" s="44"/>
      <c r="E190" s="44"/>
    </row>
    <row r="191" ht="15.75" customHeight="1">
      <c r="D191" s="44"/>
      <c r="E191" s="44"/>
    </row>
    <row r="192" ht="15.75" customHeight="1">
      <c r="D192" s="44"/>
      <c r="E192" s="44"/>
    </row>
    <row r="193" ht="15.75" customHeight="1">
      <c r="D193" s="44"/>
      <c r="E193" s="44"/>
    </row>
    <row r="194" ht="15.75" customHeight="1">
      <c r="D194" s="44"/>
      <c r="E194" s="44"/>
    </row>
    <row r="195" ht="15.75" customHeight="1">
      <c r="D195" s="44"/>
      <c r="E195" s="44"/>
    </row>
    <row r="196" ht="15.75" customHeight="1">
      <c r="D196" s="44"/>
      <c r="E196" s="44"/>
    </row>
    <row r="197" ht="15.75" customHeight="1">
      <c r="D197" s="44"/>
      <c r="E197" s="44"/>
    </row>
    <row r="198" ht="15.75" customHeight="1">
      <c r="D198" s="44"/>
      <c r="E198" s="44"/>
    </row>
    <row r="199" ht="15.75" customHeight="1">
      <c r="D199" s="44"/>
      <c r="E199" s="44"/>
    </row>
    <row r="200" ht="15.75" customHeight="1">
      <c r="D200" s="44"/>
      <c r="E200" s="44"/>
    </row>
    <row r="201" ht="15.75" customHeight="1">
      <c r="D201" s="44"/>
      <c r="E201" s="44"/>
    </row>
    <row r="202" ht="15.75" customHeight="1">
      <c r="D202" s="44"/>
      <c r="E202" s="44"/>
    </row>
    <row r="203" ht="15.75" customHeight="1">
      <c r="D203" s="44"/>
      <c r="E203" s="44"/>
    </row>
    <row r="204" ht="15.75" customHeight="1">
      <c r="D204" s="44"/>
      <c r="E204" s="44"/>
    </row>
    <row r="205" ht="15.75" customHeight="1">
      <c r="D205" s="44"/>
      <c r="E205" s="44"/>
    </row>
    <row r="206" ht="15.75" customHeight="1">
      <c r="D206" s="44"/>
      <c r="E206" s="44"/>
    </row>
    <row r="207" ht="15.75" customHeight="1">
      <c r="D207" s="44"/>
      <c r="E207" s="44"/>
    </row>
    <row r="208" ht="15.75" customHeight="1">
      <c r="D208" s="44"/>
      <c r="E208" s="44"/>
    </row>
    <row r="209" ht="15.75" customHeight="1">
      <c r="D209" s="44"/>
      <c r="E209" s="44"/>
    </row>
    <row r="210" ht="15.75" customHeight="1">
      <c r="D210" s="44"/>
      <c r="E210" s="44"/>
    </row>
    <row r="211" ht="15.75" customHeight="1">
      <c r="D211" s="44"/>
      <c r="E211" s="44"/>
    </row>
    <row r="212" ht="15.75" customHeight="1">
      <c r="D212" s="44"/>
      <c r="E212" s="44"/>
    </row>
    <row r="213" ht="15.75" customHeight="1">
      <c r="D213" s="44"/>
      <c r="E213" s="44"/>
    </row>
    <row r="214" ht="15.75" customHeight="1">
      <c r="D214" s="44"/>
      <c r="E214" s="44"/>
    </row>
    <row r="215" ht="15.75" customHeight="1">
      <c r="D215" s="44"/>
      <c r="E215" s="44"/>
    </row>
    <row r="216" ht="15.75" customHeight="1">
      <c r="D216" s="44"/>
      <c r="E216" s="44"/>
    </row>
    <row r="217" ht="15.75" customHeight="1">
      <c r="D217" s="44"/>
      <c r="E217" s="44"/>
    </row>
    <row r="218" ht="15.75" customHeight="1">
      <c r="D218" s="44"/>
      <c r="E218" s="44"/>
    </row>
    <row r="219" ht="15.75" customHeight="1">
      <c r="D219" s="44"/>
      <c r="E219" s="44"/>
    </row>
    <row r="220" ht="15.75" customHeight="1">
      <c r="D220" s="44"/>
      <c r="E220" s="44"/>
    </row>
    <row r="221" ht="15.75" customHeight="1">
      <c r="D221" s="44"/>
      <c r="E221" s="44"/>
    </row>
    <row r="222" ht="15.75" customHeight="1">
      <c r="D222" s="44"/>
      <c r="E222" s="44"/>
    </row>
    <row r="223" ht="15.75" customHeight="1">
      <c r="D223" s="44"/>
      <c r="E223" s="44"/>
    </row>
    <row r="224" ht="15.75" customHeight="1">
      <c r="D224" s="44"/>
      <c r="E224" s="44"/>
    </row>
    <row r="225" ht="15.75" customHeight="1">
      <c r="D225" s="44"/>
      <c r="E225" s="44"/>
    </row>
    <row r="226" ht="15.75" customHeight="1">
      <c r="D226" s="44"/>
      <c r="E226" s="44"/>
    </row>
    <row r="227" ht="15.75" customHeight="1">
      <c r="D227" s="44"/>
      <c r="E227" s="44"/>
    </row>
    <row r="228" ht="15.75" customHeight="1">
      <c r="D228" s="44"/>
      <c r="E228" s="44"/>
    </row>
    <row r="229" ht="15.75" customHeight="1">
      <c r="D229" s="44"/>
      <c r="E229" s="44"/>
    </row>
    <row r="230" ht="15.75" customHeight="1">
      <c r="D230" s="44"/>
      <c r="E230" s="44"/>
    </row>
    <row r="231" ht="15.75" customHeight="1">
      <c r="D231" s="44"/>
      <c r="E231" s="44"/>
    </row>
    <row r="232" ht="15.75" customHeight="1">
      <c r="D232" s="44"/>
      <c r="E232" s="44"/>
    </row>
    <row r="233" ht="15.75" customHeight="1">
      <c r="D233" s="44"/>
      <c r="E233" s="44"/>
    </row>
    <row r="234" ht="15.75" customHeight="1">
      <c r="D234" s="44"/>
      <c r="E234" s="44"/>
    </row>
    <row r="235" ht="15.75" customHeight="1">
      <c r="D235" s="44"/>
      <c r="E235" s="44"/>
    </row>
    <row r="236" ht="15.75" customHeight="1">
      <c r="D236" s="44"/>
      <c r="E236" s="44"/>
    </row>
    <row r="237" ht="15.75" customHeight="1">
      <c r="D237" s="44"/>
      <c r="E237" s="44"/>
    </row>
    <row r="238" ht="15.75" customHeight="1">
      <c r="D238" s="44"/>
      <c r="E238" s="44"/>
    </row>
    <row r="239" ht="15.75" customHeight="1">
      <c r="D239" s="44"/>
      <c r="E239" s="44"/>
    </row>
    <row r="240" ht="15.75" customHeight="1">
      <c r="D240" s="44"/>
      <c r="E240" s="44"/>
    </row>
    <row r="241" ht="15.75" customHeight="1">
      <c r="D241" s="44"/>
      <c r="E241" s="44"/>
    </row>
    <row r="242" ht="15.75" customHeight="1">
      <c r="D242" s="44"/>
      <c r="E242" s="44"/>
    </row>
    <row r="243" ht="15.75" customHeight="1">
      <c r="D243" s="44"/>
      <c r="E243" s="44"/>
    </row>
    <row r="244" ht="15.75" customHeight="1">
      <c r="D244" s="44"/>
      <c r="E244" s="44"/>
    </row>
    <row r="245" ht="15.75" customHeight="1">
      <c r="D245" s="44"/>
      <c r="E245" s="44"/>
    </row>
    <row r="246" ht="15.75" customHeight="1">
      <c r="D246" s="44"/>
      <c r="E246" s="44"/>
    </row>
    <row r="247" ht="15.75" customHeight="1">
      <c r="D247" s="44"/>
      <c r="E247" s="44"/>
    </row>
    <row r="248" ht="15.75" customHeight="1">
      <c r="D248" s="44"/>
      <c r="E248" s="44"/>
    </row>
    <row r="249" ht="15.75" customHeight="1">
      <c r="D249" s="44"/>
      <c r="E249" s="44"/>
    </row>
    <row r="250" ht="15.75" customHeight="1">
      <c r="D250" s="44"/>
      <c r="E250" s="44"/>
    </row>
    <row r="251" ht="15.75" customHeight="1">
      <c r="D251" s="44"/>
      <c r="E251" s="44"/>
    </row>
    <row r="252" ht="15.75" customHeight="1">
      <c r="D252" s="44"/>
      <c r="E252" s="44"/>
    </row>
    <row r="253" ht="15.75" customHeight="1">
      <c r="D253" s="44"/>
      <c r="E253" s="44"/>
    </row>
    <row r="254" ht="15.75" customHeight="1">
      <c r="D254" s="44"/>
      <c r="E254" s="44"/>
    </row>
    <row r="255" ht="15.75" customHeight="1">
      <c r="D255" s="44"/>
      <c r="E255" s="44"/>
    </row>
    <row r="256" ht="15.75" customHeight="1">
      <c r="D256" s="44"/>
      <c r="E256" s="44"/>
    </row>
    <row r="257" ht="15.75" customHeight="1">
      <c r="D257" s="44"/>
      <c r="E257" s="44"/>
    </row>
    <row r="258" ht="15.75" customHeight="1">
      <c r="D258" s="44"/>
      <c r="E258" s="44"/>
    </row>
    <row r="259" ht="15.75" customHeight="1">
      <c r="D259" s="44"/>
      <c r="E259" s="44"/>
    </row>
    <row r="260" ht="15.75" customHeight="1">
      <c r="D260" s="44"/>
      <c r="E260" s="44"/>
    </row>
    <row r="261" ht="15.75" customHeight="1">
      <c r="D261" s="44"/>
      <c r="E261" s="44"/>
    </row>
    <row r="262" ht="15.75" customHeight="1">
      <c r="D262" s="44"/>
      <c r="E262" s="44"/>
    </row>
    <row r="263" ht="15.75" customHeight="1">
      <c r="D263" s="44"/>
      <c r="E263" s="44"/>
    </row>
    <row r="264" ht="15.75" customHeight="1">
      <c r="D264" s="44"/>
      <c r="E264" s="44"/>
    </row>
    <row r="265" ht="15.75" customHeight="1">
      <c r="D265" s="44"/>
      <c r="E265" s="44"/>
    </row>
    <row r="266" ht="15.75" customHeight="1">
      <c r="D266" s="44"/>
      <c r="E266" s="44"/>
    </row>
    <row r="267" ht="15.75" customHeight="1">
      <c r="D267" s="44"/>
      <c r="E267" s="44"/>
    </row>
    <row r="268" ht="15.75" customHeight="1">
      <c r="D268" s="44"/>
      <c r="E268" s="44"/>
    </row>
    <row r="269" ht="15.75" customHeight="1">
      <c r="D269" s="44"/>
      <c r="E269" s="44"/>
    </row>
    <row r="270" ht="15.75" customHeight="1">
      <c r="D270" s="44"/>
      <c r="E270" s="44"/>
    </row>
    <row r="271" ht="15.75" customHeight="1">
      <c r="D271" s="44"/>
      <c r="E271" s="44"/>
    </row>
    <row r="272" ht="15.75" customHeight="1">
      <c r="D272" s="44"/>
      <c r="E272" s="44"/>
    </row>
    <row r="273" ht="15.75" customHeight="1">
      <c r="D273" s="44"/>
      <c r="E273" s="44"/>
    </row>
    <row r="274" ht="15.75" customHeight="1">
      <c r="D274" s="44"/>
      <c r="E274" s="44"/>
    </row>
    <row r="275" ht="15.75" customHeight="1">
      <c r="D275" s="44"/>
      <c r="E275" s="44"/>
    </row>
    <row r="276" ht="15.75" customHeight="1">
      <c r="D276" s="44"/>
      <c r="E276" s="44"/>
    </row>
    <row r="277" ht="15.75" customHeight="1">
      <c r="D277" s="44"/>
      <c r="E277" s="44"/>
    </row>
    <row r="278" ht="15.75" customHeight="1">
      <c r="D278" s="44"/>
      <c r="E278" s="44"/>
    </row>
    <row r="279" ht="15.75" customHeight="1">
      <c r="D279" s="44"/>
      <c r="E279" s="44"/>
    </row>
    <row r="280" ht="15.75" customHeight="1">
      <c r="D280" s="44"/>
      <c r="E280" s="44"/>
    </row>
    <row r="281" ht="15.75" customHeight="1">
      <c r="D281" s="44"/>
      <c r="E281" s="44"/>
    </row>
    <row r="282" ht="15.75" customHeight="1">
      <c r="D282" s="44"/>
      <c r="E282" s="44"/>
    </row>
    <row r="283" ht="15.75" customHeight="1">
      <c r="D283" s="44"/>
      <c r="E283" s="44"/>
    </row>
    <row r="284" ht="15.75" customHeight="1">
      <c r="D284" s="44"/>
      <c r="E284" s="44"/>
    </row>
    <row r="285" ht="15.75" customHeight="1">
      <c r="D285" s="44"/>
      <c r="E285" s="44"/>
    </row>
    <row r="286" ht="15.75" customHeight="1">
      <c r="D286" s="44"/>
      <c r="E286" s="44"/>
    </row>
    <row r="287" ht="15.75" customHeight="1">
      <c r="D287" s="44"/>
      <c r="E287" s="44"/>
    </row>
    <row r="288" ht="15.75" customHeight="1">
      <c r="D288" s="44"/>
      <c r="E288" s="44"/>
    </row>
    <row r="289" ht="15.75" customHeight="1">
      <c r="D289" s="44"/>
      <c r="E289" s="44"/>
    </row>
    <row r="290" ht="15.75" customHeight="1">
      <c r="D290" s="44"/>
      <c r="E290" s="44"/>
    </row>
    <row r="291" ht="15.75" customHeight="1">
      <c r="D291" s="44"/>
      <c r="E291" s="44"/>
    </row>
    <row r="292" ht="15.75" customHeight="1">
      <c r="D292" s="44"/>
      <c r="E292" s="44"/>
    </row>
    <row r="293" ht="15.75" customHeight="1">
      <c r="D293" s="44"/>
      <c r="E293" s="44"/>
    </row>
    <row r="294" ht="15.75" customHeight="1">
      <c r="D294" s="44"/>
      <c r="E294" s="44"/>
    </row>
    <row r="295" ht="15.75" customHeight="1">
      <c r="D295" s="44"/>
      <c r="E295" s="44"/>
    </row>
    <row r="296" ht="15.75" customHeight="1">
      <c r="D296" s="44"/>
      <c r="E296" s="44"/>
    </row>
    <row r="297" ht="15.75" customHeight="1">
      <c r="D297" s="44"/>
      <c r="E297" s="44"/>
    </row>
    <row r="298" ht="15.75" customHeight="1">
      <c r="D298" s="44"/>
      <c r="E298" s="44"/>
    </row>
    <row r="299" ht="15.75" customHeight="1">
      <c r="D299" s="44"/>
      <c r="E299" s="44"/>
    </row>
    <row r="300" ht="15.75" customHeight="1">
      <c r="D300" s="44"/>
      <c r="E300" s="44"/>
    </row>
    <row r="301" ht="15.75" customHeight="1">
      <c r="D301" s="44"/>
      <c r="E301" s="44"/>
    </row>
    <row r="302" ht="15.75" customHeight="1">
      <c r="D302" s="44"/>
      <c r="E302" s="44"/>
    </row>
    <row r="303" ht="15.75" customHeight="1">
      <c r="D303" s="44"/>
      <c r="E303" s="44"/>
    </row>
    <row r="304" ht="15.75" customHeight="1">
      <c r="D304" s="44"/>
      <c r="E304" s="44"/>
    </row>
    <row r="305" ht="15.75" customHeight="1">
      <c r="D305" s="44"/>
      <c r="E305" s="44"/>
    </row>
    <row r="306" ht="15.75" customHeight="1">
      <c r="D306" s="44"/>
      <c r="E306" s="44"/>
    </row>
    <row r="307" ht="15.75" customHeight="1">
      <c r="D307" s="44"/>
      <c r="E307" s="44"/>
    </row>
    <row r="308" ht="15.75" customHeight="1">
      <c r="D308" s="44"/>
      <c r="E308" s="44"/>
    </row>
    <row r="309" ht="15.75" customHeight="1">
      <c r="D309" s="44"/>
      <c r="E309" s="44"/>
    </row>
    <row r="310" ht="15.75" customHeight="1">
      <c r="D310" s="44"/>
      <c r="E310" s="44"/>
    </row>
    <row r="311" ht="15.75" customHeight="1">
      <c r="D311" s="44"/>
      <c r="E311" s="44"/>
    </row>
    <row r="312" ht="15.75" customHeight="1">
      <c r="D312" s="44"/>
      <c r="E312" s="44"/>
    </row>
    <row r="313" ht="15.75" customHeight="1">
      <c r="D313" s="44"/>
      <c r="E313" s="44"/>
    </row>
    <row r="314" ht="15.75" customHeight="1">
      <c r="D314" s="44"/>
      <c r="E314" s="44"/>
    </row>
    <row r="315" ht="15.75" customHeight="1">
      <c r="D315" s="44"/>
      <c r="E315" s="44"/>
    </row>
    <row r="316" ht="15.75" customHeight="1">
      <c r="D316" s="44"/>
      <c r="E316" s="44"/>
    </row>
    <row r="317" ht="15.75" customHeight="1">
      <c r="D317" s="44"/>
      <c r="E317" s="44"/>
    </row>
    <row r="318" ht="15.75" customHeight="1">
      <c r="D318" s="44"/>
      <c r="E318" s="44"/>
    </row>
    <row r="319" ht="15.75" customHeight="1">
      <c r="D319" s="44"/>
      <c r="E319" s="44"/>
    </row>
    <row r="320" ht="15.75" customHeight="1">
      <c r="D320" s="44"/>
      <c r="E320" s="44"/>
    </row>
    <row r="321" ht="15.75" customHeight="1">
      <c r="D321" s="44"/>
      <c r="E321" s="44"/>
    </row>
    <row r="322" ht="15.75" customHeight="1">
      <c r="D322" s="44"/>
      <c r="E322" s="44"/>
    </row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7:C7"/>
    <mergeCell ref="A120:C120"/>
    <mergeCell ref="F120:H120"/>
    <mergeCell ref="A121:C121"/>
    <mergeCell ref="F121:H122"/>
    <mergeCell ref="A122:C122"/>
    <mergeCell ref="A1:H1"/>
    <mergeCell ref="A2:H2"/>
    <mergeCell ref="A3:H3"/>
    <mergeCell ref="A4:H4"/>
    <mergeCell ref="A5:A6"/>
    <mergeCell ref="B5:B6"/>
    <mergeCell ref="G5:H5"/>
  </mergeCells>
  <conditionalFormatting sqref="D8:D118">
    <cfRule type="colorScale" priority="1">
      <colorScale>
        <cfvo type="formula" val="F"/>
        <cfvo type="max"/>
        <color rgb="FFFF7128"/>
        <color rgb="FFFFEF9C"/>
      </colorScale>
    </cfRule>
  </conditionalFormatting>
  <conditionalFormatting sqref="D8:E118">
    <cfRule type="cellIs" dxfId="0" priority="2" operator="equal">
      <formula>"F"</formula>
    </cfRule>
  </conditionalFormatting>
  <conditionalFormatting sqref="E8:E118">
    <cfRule type="colorScale" priority="3">
      <colorScale>
        <cfvo type="formula" val="F"/>
        <cfvo type="max"/>
        <color rgb="FFFF7128"/>
        <color rgb="FFFFEF9C"/>
      </colorScale>
    </cfRule>
  </conditionalFormatting>
  <conditionalFormatting sqref="F8:F119">
    <cfRule type="containsText" dxfId="1" priority="4" operator="containsText" text="AB">
      <formula>NOT(ISERROR(SEARCH(("AB"),(F8))))</formula>
    </cfRule>
  </conditionalFormatting>
  <conditionalFormatting sqref="G8:H119">
    <cfRule type="cellIs" dxfId="0" priority="5" operator="equal">
      <formula>0</formula>
    </cfRule>
  </conditionalFormatting>
  <printOptions/>
  <pageMargins bottom="0.75" footer="0.0" header="0.0" left="0.7" right="0.7" top="0.75"/>
  <pageSetup paperSize="9" orientation="landscape"/>
  <rowBreaks count="1" manualBreakCount="1">
    <brk id="57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7" max="7" width="12.63"/>
    <col customWidth="1" min="8" max="8" width="17.63"/>
    <col customWidth="1" min="9" max="9" width="13.13"/>
  </cols>
  <sheetData>
    <row r="1" ht="19.5" customHeight="1">
      <c r="A1" s="45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45" t="s">
        <v>269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45" t="s">
        <v>2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45" t="s">
        <v>29</v>
      </c>
      <c r="B4" s="2"/>
      <c r="C4" s="2"/>
      <c r="D4" s="2"/>
      <c r="E4" s="2"/>
      <c r="F4" s="2"/>
      <c r="G4" s="2"/>
      <c r="H4" s="2"/>
      <c r="I4" s="3"/>
    </row>
    <row r="5">
      <c r="A5" s="46" t="s">
        <v>270</v>
      </c>
      <c r="B5" s="46" t="s">
        <v>271</v>
      </c>
      <c r="C5" s="46" t="s">
        <v>272</v>
      </c>
      <c r="D5" s="46" t="s">
        <v>273</v>
      </c>
      <c r="E5" s="47" t="s">
        <v>274</v>
      </c>
      <c r="F5" s="46" t="s">
        <v>275</v>
      </c>
      <c r="G5" s="46" t="s">
        <v>273</v>
      </c>
      <c r="H5" s="47" t="s">
        <v>276</v>
      </c>
      <c r="I5" s="46" t="s">
        <v>277</v>
      </c>
    </row>
    <row r="6" ht="19.5" customHeight="1">
      <c r="A6" s="48" t="s">
        <v>278</v>
      </c>
      <c r="B6" s="48" t="s">
        <v>279</v>
      </c>
      <c r="C6" s="48">
        <f>'Sessional + End Term Assessment'!D121</f>
        <v>48</v>
      </c>
      <c r="D6" s="48">
        <f>'Sessional + End Term Assessment'!E121</f>
        <v>2</v>
      </c>
      <c r="E6" s="48">
        <f>D6*'Sessional + End Term Assessment'!D6/'Sessional + End Term Assessment'!F6</f>
        <v>1.4</v>
      </c>
      <c r="F6" s="48">
        <f>'Sessional + End Term Assessment'!D122</f>
        <v>98</v>
      </c>
      <c r="G6" s="48">
        <f>'Sessional + End Term Assessment'!E122</f>
        <v>3</v>
      </c>
      <c r="H6" s="48">
        <f>G6*'Sessional + End Term Assessment'!E6/'Sessional + End Term Assessment'!F6</f>
        <v>0.9</v>
      </c>
      <c r="I6" s="48">
        <f>E6+H6</f>
        <v>2.3</v>
      </c>
    </row>
    <row r="7" ht="30.75" customHeight="1">
      <c r="A7" s="49" t="s">
        <v>280</v>
      </c>
      <c r="B7" s="39"/>
      <c r="C7" s="39"/>
      <c r="D7" s="39"/>
      <c r="E7" s="39"/>
      <c r="F7" s="40"/>
      <c r="G7" s="50" t="s">
        <v>266</v>
      </c>
      <c r="H7" s="2"/>
      <c r="I7" s="3"/>
    </row>
    <row r="8">
      <c r="A8" s="51"/>
      <c r="F8" s="52"/>
      <c r="G8" s="49"/>
      <c r="H8" s="39"/>
      <c r="I8" s="40"/>
    </row>
    <row r="9">
      <c r="A9" s="41"/>
      <c r="B9" s="42"/>
      <c r="C9" s="42"/>
      <c r="D9" s="42"/>
      <c r="E9" s="42"/>
      <c r="F9" s="43"/>
      <c r="G9" s="41"/>
      <c r="H9" s="42"/>
      <c r="I9" s="4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4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45" t="s">
        <v>281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4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45" t="s">
        <v>282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53" t="s">
        <v>283</v>
      </c>
      <c r="B5" s="53" t="s">
        <v>5</v>
      </c>
      <c r="C5" s="53" t="s">
        <v>6</v>
      </c>
      <c r="D5" s="53" t="s">
        <v>7</v>
      </c>
      <c r="E5" s="53" t="s">
        <v>8</v>
      </c>
      <c r="F5" s="53" t="s">
        <v>9</v>
      </c>
      <c r="G5" s="53" t="s">
        <v>10</v>
      </c>
      <c r="H5" s="53" t="s">
        <v>11</v>
      </c>
      <c r="I5" s="53" t="s">
        <v>12</v>
      </c>
      <c r="J5" s="53" t="s">
        <v>13</v>
      </c>
      <c r="K5" s="53" t="s">
        <v>14</v>
      </c>
      <c r="L5" s="53" t="s">
        <v>15</v>
      </c>
      <c r="M5" s="53" t="s">
        <v>16</v>
      </c>
      <c r="N5" s="53" t="s">
        <v>17</v>
      </c>
      <c r="O5" s="53" t="s">
        <v>18</v>
      </c>
      <c r="P5" s="53" t="s">
        <v>19</v>
      </c>
      <c r="Q5" s="54"/>
      <c r="R5" s="54"/>
      <c r="S5" s="54"/>
      <c r="T5" s="54"/>
      <c r="U5" s="54"/>
      <c r="V5" s="54"/>
      <c r="W5" s="54"/>
      <c r="X5" s="54"/>
      <c r="Y5" s="54"/>
      <c r="Z5" s="54"/>
    </row>
    <row r="6" ht="19.5" customHeight="1">
      <c r="A6" s="55" t="s">
        <v>284</v>
      </c>
      <c r="B6" s="56">
        <f>'Attainment of Subject Code'!$E$6*'CO-PO Mapping'!B11/3</f>
        <v>1.026666667</v>
      </c>
      <c r="C6" s="56">
        <f>'Attainment of Subject Code'!$E$6*'CO-PO Mapping'!C11/3</f>
        <v>0.9333333333</v>
      </c>
      <c r="D6" s="56">
        <f>'Attainment of Subject Code'!$E$6*'CO-PO Mapping'!D11/3</f>
        <v>0.6533333333</v>
      </c>
      <c r="E6" s="56">
        <f>'Attainment of Subject Code'!$E$6*'CO-PO Mapping'!E11/3</f>
        <v>0.7466666667</v>
      </c>
      <c r="F6" s="56">
        <f>'Attainment of Subject Code'!$E$6*'CO-PO Mapping'!F11/3</f>
        <v>0.1866666667</v>
      </c>
      <c r="G6" s="56">
        <f>'Attainment of Subject Code'!$E$6*'CO-PO Mapping'!G11/3</f>
        <v>0</v>
      </c>
      <c r="H6" s="56">
        <f>'Attainment of Subject Code'!$E$6*'CO-PO Mapping'!H11/3</f>
        <v>0</v>
      </c>
      <c r="I6" s="56">
        <f>'Attainment of Subject Code'!$E$6*'CO-PO Mapping'!I11/3</f>
        <v>0.09333333333</v>
      </c>
      <c r="J6" s="56">
        <f>'Attainment of Subject Code'!$E$6*'CO-PO Mapping'!J11/3</f>
        <v>0.1866666667</v>
      </c>
      <c r="K6" s="56">
        <f>'Attainment of Subject Code'!$E$6*'CO-PO Mapping'!K11/3</f>
        <v>0.1866666667</v>
      </c>
      <c r="L6" s="56">
        <f>'Attainment of Subject Code'!$E$6*'CO-PO Mapping'!L11/3</f>
        <v>0.4666666667</v>
      </c>
      <c r="M6" s="56">
        <f>'Attainment of Subject Code'!$E$6*'CO-PO Mapping'!M11/3</f>
        <v>0.4666666667</v>
      </c>
      <c r="N6" s="56">
        <f>'Attainment of Subject Code'!$E$6*'CO-PO Mapping'!N11/3</f>
        <v>0.9333333333</v>
      </c>
      <c r="O6" s="56">
        <f>'Attainment of Subject Code'!$E$6*'CO-PO Mapping'!O11/3</f>
        <v>0.4666666667</v>
      </c>
      <c r="P6" s="56">
        <f>'Attainment of Subject Code'!$E$6*'CO-PO Mapping'!P11/3</f>
        <v>0.4666666667</v>
      </c>
    </row>
    <row r="7" ht="39.75" customHeight="1">
      <c r="A7" s="57" t="s">
        <v>266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57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4.25"/>
    <col customWidth="1" min="3" max="3" width="35.38"/>
    <col customWidth="1" min="4" max="11" width="15.13"/>
    <col customWidth="1" min="12" max="15" width="14.75"/>
    <col customWidth="1" min="16" max="17" width="15.13"/>
    <col customWidth="1" min="18" max="18" width="9.88"/>
    <col customWidth="1" min="19" max="35" width="8.0"/>
  </cols>
  <sheetData>
    <row r="1" ht="19.5" customHeight="1">
      <c r="A1" s="4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</row>
    <row r="2" ht="19.5" customHeight="1">
      <c r="A2" s="45" t="s">
        <v>285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</row>
    <row r="3" ht="19.5" customHeight="1">
      <c r="A3" s="45" t="s">
        <v>286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</row>
    <row r="4" ht="19.5" customHeight="1">
      <c r="A4" s="59" t="s">
        <v>30</v>
      </c>
      <c r="B4" s="60" t="s">
        <v>287</v>
      </c>
      <c r="C4" s="53" t="s">
        <v>32</v>
      </c>
      <c r="D4" s="4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59" t="s">
        <v>35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>
      <c r="A5" s="61"/>
      <c r="B5" s="61"/>
      <c r="C5" s="53" t="s">
        <v>288</v>
      </c>
      <c r="D5" s="53" t="s">
        <v>289</v>
      </c>
      <c r="E5" s="60" t="s">
        <v>290</v>
      </c>
      <c r="F5" s="60" t="s">
        <v>291</v>
      </c>
      <c r="G5" s="60" t="s">
        <v>292</v>
      </c>
      <c r="H5" s="53" t="s">
        <v>293</v>
      </c>
      <c r="I5" s="60" t="s">
        <v>290</v>
      </c>
      <c r="J5" s="60" t="s">
        <v>291</v>
      </c>
      <c r="K5" s="60" t="s">
        <v>292</v>
      </c>
      <c r="L5" s="53" t="s">
        <v>294</v>
      </c>
      <c r="M5" s="60" t="s">
        <v>290</v>
      </c>
      <c r="N5" s="60" t="s">
        <v>291</v>
      </c>
      <c r="O5" s="60" t="s">
        <v>292</v>
      </c>
      <c r="P5" s="53" t="s">
        <v>295</v>
      </c>
      <c r="Q5" s="53" t="s">
        <v>296</v>
      </c>
      <c r="R5" s="19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</row>
    <row r="6" ht="42.0" customHeight="1">
      <c r="A6" s="19"/>
      <c r="B6" s="19"/>
      <c r="C6" s="53" t="s">
        <v>37</v>
      </c>
      <c r="D6" s="53">
        <v>28.0</v>
      </c>
      <c r="E6" s="19"/>
      <c r="F6" s="19"/>
      <c r="G6" s="19"/>
      <c r="H6" s="53">
        <v>28.0</v>
      </c>
      <c r="I6" s="19"/>
      <c r="J6" s="19"/>
      <c r="K6" s="19"/>
      <c r="L6" s="53">
        <v>14.0</v>
      </c>
      <c r="M6" s="19"/>
      <c r="N6" s="19"/>
      <c r="O6" s="19"/>
      <c r="P6" s="53"/>
      <c r="Q6" s="62"/>
      <c r="R6" s="63">
        <v>70.0</v>
      </c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</row>
    <row r="7" ht="19.5" customHeight="1">
      <c r="A7" s="25">
        <v>1.0</v>
      </c>
      <c r="B7" s="26" t="s">
        <v>41</v>
      </c>
      <c r="C7" s="26" t="s">
        <v>42</v>
      </c>
      <c r="D7" s="64">
        <v>21.0</v>
      </c>
      <c r="E7" s="65">
        <f t="shared" ref="E7:E117" si="1">IF(D7&gt;=($D$6*0.7),1,0)</f>
        <v>1</v>
      </c>
      <c r="F7" s="65">
        <f t="shared" ref="F7:F117" si="2">IF(D7&gt;=($D$6*0.8),1,0)</f>
        <v>0</v>
      </c>
      <c r="G7" s="65">
        <f t="shared" ref="G7:G117" si="3">IF(D7&gt;=($D$6*0.9),1,0)</f>
        <v>0</v>
      </c>
      <c r="H7" s="66">
        <v>22.0</v>
      </c>
      <c r="I7" s="65">
        <f t="shared" ref="I7:I117" si="4">IF(H7&gt;=($D$6*0.7),1,0)</f>
        <v>1</v>
      </c>
      <c r="J7" s="65">
        <f t="shared" ref="J7:J117" si="5">IF(H7&gt;=($D$6*0.8),1,0)</f>
        <v>0</v>
      </c>
      <c r="K7" s="65">
        <f t="shared" ref="K7:K117" si="6">IF(H7&gt;=($D$6*0.9),1,0)</f>
        <v>0</v>
      </c>
      <c r="L7" s="64">
        <v>7.0</v>
      </c>
      <c r="M7" s="65">
        <f t="shared" ref="M7:M117" si="7">IF(L7&gt;=($L$6*0.7),1,0)</f>
        <v>0</v>
      </c>
      <c r="N7" s="65">
        <f t="shared" ref="N7:N117" si="8">IF(L7&gt;=($L$6*0.8),1,0)</f>
        <v>0</v>
      </c>
      <c r="O7" s="65">
        <f t="shared" ref="O7:O117" si="9">IF(L7&gt;=($L$6*0.9),1,0)</f>
        <v>0</v>
      </c>
      <c r="P7" s="65"/>
      <c r="Q7" s="67"/>
      <c r="R7" s="68">
        <v>50.0</v>
      </c>
      <c r="S7" s="69"/>
      <c r="T7" s="69"/>
      <c r="U7" s="69"/>
      <c r="V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</row>
    <row r="8" ht="19.5" customHeight="1">
      <c r="A8" s="25">
        <v>2.0</v>
      </c>
      <c r="B8" s="26" t="s">
        <v>43</v>
      </c>
      <c r="C8" s="26" t="s">
        <v>44</v>
      </c>
      <c r="D8" s="64">
        <v>28.0</v>
      </c>
      <c r="E8" s="65">
        <f t="shared" si="1"/>
        <v>1</v>
      </c>
      <c r="F8" s="65">
        <f t="shared" si="2"/>
        <v>1</v>
      </c>
      <c r="G8" s="65">
        <f t="shared" si="3"/>
        <v>1</v>
      </c>
      <c r="H8" s="66">
        <v>28.0</v>
      </c>
      <c r="I8" s="65">
        <f t="shared" si="4"/>
        <v>1</v>
      </c>
      <c r="J8" s="65">
        <f t="shared" si="5"/>
        <v>1</v>
      </c>
      <c r="K8" s="65">
        <f t="shared" si="6"/>
        <v>1</v>
      </c>
      <c r="L8" s="64">
        <v>14.0</v>
      </c>
      <c r="M8" s="65">
        <f t="shared" si="7"/>
        <v>1</v>
      </c>
      <c r="N8" s="65">
        <f t="shared" si="8"/>
        <v>1</v>
      </c>
      <c r="O8" s="65">
        <f t="shared" si="9"/>
        <v>1</v>
      </c>
      <c r="P8" s="65"/>
      <c r="Q8" s="67"/>
      <c r="R8" s="68">
        <v>70.0</v>
      </c>
      <c r="S8" s="69"/>
      <c r="T8" s="69"/>
      <c r="U8" s="69"/>
      <c r="V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</row>
    <row r="9" ht="19.5" customHeight="1">
      <c r="A9" s="25">
        <v>3.0</v>
      </c>
      <c r="B9" s="26" t="s">
        <v>45</v>
      </c>
      <c r="C9" s="26" t="s">
        <v>46</v>
      </c>
      <c r="D9" s="64">
        <v>27.0</v>
      </c>
      <c r="E9" s="65">
        <f t="shared" si="1"/>
        <v>1</v>
      </c>
      <c r="F9" s="65">
        <f t="shared" si="2"/>
        <v>1</v>
      </c>
      <c r="G9" s="65">
        <f t="shared" si="3"/>
        <v>1</v>
      </c>
      <c r="H9" s="66">
        <v>24.0</v>
      </c>
      <c r="I9" s="65">
        <f t="shared" si="4"/>
        <v>1</v>
      </c>
      <c r="J9" s="65">
        <f t="shared" si="5"/>
        <v>1</v>
      </c>
      <c r="K9" s="65">
        <f t="shared" si="6"/>
        <v>0</v>
      </c>
      <c r="L9" s="64">
        <v>6.0</v>
      </c>
      <c r="M9" s="65">
        <f t="shared" si="7"/>
        <v>0</v>
      </c>
      <c r="N9" s="65">
        <f t="shared" si="8"/>
        <v>0</v>
      </c>
      <c r="O9" s="65">
        <f t="shared" si="9"/>
        <v>0</v>
      </c>
      <c r="P9" s="65"/>
      <c r="Q9" s="67"/>
      <c r="R9" s="68">
        <v>57.0</v>
      </c>
      <c r="S9" s="69"/>
      <c r="T9" s="69"/>
      <c r="U9" s="69"/>
      <c r="V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</row>
    <row r="10" ht="19.5" customHeight="1">
      <c r="A10" s="25">
        <v>4.0</v>
      </c>
      <c r="B10" s="26" t="s">
        <v>47</v>
      </c>
      <c r="C10" s="26" t="s">
        <v>48</v>
      </c>
      <c r="D10" s="64">
        <v>27.0</v>
      </c>
      <c r="E10" s="65">
        <f t="shared" si="1"/>
        <v>1</v>
      </c>
      <c r="F10" s="65">
        <f t="shared" si="2"/>
        <v>1</v>
      </c>
      <c r="G10" s="65">
        <f t="shared" si="3"/>
        <v>1</v>
      </c>
      <c r="H10" s="66">
        <v>24.0</v>
      </c>
      <c r="I10" s="65">
        <f t="shared" si="4"/>
        <v>1</v>
      </c>
      <c r="J10" s="65">
        <f t="shared" si="5"/>
        <v>1</v>
      </c>
      <c r="K10" s="65">
        <f t="shared" si="6"/>
        <v>0</v>
      </c>
      <c r="L10" s="64">
        <v>6.0</v>
      </c>
      <c r="M10" s="65">
        <f t="shared" si="7"/>
        <v>0</v>
      </c>
      <c r="N10" s="65">
        <f t="shared" si="8"/>
        <v>0</v>
      </c>
      <c r="O10" s="65">
        <f t="shared" si="9"/>
        <v>0</v>
      </c>
      <c r="P10" s="65"/>
      <c r="Q10" s="67"/>
      <c r="R10" s="68">
        <v>57.0</v>
      </c>
      <c r="S10" s="69"/>
      <c r="T10" s="69"/>
      <c r="U10" s="69"/>
      <c r="V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</row>
    <row r="11" ht="19.5" customHeight="1">
      <c r="A11" s="25">
        <v>5.0</v>
      </c>
      <c r="B11" s="26" t="s">
        <v>49</v>
      </c>
      <c r="C11" s="26" t="s">
        <v>50</v>
      </c>
      <c r="D11" s="64">
        <v>26.0</v>
      </c>
      <c r="E11" s="65">
        <f t="shared" si="1"/>
        <v>1</v>
      </c>
      <c r="F11" s="65">
        <f t="shared" si="2"/>
        <v>1</v>
      </c>
      <c r="G11" s="65">
        <f t="shared" si="3"/>
        <v>1</v>
      </c>
      <c r="H11" s="66">
        <v>5.0</v>
      </c>
      <c r="I11" s="65">
        <f t="shared" si="4"/>
        <v>0</v>
      </c>
      <c r="J11" s="65">
        <f t="shared" si="5"/>
        <v>0</v>
      </c>
      <c r="K11" s="65">
        <f t="shared" si="6"/>
        <v>0</v>
      </c>
      <c r="L11" s="64">
        <v>13.0</v>
      </c>
      <c r="M11" s="65">
        <f t="shared" si="7"/>
        <v>1</v>
      </c>
      <c r="N11" s="65">
        <f t="shared" si="8"/>
        <v>1</v>
      </c>
      <c r="O11" s="65">
        <f t="shared" si="9"/>
        <v>1</v>
      </c>
      <c r="P11" s="65"/>
      <c r="Q11" s="67"/>
      <c r="R11" s="68">
        <v>44.0</v>
      </c>
      <c r="S11" s="69"/>
      <c r="T11" s="69"/>
      <c r="U11" s="69"/>
      <c r="V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</row>
    <row r="12" ht="19.5" customHeight="1">
      <c r="A12" s="25">
        <v>6.0</v>
      </c>
      <c r="B12" s="26" t="s">
        <v>51</v>
      </c>
      <c r="C12" s="26" t="s">
        <v>52</v>
      </c>
      <c r="D12" s="64">
        <v>26.0</v>
      </c>
      <c r="E12" s="65">
        <f t="shared" si="1"/>
        <v>1</v>
      </c>
      <c r="F12" s="65">
        <f t="shared" si="2"/>
        <v>1</v>
      </c>
      <c r="G12" s="65">
        <f t="shared" si="3"/>
        <v>1</v>
      </c>
      <c r="H12" s="66">
        <v>14.0</v>
      </c>
      <c r="I12" s="65">
        <f t="shared" si="4"/>
        <v>0</v>
      </c>
      <c r="J12" s="65">
        <f t="shared" si="5"/>
        <v>0</v>
      </c>
      <c r="K12" s="65">
        <f t="shared" si="6"/>
        <v>0</v>
      </c>
      <c r="L12" s="64">
        <v>5.0</v>
      </c>
      <c r="M12" s="65">
        <f t="shared" si="7"/>
        <v>0</v>
      </c>
      <c r="N12" s="65">
        <f t="shared" si="8"/>
        <v>0</v>
      </c>
      <c r="O12" s="65">
        <f t="shared" si="9"/>
        <v>0</v>
      </c>
      <c r="P12" s="65"/>
      <c r="Q12" s="67"/>
      <c r="R12" s="68">
        <v>45.0</v>
      </c>
      <c r="S12" s="69"/>
      <c r="T12" s="69"/>
      <c r="U12" s="69"/>
      <c r="V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</row>
    <row r="13" ht="19.5" customHeight="1">
      <c r="A13" s="25">
        <v>7.0</v>
      </c>
      <c r="B13" s="26" t="s">
        <v>53</v>
      </c>
      <c r="C13" s="26" t="s">
        <v>54</v>
      </c>
      <c r="D13" s="64">
        <v>28.0</v>
      </c>
      <c r="E13" s="65">
        <f t="shared" si="1"/>
        <v>1</v>
      </c>
      <c r="F13" s="65">
        <f t="shared" si="2"/>
        <v>1</v>
      </c>
      <c r="G13" s="65">
        <f t="shared" si="3"/>
        <v>1</v>
      </c>
      <c r="H13" s="66">
        <v>28.0</v>
      </c>
      <c r="I13" s="65">
        <f t="shared" si="4"/>
        <v>1</v>
      </c>
      <c r="J13" s="65">
        <f t="shared" si="5"/>
        <v>1</v>
      </c>
      <c r="K13" s="65">
        <f t="shared" si="6"/>
        <v>1</v>
      </c>
      <c r="L13" s="64">
        <v>14.0</v>
      </c>
      <c r="M13" s="65">
        <f t="shared" si="7"/>
        <v>1</v>
      </c>
      <c r="N13" s="65">
        <f t="shared" si="8"/>
        <v>1</v>
      </c>
      <c r="O13" s="65">
        <f t="shared" si="9"/>
        <v>1</v>
      </c>
      <c r="P13" s="65"/>
      <c r="Q13" s="67"/>
      <c r="R13" s="68">
        <v>70.0</v>
      </c>
      <c r="S13" s="69"/>
      <c r="T13" s="69"/>
      <c r="U13" s="69"/>
      <c r="V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</row>
    <row r="14" ht="19.5" customHeight="1">
      <c r="A14" s="25">
        <v>8.0</v>
      </c>
      <c r="B14" s="26" t="s">
        <v>55</v>
      </c>
      <c r="C14" s="26" t="s">
        <v>56</v>
      </c>
      <c r="D14" s="64">
        <v>28.0</v>
      </c>
      <c r="E14" s="65">
        <f t="shared" si="1"/>
        <v>1</v>
      </c>
      <c r="F14" s="65">
        <f t="shared" si="2"/>
        <v>1</v>
      </c>
      <c r="G14" s="65">
        <f t="shared" si="3"/>
        <v>1</v>
      </c>
      <c r="H14" s="66">
        <v>28.0</v>
      </c>
      <c r="I14" s="65">
        <f t="shared" si="4"/>
        <v>1</v>
      </c>
      <c r="J14" s="65">
        <f t="shared" si="5"/>
        <v>1</v>
      </c>
      <c r="K14" s="65">
        <f t="shared" si="6"/>
        <v>1</v>
      </c>
      <c r="L14" s="64">
        <v>14.0</v>
      </c>
      <c r="M14" s="65">
        <f t="shared" si="7"/>
        <v>1</v>
      </c>
      <c r="N14" s="65">
        <f t="shared" si="8"/>
        <v>1</v>
      </c>
      <c r="O14" s="65">
        <f t="shared" si="9"/>
        <v>1</v>
      </c>
      <c r="P14" s="65"/>
      <c r="Q14" s="67"/>
      <c r="R14" s="68">
        <v>70.0</v>
      </c>
      <c r="S14" s="69"/>
      <c r="T14" s="69"/>
      <c r="U14" s="69"/>
      <c r="V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</row>
    <row r="15" ht="19.5" customHeight="1">
      <c r="A15" s="25">
        <v>9.0</v>
      </c>
      <c r="B15" s="26" t="s">
        <v>57</v>
      </c>
      <c r="C15" s="26" t="s">
        <v>58</v>
      </c>
      <c r="D15" s="64">
        <v>26.0</v>
      </c>
      <c r="E15" s="65">
        <f t="shared" si="1"/>
        <v>1</v>
      </c>
      <c r="F15" s="65">
        <f t="shared" si="2"/>
        <v>1</v>
      </c>
      <c r="G15" s="65">
        <f t="shared" si="3"/>
        <v>1</v>
      </c>
      <c r="H15" s="66">
        <v>22.0</v>
      </c>
      <c r="I15" s="65">
        <f t="shared" si="4"/>
        <v>1</v>
      </c>
      <c r="J15" s="65">
        <f t="shared" si="5"/>
        <v>0</v>
      </c>
      <c r="K15" s="65">
        <f t="shared" si="6"/>
        <v>0</v>
      </c>
      <c r="L15" s="64">
        <v>10.0</v>
      </c>
      <c r="M15" s="65">
        <f t="shared" si="7"/>
        <v>1</v>
      </c>
      <c r="N15" s="65">
        <f t="shared" si="8"/>
        <v>0</v>
      </c>
      <c r="O15" s="65">
        <f t="shared" si="9"/>
        <v>0</v>
      </c>
      <c r="P15" s="65"/>
      <c r="Q15" s="67"/>
      <c r="R15" s="68">
        <v>58.0</v>
      </c>
      <c r="S15" s="69"/>
      <c r="T15" s="69"/>
      <c r="U15" s="69"/>
      <c r="V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</row>
    <row r="16" ht="19.5" customHeight="1">
      <c r="A16" s="25">
        <v>10.0</v>
      </c>
      <c r="B16" s="26" t="s">
        <v>59</v>
      </c>
      <c r="C16" s="26" t="s">
        <v>60</v>
      </c>
      <c r="D16" s="64">
        <v>26.0</v>
      </c>
      <c r="E16" s="65">
        <f t="shared" si="1"/>
        <v>1</v>
      </c>
      <c r="F16" s="65">
        <f t="shared" si="2"/>
        <v>1</v>
      </c>
      <c r="G16" s="65">
        <f t="shared" si="3"/>
        <v>1</v>
      </c>
      <c r="H16" s="66">
        <v>22.0</v>
      </c>
      <c r="I16" s="65">
        <f t="shared" si="4"/>
        <v>1</v>
      </c>
      <c r="J16" s="65">
        <f t="shared" si="5"/>
        <v>0</v>
      </c>
      <c r="K16" s="65">
        <f t="shared" si="6"/>
        <v>0</v>
      </c>
      <c r="L16" s="64">
        <v>10.0</v>
      </c>
      <c r="M16" s="65">
        <f t="shared" si="7"/>
        <v>1</v>
      </c>
      <c r="N16" s="65">
        <f t="shared" si="8"/>
        <v>0</v>
      </c>
      <c r="O16" s="65">
        <f t="shared" si="9"/>
        <v>0</v>
      </c>
      <c r="P16" s="65"/>
      <c r="Q16" s="67"/>
      <c r="R16" s="68">
        <v>58.0</v>
      </c>
      <c r="S16" s="69"/>
      <c r="T16" s="69"/>
      <c r="U16" s="69"/>
      <c r="V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</row>
    <row r="17" ht="19.5" customHeight="1">
      <c r="A17" s="25">
        <v>11.0</v>
      </c>
      <c r="B17" s="26" t="s">
        <v>61</v>
      </c>
      <c r="C17" s="26" t="s">
        <v>62</v>
      </c>
      <c r="D17" s="64">
        <v>28.0</v>
      </c>
      <c r="E17" s="65">
        <f t="shared" si="1"/>
        <v>1</v>
      </c>
      <c r="F17" s="65">
        <f t="shared" si="2"/>
        <v>1</v>
      </c>
      <c r="G17" s="65">
        <f t="shared" si="3"/>
        <v>1</v>
      </c>
      <c r="H17" s="66">
        <v>28.0</v>
      </c>
      <c r="I17" s="65">
        <f t="shared" si="4"/>
        <v>1</v>
      </c>
      <c r="J17" s="65">
        <f t="shared" si="5"/>
        <v>1</v>
      </c>
      <c r="K17" s="65">
        <f t="shared" si="6"/>
        <v>1</v>
      </c>
      <c r="L17" s="64">
        <v>14.0</v>
      </c>
      <c r="M17" s="65">
        <f t="shared" si="7"/>
        <v>1</v>
      </c>
      <c r="N17" s="65">
        <f t="shared" si="8"/>
        <v>1</v>
      </c>
      <c r="O17" s="65">
        <f t="shared" si="9"/>
        <v>1</v>
      </c>
      <c r="P17" s="65"/>
      <c r="Q17" s="67"/>
      <c r="R17" s="68">
        <v>70.0</v>
      </c>
      <c r="S17" s="69"/>
      <c r="T17" s="69"/>
      <c r="U17" s="69"/>
      <c r="V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</row>
    <row r="18" ht="19.5" customHeight="1">
      <c r="A18" s="25">
        <v>12.0</v>
      </c>
      <c r="B18" s="26" t="s">
        <v>63</v>
      </c>
      <c r="C18" s="26" t="s">
        <v>64</v>
      </c>
      <c r="D18" s="64">
        <v>27.0</v>
      </c>
      <c r="E18" s="65">
        <f t="shared" si="1"/>
        <v>1</v>
      </c>
      <c r="F18" s="65">
        <f t="shared" si="2"/>
        <v>1</v>
      </c>
      <c r="G18" s="65">
        <f t="shared" si="3"/>
        <v>1</v>
      </c>
      <c r="H18" s="66">
        <v>23.0</v>
      </c>
      <c r="I18" s="65">
        <f t="shared" si="4"/>
        <v>1</v>
      </c>
      <c r="J18" s="65">
        <f t="shared" si="5"/>
        <v>1</v>
      </c>
      <c r="K18" s="65">
        <f t="shared" si="6"/>
        <v>0</v>
      </c>
      <c r="L18" s="64">
        <v>10.0</v>
      </c>
      <c r="M18" s="65">
        <f t="shared" si="7"/>
        <v>1</v>
      </c>
      <c r="N18" s="65">
        <f t="shared" si="8"/>
        <v>0</v>
      </c>
      <c r="O18" s="65">
        <f t="shared" si="9"/>
        <v>0</v>
      </c>
      <c r="P18" s="65"/>
      <c r="Q18" s="67"/>
      <c r="R18" s="68">
        <v>60.0</v>
      </c>
      <c r="S18" s="69"/>
      <c r="T18" s="69"/>
      <c r="U18" s="69"/>
      <c r="V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</row>
    <row r="19" ht="19.5" customHeight="1">
      <c r="A19" s="25">
        <v>13.0</v>
      </c>
      <c r="B19" s="26" t="s">
        <v>65</v>
      </c>
      <c r="C19" s="26" t="s">
        <v>66</v>
      </c>
      <c r="D19" s="64">
        <v>20.0</v>
      </c>
      <c r="E19" s="65">
        <f t="shared" si="1"/>
        <v>1</v>
      </c>
      <c r="F19" s="65">
        <f t="shared" si="2"/>
        <v>0</v>
      </c>
      <c r="G19" s="65">
        <f t="shared" si="3"/>
        <v>0</v>
      </c>
      <c r="H19" s="66">
        <v>21.0</v>
      </c>
      <c r="I19" s="65">
        <f t="shared" si="4"/>
        <v>1</v>
      </c>
      <c r="J19" s="65">
        <f t="shared" si="5"/>
        <v>0</v>
      </c>
      <c r="K19" s="65">
        <f t="shared" si="6"/>
        <v>0</v>
      </c>
      <c r="L19" s="64">
        <v>10.0</v>
      </c>
      <c r="M19" s="65">
        <f t="shared" si="7"/>
        <v>1</v>
      </c>
      <c r="N19" s="65">
        <f t="shared" si="8"/>
        <v>0</v>
      </c>
      <c r="O19" s="65">
        <f t="shared" si="9"/>
        <v>0</v>
      </c>
      <c r="P19" s="65"/>
      <c r="Q19" s="67"/>
      <c r="R19" s="68">
        <v>51.0</v>
      </c>
      <c r="S19" s="69"/>
      <c r="T19" s="69"/>
      <c r="U19" s="69"/>
      <c r="V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</row>
    <row r="20" ht="19.5" customHeight="1">
      <c r="A20" s="25">
        <v>14.0</v>
      </c>
      <c r="B20" s="26" t="s">
        <v>67</v>
      </c>
      <c r="C20" s="26" t="s">
        <v>68</v>
      </c>
      <c r="D20" s="64">
        <v>14.0</v>
      </c>
      <c r="E20" s="65">
        <f t="shared" si="1"/>
        <v>0</v>
      </c>
      <c r="F20" s="65">
        <f t="shared" si="2"/>
        <v>0</v>
      </c>
      <c r="G20" s="65">
        <f t="shared" si="3"/>
        <v>0</v>
      </c>
      <c r="H20" s="66">
        <v>27.0</v>
      </c>
      <c r="I20" s="65">
        <f t="shared" si="4"/>
        <v>1</v>
      </c>
      <c r="J20" s="65">
        <f t="shared" si="5"/>
        <v>1</v>
      </c>
      <c r="K20" s="65">
        <f t="shared" si="6"/>
        <v>1</v>
      </c>
      <c r="L20" s="64">
        <v>11.0</v>
      </c>
      <c r="M20" s="65">
        <f t="shared" si="7"/>
        <v>1</v>
      </c>
      <c r="N20" s="65">
        <f t="shared" si="8"/>
        <v>0</v>
      </c>
      <c r="O20" s="65">
        <f t="shared" si="9"/>
        <v>0</v>
      </c>
      <c r="P20" s="65"/>
      <c r="Q20" s="67"/>
      <c r="R20" s="68">
        <v>52.0</v>
      </c>
      <c r="S20" s="69"/>
      <c r="T20" s="69"/>
      <c r="U20" s="69"/>
      <c r="V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</row>
    <row r="21" ht="19.5" customHeight="1">
      <c r="A21" s="25">
        <v>15.0</v>
      </c>
      <c r="B21" s="26" t="s">
        <v>69</v>
      </c>
      <c r="C21" s="26" t="s">
        <v>70</v>
      </c>
      <c r="D21" s="64">
        <v>24.0</v>
      </c>
      <c r="E21" s="65">
        <f t="shared" si="1"/>
        <v>1</v>
      </c>
      <c r="F21" s="65">
        <f t="shared" si="2"/>
        <v>1</v>
      </c>
      <c r="G21" s="65">
        <f t="shared" si="3"/>
        <v>0</v>
      </c>
      <c r="H21" s="66">
        <v>25.0</v>
      </c>
      <c r="I21" s="65">
        <f t="shared" si="4"/>
        <v>1</v>
      </c>
      <c r="J21" s="65">
        <f t="shared" si="5"/>
        <v>1</v>
      </c>
      <c r="K21" s="65">
        <f t="shared" si="6"/>
        <v>0</v>
      </c>
      <c r="L21" s="64">
        <v>10.0</v>
      </c>
      <c r="M21" s="65">
        <f t="shared" si="7"/>
        <v>1</v>
      </c>
      <c r="N21" s="65">
        <f t="shared" si="8"/>
        <v>0</v>
      </c>
      <c r="O21" s="65">
        <f t="shared" si="9"/>
        <v>0</v>
      </c>
      <c r="P21" s="65"/>
      <c r="Q21" s="67"/>
      <c r="R21" s="68">
        <v>59.0</v>
      </c>
      <c r="S21" s="69"/>
      <c r="T21" s="69"/>
      <c r="U21" s="69"/>
      <c r="V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</row>
    <row r="22" ht="19.5" customHeight="1">
      <c r="A22" s="25">
        <v>16.0</v>
      </c>
      <c r="B22" s="26" t="s">
        <v>71</v>
      </c>
      <c r="C22" s="26" t="s">
        <v>72</v>
      </c>
      <c r="D22" s="64">
        <v>24.0</v>
      </c>
      <c r="E22" s="65">
        <f t="shared" si="1"/>
        <v>1</v>
      </c>
      <c r="F22" s="65">
        <f t="shared" si="2"/>
        <v>1</v>
      </c>
      <c r="G22" s="65">
        <f t="shared" si="3"/>
        <v>0</v>
      </c>
      <c r="H22" s="66">
        <v>24.0</v>
      </c>
      <c r="I22" s="65">
        <f t="shared" si="4"/>
        <v>1</v>
      </c>
      <c r="J22" s="65">
        <f t="shared" si="5"/>
        <v>1</v>
      </c>
      <c r="K22" s="65">
        <f t="shared" si="6"/>
        <v>0</v>
      </c>
      <c r="L22" s="64">
        <v>13.0</v>
      </c>
      <c r="M22" s="65">
        <f t="shared" si="7"/>
        <v>1</v>
      </c>
      <c r="N22" s="65">
        <f t="shared" si="8"/>
        <v>1</v>
      </c>
      <c r="O22" s="65">
        <f t="shared" si="9"/>
        <v>1</v>
      </c>
      <c r="P22" s="65"/>
      <c r="Q22" s="67"/>
      <c r="R22" s="68">
        <v>61.0</v>
      </c>
      <c r="S22" s="69"/>
      <c r="T22" s="69"/>
      <c r="U22" s="69"/>
      <c r="V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</row>
    <row r="23" ht="19.5" customHeight="1">
      <c r="A23" s="25">
        <v>17.0</v>
      </c>
      <c r="B23" s="26" t="s">
        <v>73</v>
      </c>
      <c r="C23" s="26" t="s">
        <v>74</v>
      </c>
      <c r="D23" s="64">
        <v>24.0</v>
      </c>
      <c r="E23" s="65">
        <f t="shared" si="1"/>
        <v>1</v>
      </c>
      <c r="F23" s="65">
        <f t="shared" si="2"/>
        <v>1</v>
      </c>
      <c r="G23" s="65">
        <f t="shared" si="3"/>
        <v>0</v>
      </c>
      <c r="H23" s="66">
        <v>24.0</v>
      </c>
      <c r="I23" s="65">
        <f t="shared" si="4"/>
        <v>1</v>
      </c>
      <c r="J23" s="65">
        <f t="shared" si="5"/>
        <v>1</v>
      </c>
      <c r="K23" s="65">
        <f t="shared" si="6"/>
        <v>0</v>
      </c>
      <c r="L23" s="64">
        <v>13.0</v>
      </c>
      <c r="M23" s="65">
        <f t="shared" si="7"/>
        <v>1</v>
      </c>
      <c r="N23" s="65">
        <f t="shared" si="8"/>
        <v>1</v>
      </c>
      <c r="O23" s="65">
        <f t="shared" si="9"/>
        <v>1</v>
      </c>
      <c r="P23" s="65"/>
      <c r="Q23" s="67"/>
      <c r="R23" s="68">
        <v>61.0</v>
      </c>
      <c r="S23" s="69"/>
      <c r="T23" s="69"/>
      <c r="U23" s="69"/>
      <c r="V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</row>
    <row r="24" ht="19.5" customHeight="1">
      <c r="A24" s="25">
        <v>18.0</v>
      </c>
      <c r="B24" s="26" t="s">
        <v>75</v>
      </c>
      <c r="C24" s="26" t="s">
        <v>76</v>
      </c>
      <c r="D24" s="64">
        <v>19.0</v>
      </c>
      <c r="E24" s="65">
        <f t="shared" si="1"/>
        <v>0</v>
      </c>
      <c r="F24" s="65">
        <f t="shared" si="2"/>
        <v>0</v>
      </c>
      <c r="G24" s="65">
        <f t="shared" si="3"/>
        <v>0</v>
      </c>
      <c r="H24" s="66">
        <v>24.0</v>
      </c>
      <c r="I24" s="65">
        <f t="shared" si="4"/>
        <v>1</v>
      </c>
      <c r="J24" s="65">
        <f t="shared" si="5"/>
        <v>1</v>
      </c>
      <c r="K24" s="65">
        <f t="shared" si="6"/>
        <v>0</v>
      </c>
      <c r="L24" s="64">
        <v>12.0</v>
      </c>
      <c r="M24" s="65">
        <f t="shared" si="7"/>
        <v>1</v>
      </c>
      <c r="N24" s="65">
        <f t="shared" si="8"/>
        <v>1</v>
      </c>
      <c r="O24" s="65">
        <f t="shared" si="9"/>
        <v>0</v>
      </c>
      <c r="P24" s="65"/>
      <c r="Q24" s="67"/>
      <c r="R24" s="68">
        <v>55.0</v>
      </c>
      <c r="S24" s="69"/>
      <c r="T24" s="69"/>
      <c r="U24" s="69"/>
      <c r="V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</row>
    <row r="25" ht="19.5" customHeight="1">
      <c r="A25" s="25">
        <v>19.0</v>
      </c>
      <c r="B25" s="26" t="s">
        <v>77</v>
      </c>
      <c r="C25" s="26" t="s">
        <v>78</v>
      </c>
      <c r="D25" s="64">
        <v>28.0</v>
      </c>
      <c r="E25" s="65">
        <f t="shared" si="1"/>
        <v>1</v>
      </c>
      <c r="F25" s="65">
        <f t="shared" si="2"/>
        <v>1</v>
      </c>
      <c r="G25" s="65">
        <f t="shared" si="3"/>
        <v>1</v>
      </c>
      <c r="H25" s="66">
        <v>28.0</v>
      </c>
      <c r="I25" s="65">
        <f t="shared" si="4"/>
        <v>1</v>
      </c>
      <c r="J25" s="65">
        <f t="shared" si="5"/>
        <v>1</v>
      </c>
      <c r="K25" s="65">
        <f t="shared" si="6"/>
        <v>1</v>
      </c>
      <c r="L25" s="64">
        <v>14.0</v>
      </c>
      <c r="M25" s="65">
        <f t="shared" si="7"/>
        <v>1</v>
      </c>
      <c r="N25" s="65">
        <f t="shared" si="8"/>
        <v>1</v>
      </c>
      <c r="O25" s="65">
        <f t="shared" si="9"/>
        <v>1</v>
      </c>
      <c r="P25" s="65"/>
      <c r="Q25" s="67"/>
      <c r="R25" s="68">
        <v>70.0</v>
      </c>
      <c r="S25" s="69"/>
      <c r="T25" s="69"/>
      <c r="U25" s="69"/>
      <c r="V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</row>
    <row r="26" ht="19.5" customHeight="1">
      <c r="A26" s="25">
        <v>20.0</v>
      </c>
      <c r="B26" s="26" t="s">
        <v>79</v>
      </c>
      <c r="C26" s="26" t="s">
        <v>80</v>
      </c>
      <c r="D26" s="64">
        <v>24.0</v>
      </c>
      <c r="E26" s="65">
        <f t="shared" si="1"/>
        <v>1</v>
      </c>
      <c r="F26" s="65">
        <f t="shared" si="2"/>
        <v>1</v>
      </c>
      <c r="G26" s="65">
        <f t="shared" si="3"/>
        <v>0</v>
      </c>
      <c r="H26" s="66">
        <v>24.0</v>
      </c>
      <c r="I26" s="65">
        <f t="shared" si="4"/>
        <v>1</v>
      </c>
      <c r="J26" s="65">
        <f t="shared" si="5"/>
        <v>1</v>
      </c>
      <c r="K26" s="65">
        <f t="shared" si="6"/>
        <v>0</v>
      </c>
      <c r="L26" s="64">
        <v>13.0</v>
      </c>
      <c r="M26" s="65">
        <f t="shared" si="7"/>
        <v>1</v>
      </c>
      <c r="N26" s="65">
        <f t="shared" si="8"/>
        <v>1</v>
      </c>
      <c r="O26" s="65">
        <f t="shared" si="9"/>
        <v>1</v>
      </c>
      <c r="P26" s="65"/>
      <c r="Q26" s="67"/>
      <c r="R26" s="68">
        <v>61.0</v>
      </c>
      <c r="S26" s="69"/>
      <c r="T26" s="69"/>
      <c r="U26" s="69"/>
      <c r="V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</row>
    <row r="27" ht="19.5" customHeight="1">
      <c r="A27" s="25">
        <v>21.0</v>
      </c>
      <c r="B27" s="26" t="s">
        <v>81</v>
      </c>
      <c r="C27" s="26" t="s">
        <v>82</v>
      </c>
      <c r="D27" s="64">
        <v>24.0</v>
      </c>
      <c r="E27" s="65">
        <f t="shared" si="1"/>
        <v>1</v>
      </c>
      <c r="F27" s="65">
        <f t="shared" si="2"/>
        <v>1</v>
      </c>
      <c r="G27" s="65">
        <f t="shared" si="3"/>
        <v>0</v>
      </c>
      <c r="H27" s="66">
        <v>25.0</v>
      </c>
      <c r="I27" s="65">
        <f t="shared" si="4"/>
        <v>1</v>
      </c>
      <c r="J27" s="65">
        <f t="shared" si="5"/>
        <v>1</v>
      </c>
      <c r="K27" s="65">
        <f t="shared" si="6"/>
        <v>0</v>
      </c>
      <c r="L27" s="64">
        <v>10.0</v>
      </c>
      <c r="M27" s="65">
        <f t="shared" si="7"/>
        <v>1</v>
      </c>
      <c r="N27" s="65">
        <f t="shared" si="8"/>
        <v>0</v>
      </c>
      <c r="O27" s="65">
        <f t="shared" si="9"/>
        <v>0</v>
      </c>
      <c r="P27" s="65"/>
      <c r="Q27" s="67"/>
      <c r="R27" s="68">
        <v>59.0</v>
      </c>
      <c r="S27" s="69"/>
      <c r="T27" s="69"/>
      <c r="U27" s="69"/>
      <c r="V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</row>
    <row r="28" ht="19.5" customHeight="1">
      <c r="A28" s="25">
        <v>22.0</v>
      </c>
      <c r="B28" s="26" t="s">
        <v>83</v>
      </c>
      <c r="C28" s="26" t="s">
        <v>84</v>
      </c>
      <c r="D28" s="64">
        <v>26.0</v>
      </c>
      <c r="E28" s="65">
        <f t="shared" si="1"/>
        <v>1</v>
      </c>
      <c r="F28" s="65">
        <f t="shared" si="2"/>
        <v>1</v>
      </c>
      <c r="G28" s="65">
        <f t="shared" si="3"/>
        <v>1</v>
      </c>
      <c r="H28" s="66">
        <v>25.0</v>
      </c>
      <c r="I28" s="65">
        <f t="shared" si="4"/>
        <v>1</v>
      </c>
      <c r="J28" s="65">
        <f t="shared" si="5"/>
        <v>1</v>
      </c>
      <c r="K28" s="65">
        <f t="shared" si="6"/>
        <v>0</v>
      </c>
      <c r="L28" s="64">
        <v>11.0</v>
      </c>
      <c r="M28" s="65">
        <f t="shared" si="7"/>
        <v>1</v>
      </c>
      <c r="N28" s="65">
        <f t="shared" si="8"/>
        <v>0</v>
      </c>
      <c r="O28" s="65">
        <f t="shared" si="9"/>
        <v>0</v>
      </c>
      <c r="P28" s="65"/>
      <c r="Q28" s="67"/>
      <c r="R28" s="68">
        <v>62.0</v>
      </c>
      <c r="S28" s="69"/>
      <c r="T28" s="69"/>
      <c r="U28" s="69"/>
      <c r="V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</row>
    <row r="29" ht="19.5" customHeight="1">
      <c r="A29" s="25">
        <v>23.0</v>
      </c>
      <c r="B29" s="26" t="s">
        <v>85</v>
      </c>
      <c r="C29" s="26" t="s">
        <v>86</v>
      </c>
      <c r="D29" s="64">
        <v>26.0</v>
      </c>
      <c r="E29" s="65">
        <f t="shared" si="1"/>
        <v>1</v>
      </c>
      <c r="F29" s="65">
        <f t="shared" si="2"/>
        <v>1</v>
      </c>
      <c r="G29" s="65">
        <f t="shared" si="3"/>
        <v>1</v>
      </c>
      <c r="H29" s="66">
        <v>25.0</v>
      </c>
      <c r="I29" s="65">
        <f t="shared" si="4"/>
        <v>1</v>
      </c>
      <c r="J29" s="65">
        <f t="shared" si="5"/>
        <v>1</v>
      </c>
      <c r="K29" s="65">
        <f t="shared" si="6"/>
        <v>0</v>
      </c>
      <c r="L29" s="64">
        <v>11.0</v>
      </c>
      <c r="M29" s="65">
        <f t="shared" si="7"/>
        <v>1</v>
      </c>
      <c r="N29" s="65">
        <f t="shared" si="8"/>
        <v>0</v>
      </c>
      <c r="O29" s="65">
        <f t="shared" si="9"/>
        <v>0</v>
      </c>
      <c r="P29" s="65"/>
      <c r="Q29" s="67"/>
      <c r="R29" s="68">
        <v>62.0</v>
      </c>
      <c r="S29" s="69"/>
      <c r="T29" s="69"/>
      <c r="U29" s="69"/>
      <c r="V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</row>
    <row r="30" ht="19.5" customHeight="1">
      <c r="A30" s="25">
        <v>24.0</v>
      </c>
      <c r="B30" s="26" t="s">
        <v>87</v>
      </c>
      <c r="C30" s="26" t="s">
        <v>88</v>
      </c>
      <c r="D30" s="64">
        <v>27.0</v>
      </c>
      <c r="E30" s="65">
        <f t="shared" si="1"/>
        <v>1</v>
      </c>
      <c r="F30" s="65">
        <f t="shared" si="2"/>
        <v>1</v>
      </c>
      <c r="G30" s="65">
        <f t="shared" si="3"/>
        <v>1</v>
      </c>
      <c r="H30" s="66">
        <v>23.0</v>
      </c>
      <c r="I30" s="65">
        <f t="shared" si="4"/>
        <v>1</v>
      </c>
      <c r="J30" s="65">
        <f t="shared" si="5"/>
        <v>1</v>
      </c>
      <c r="K30" s="65">
        <f t="shared" si="6"/>
        <v>0</v>
      </c>
      <c r="L30" s="64">
        <v>10.0</v>
      </c>
      <c r="M30" s="65">
        <f t="shared" si="7"/>
        <v>1</v>
      </c>
      <c r="N30" s="65">
        <f t="shared" si="8"/>
        <v>0</v>
      </c>
      <c r="O30" s="65">
        <f t="shared" si="9"/>
        <v>0</v>
      </c>
      <c r="P30" s="65"/>
      <c r="Q30" s="67"/>
      <c r="R30" s="68">
        <v>60.0</v>
      </c>
      <c r="S30" s="69"/>
      <c r="T30" s="69"/>
      <c r="U30" s="69"/>
      <c r="V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</row>
    <row r="31" ht="19.5" customHeight="1">
      <c r="A31" s="25">
        <v>25.0</v>
      </c>
      <c r="B31" s="26" t="s">
        <v>89</v>
      </c>
      <c r="C31" s="26" t="s">
        <v>90</v>
      </c>
      <c r="D31" s="64">
        <v>9.0</v>
      </c>
      <c r="E31" s="65">
        <f t="shared" si="1"/>
        <v>0</v>
      </c>
      <c r="F31" s="65">
        <f t="shared" si="2"/>
        <v>0</v>
      </c>
      <c r="G31" s="65">
        <f t="shared" si="3"/>
        <v>0</v>
      </c>
      <c r="H31" s="66">
        <v>29.0</v>
      </c>
      <c r="I31" s="65">
        <f t="shared" si="4"/>
        <v>1</v>
      </c>
      <c r="J31" s="65">
        <f t="shared" si="5"/>
        <v>1</v>
      </c>
      <c r="K31" s="65">
        <f t="shared" si="6"/>
        <v>1</v>
      </c>
      <c r="L31" s="64">
        <v>8.0</v>
      </c>
      <c r="M31" s="65">
        <f t="shared" si="7"/>
        <v>0</v>
      </c>
      <c r="N31" s="65">
        <f t="shared" si="8"/>
        <v>0</v>
      </c>
      <c r="O31" s="65">
        <f t="shared" si="9"/>
        <v>0</v>
      </c>
      <c r="P31" s="65"/>
      <c r="Q31" s="67"/>
      <c r="R31" s="68">
        <v>46.0</v>
      </c>
      <c r="S31" s="69"/>
      <c r="T31" s="69"/>
      <c r="U31" s="69"/>
      <c r="V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</row>
    <row r="32" ht="19.5" customHeight="1">
      <c r="A32" s="25">
        <v>26.0</v>
      </c>
      <c r="B32" s="26" t="s">
        <v>91</v>
      </c>
      <c r="C32" s="26" t="s">
        <v>92</v>
      </c>
      <c r="D32" s="64">
        <v>28.0</v>
      </c>
      <c r="E32" s="65">
        <f t="shared" si="1"/>
        <v>1</v>
      </c>
      <c r="F32" s="65">
        <f t="shared" si="2"/>
        <v>1</v>
      </c>
      <c r="G32" s="65">
        <f t="shared" si="3"/>
        <v>1</v>
      </c>
      <c r="H32" s="66">
        <v>28.0</v>
      </c>
      <c r="I32" s="65">
        <f t="shared" si="4"/>
        <v>1</v>
      </c>
      <c r="J32" s="65">
        <f t="shared" si="5"/>
        <v>1</v>
      </c>
      <c r="K32" s="65">
        <f t="shared" si="6"/>
        <v>1</v>
      </c>
      <c r="L32" s="64">
        <v>14.0</v>
      </c>
      <c r="M32" s="65">
        <f t="shared" si="7"/>
        <v>1</v>
      </c>
      <c r="N32" s="65">
        <f t="shared" si="8"/>
        <v>1</v>
      </c>
      <c r="O32" s="65">
        <f t="shared" si="9"/>
        <v>1</v>
      </c>
      <c r="P32" s="65"/>
      <c r="Q32" s="67"/>
      <c r="R32" s="68">
        <v>70.0</v>
      </c>
      <c r="S32" s="69"/>
      <c r="T32" s="69"/>
      <c r="U32" s="69"/>
      <c r="V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</row>
    <row r="33" ht="19.5" customHeight="1">
      <c r="A33" s="25">
        <v>27.0</v>
      </c>
      <c r="B33" s="26" t="s">
        <v>93</v>
      </c>
      <c r="C33" s="26" t="s">
        <v>94</v>
      </c>
      <c r="D33" s="64">
        <v>28.0</v>
      </c>
      <c r="E33" s="65">
        <f t="shared" si="1"/>
        <v>1</v>
      </c>
      <c r="F33" s="65">
        <f t="shared" si="2"/>
        <v>1</v>
      </c>
      <c r="G33" s="65">
        <f t="shared" si="3"/>
        <v>1</v>
      </c>
      <c r="H33" s="66">
        <v>28.0</v>
      </c>
      <c r="I33" s="65">
        <f t="shared" si="4"/>
        <v>1</v>
      </c>
      <c r="J33" s="65">
        <f t="shared" si="5"/>
        <v>1</v>
      </c>
      <c r="K33" s="65">
        <f t="shared" si="6"/>
        <v>1</v>
      </c>
      <c r="L33" s="64">
        <v>14.0</v>
      </c>
      <c r="M33" s="65">
        <f t="shared" si="7"/>
        <v>1</v>
      </c>
      <c r="N33" s="65">
        <f t="shared" si="8"/>
        <v>1</v>
      </c>
      <c r="O33" s="65">
        <f t="shared" si="9"/>
        <v>1</v>
      </c>
      <c r="P33" s="65"/>
      <c r="Q33" s="67"/>
      <c r="R33" s="68">
        <v>70.0</v>
      </c>
      <c r="S33" s="69"/>
      <c r="T33" s="69"/>
      <c r="U33" s="69"/>
      <c r="V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</row>
    <row r="34" ht="19.5" customHeight="1">
      <c r="A34" s="25">
        <v>28.0</v>
      </c>
      <c r="B34" s="26" t="s">
        <v>95</v>
      </c>
      <c r="C34" s="26" t="s">
        <v>96</v>
      </c>
      <c r="D34" s="64">
        <v>28.0</v>
      </c>
      <c r="E34" s="65">
        <f t="shared" si="1"/>
        <v>1</v>
      </c>
      <c r="F34" s="65">
        <f t="shared" si="2"/>
        <v>1</v>
      </c>
      <c r="G34" s="65">
        <f t="shared" si="3"/>
        <v>1</v>
      </c>
      <c r="H34" s="66">
        <v>28.0</v>
      </c>
      <c r="I34" s="65">
        <f t="shared" si="4"/>
        <v>1</v>
      </c>
      <c r="J34" s="65">
        <f t="shared" si="5"/>
        <v>1</v>
      </c>
      <c r="K34" s="65">
        <f t="shared" si="6"/>
        <v>1</v>
      </c>
      <c r="L34" s="64">
        <v>14.0</v>
      </c>
      <c r="M34" s="65">
        <f t="shared" si="7"/>
        <v>1</v>
      </c>
      <c r="N34" s="65">
        <f t="shared" si="8"/>
        <v>1</v>
      </c>
      <c r="O34" s="65">
        <f t="shared" si="9"/>
        <v>1</v>
      </c>
      <c r="P34" s="65"/>
      <c r="Q34" s="67"/>
      <c r="R34" s="68">
        <v>70.0</v>
      </c>
      <c r="S34" s="69"/>
      <c r="T34" s="69"/>
      <c r="U34" s="69"/>
      <c r="V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</row>
    <row r="35" ht="19.5" customHeight="1">
      <c r="A35" s="25">
        <v>29.0</v>
      </c>
      <c r="B35" s="26" t="s">
        <v>97</v>
      </c>
      <c r="C35" s="26" t="s">
        <v>98</v>
      </c>
      <c r="D35" s="64">
        <v>24.0</v>
      </c>
      <c r="E35" s="65">
        <f t="shared" si="1"/>
        <v>1</v>
      </c>
      <c r="F35" s="65">
        <f t="shared" si="2"/>
        <v>1</v>
      </c>
      <c r="G35" s="65">
        <f t="shared" si="3"/>
        <v>0</v>
      </c>
      <c r="H35" s="66">
        <v>25.0</v>
      </c>
      <c r="I35" s="65">
        <f t="shared" si="4"/>
        <v>1</v>
      </c>
      <c r="J35" s="65">
        <f t="shared" si="5"/>
        <v>1</v>
      </c>
      <c r="K35" s="65">
        <f t="shared" si="6"/>
        <v>0</v>
      </c>
      <c r="L35" s="64">
        <v>5.0</v>
      </c>
      <c r="M35" s="65">
        <f t="shared" si="7"/>
        <v>0</v>
      </c>
      <c r="N35" s="65">
        <f t="shared" si="8"/>
        <v>0</v>
      </c>
      <c r="O35" s="65">
        <f t="shared" si="9"/>
        <v>0</v>
      </c>
      <c r="P35" s="65"/>
      <c r="Q35" s="67"/>
      <c r="R35" s="68">
        <v>54.0</v>
      </c>
      <c r="S35" s="69"/>
      <c r="T35" s="69"/>
      <c r="U35" s="69"/>
      <c r="V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</row>
    <row r="36" ht="19.5" customHeight="1">
      <c r="A36" s="25">
        <v>30.0</v>
      </c>
      <c r="B36" s="26" t="s">
        <v>99</v>
      </c>
      <c r="C36" s="26" t="s">
        <v>100</v>
      </c>
      <c r="D36" s="64">
        <v>27.0</v>
      </c>
      <c r="E36" s="65">
        <f t="shared" si="1"/>
        <v>1</v>
      </c>
      <c r="F36" s="65">
        <f t="shared" si="2"/>
        <v>1</v>
      </c>
      <c r="G36" s="65">
        <f t="shared" si="3"/>
        <v>1</v>
      </c>
      <c r="H36" s="66">
        <v>23.0</v>
      </c>
      <c r="I36" s="65">
        <f t="shared" si="4"/>
        <v>1</v>
      </c>
      <c r="J36" s="65">
        <f t="shared" si="5"/>
        <v>1</v>
      </c>
      <c r="K36" s="65">
        <f t="shared" si="6"/>
        <v>0</v>
      </c>
      <c r="L36" s="64">
        <v>10.0</v>
      </c>
      <c r="M36" s="65">
        <f t="shared" si="7"/>
        <v>1</v>
      </c>
      <c r="N36" s="65">
        <f t="shared" si="8"/>
        <v>0</v>
      </c>
      <c r="O36" s="65">
        <f t="shared" si="9"/>
        <v>0</v>
      </c>
      <c r="P36" s="65"/>
      <c r="Q36" s="67"/>
      <c r="R36" s="68">
        <v>60.0</v>
      </c>
      <c r="S36" s="69"/>
      <c r="T36" s="69"/>
      <c r="U36" s="69"/>
      <c r="V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</row>
    <row r="37" ht="19.5" customHeight="1">
      <c r="A37" s="25">
        <v>31.0</v>
      </c>
      <c r="B37" s="26" t="s">
        <v>101</v>
      </c>
      <c r="C37" s="26" t="s">
        <v>102</v>
      </c>
      <c r="D37" s="64">
        <v>28.0</v>
      </c>
      <c r="E37" s="65">
        <f t="shared" si="1"/>
        <v>1</v>
      </c>
      <c r="F37" s="65">
        <f t="shared" si="2"/>
        <v>1</v>
      </c>
      <c r="G37" s="65">
        <f t="shared" si="3"/>
        <v>1</v>
      </c>
      <c r="H37" s="66">
        <v>28.0</v>
      </c>
      <c r="I37" s="65">
        <f t="shared" si="4"/>
        <v>1</v>
      </c>
      <c r="J37" s="65">
        <f t="shared" si="5"/>
        <v>1</v>
      </c>
      <c r="K37" s="65">
        <f t="shared" si="6"/>
        <v>1</v>
      </c>
      <c r="L37" s="64">
        <v>14.0</v>
      </c>
      <c r="M37" s="65">
        <f t="shared" si="7"/>
        <v>1</v>
      </c>
      <c r="N37" s="65">
        <f t="shared" si="8"/>
        <v>1</v>
      </c>
      <c r="O37" s="65">
        <f t="shared" si="9"/>
        <v>1</v>
      </c>
      <c r="P37" s="65"/>
      <c r="Q37" s="67"/>
      <c r="R37" s="68">
        <v>70.0</v>
      </c>
      <c r="S37" s="69"/>
      <c r="T37" s="69"/>
      <c r="U37" s="69"/>
      <c r="V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</row>
    <row r="38" ht="19.5" customHeight="1">
      <c r="A38" s="25">
        <v>32.0</v>
      </c>
      <c r="B38" s="26" t="s">
        <v>103</v>
      </c>
      <c r="C38" s="26" t="s">
        <v>104</v>
      </c>
      <c r="D38" s="64">
        <v>27.0</v>
      </c>
      <c r="E38" s="65">
        <f t="shared" si="1"/>
        <v>1</v>
      </c>
      <c r="F38" s="65">
        <f t="shared" si="2"/>
        <v>1</v>
      </c>
      <c r="G38" s="65">
        <f t="shared" si="3"/>
        <v>1</v>
      </c>
      <c r="H38" s="66">
        <v>23.0</v>
      </c>
      <c r="I38" s="65">
        <f t="shared" si="4"/>
        <v>1</v>
      </c>
      <c r="J38" s="65">
        <f t="shared" si="5"/>
        <v>1</v>
      </c>
      <c r="K38" s="65">
        <f t="shared" si="6"/>
        <v>0</v>
      </c>
      <c r="L38" s="64">
        <v>10.0</v>
      </c>
      <c r="M38" s="65">
        <f t="shared" si="7"/>
        <v>1</v>
      </c>
      <c r="N38" s="65">
        <f t="shared" si="8"/>
        <v>0</v>
      </c>
      <c r="O38" s="65">
        <f t="shared" si="9"/>
        <v>0</v>
      </c>
      <c r="P38" s="65"/>
      <c r="Q38" s="67"/>
      <c r="R38" s="68">
        <v>60.0</v>
      </c>
      <c r="S38" s="69"/>
      <c r="T38" s="69"/>
      <c r="U38" s="69"/>
      <c r="V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</row>
    <row r="39" ht="19.5" customHeight="1">
      <c r="A39" s="25">
        <v>33.0</v>
      </c>
      <c r="B39" s="26" t="s">
        <v>105</v>
      </c>
      <c r="C39" s="26" t="s">
        <v>106</v>
      </c>
      <c r="D39" s="64">
        <v>28.0</v>
      </c>
      <c r="E39" s="65">
        <f t="shared" si="1"/>
        <v>1</v>
      </c>
      <c r="F39" s="65">
        <f t="shared" si="2"/>
        <v>1</v>
      </c>
      <c r="G39" s="65">
        <f t="shared" si="3"/>
        <v>1</v>
      </c>
      <c r="H39" s="66">
        <v>28.0</v>
      </c>
      <c r="I39" s="65">
        <f t="shared" si="4"/>
        <v>1</v>
      </c>
      <c r="J39" s="65">
        <f t="shared" si="5"/>
        <v>1</v>
      </c>
      <c r="K39" s="65">
        <f t="shared" si="6"/>
        <v>1</v>
      </c>
      <c r="L39" s="64">
        <v>14.0</v>
      </c>
      <c r="M39" s="65">
        <f t="shared" si="7"/>
        <v>1</v>
      </c>
      <c r="N39" s="65">
        <f t="shared" si="8"/>
        <v>1</v>
      </c>
      <c r="O39" s="65">
        <f t="shared" si="9"/>
        <v>1</v>
      </c>
      <c r="P39" s="65"/>
      <c r="Q39" s="67"/>
      <c r="R39" s="68">
        <v>70.0</v>
      </c>
      <c r="S39" s="69"/>
      <c r="T39" s="69"/>
      <c r="U39" s="69"/>
      <c r="V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</row>
    <row r="40" ht="19.5" customHeight="1">
      <c r="A40" s="25">
        <v>34.0</v>
      </c>
      <c r="B40" s="26" t="s">
        <v>107</v>
      </c>
      <c r="C40" s="26" t="s">
        <v>108</v>
      </c>
      <c r="D40" s="64">
        <v>26.0</v>
      </c>
      <c r="E40" s="65">
        <f t="shared" si="1"/>
        <v>1</v>
      </c>
      <c r="F40" s="65">
        <f t="shared" si="2"/>
        <v>1</v>
      </c>
      <c r="G40" s="65">
        <f t="shared" si="3"/>
        <v>1</v>
      </c>
      <c r="H40" s="66">
        <v>25.0</v>
      </c>
      <c r="I40" s="65">
        <f t="shared" si="4"/>
        <v>1</v>
      </c>
      <c r="J40" s="65">
        <f t="shared" si="5"/>
        <v>1</v>
      </c>
      <c r="K40" s="65">
        <f t="shared" si="6"/>
        <v>0</v>
      </c>
      <c r="L40" s="64">
        <v>11.0</v>
      </c>
      <c r="M40" s="65">
        <f t="shared" si="7"/>
        <v>1</v>
      </c>
      <c r="N40" s="65">
        <f t="shared" si="8"/>
        <v>0</v>
      </c>
      <c r="O40" s="65">
        <f t="shared" si="9"/>
        <v>0</v>
      </c>
      <c r="P40" s="65"/>
      <c r="Q40" s="67"/>
      <c r="R40" s="68">
        <v>62.0</v>
      </c>
      <c r="S40" s="69"/>
      <c r="T40" s="69"/>
      <c r="U40" s="69"/>
      <c r="V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</row>
    <row r="41" ht="19.5" customHeight="1">
      <c r="A41" s="25">
        <v>35.0</v>
      </c>
      <c r="B41" s="26" t="s">
        <v>109</v>
      </c>
      <c r="C41" s="26" t="s">
        <v>110</v>
      </c>
      <c r="D41" s="64">
        <v>24.0</v>
      </c>
      <c r="E41" s="65">
        <f t="shared" si="1"/>
        <v>1</v>
      </c>
      <c r="F41" s="65">
        <f t="shared" si="2"/>
        <v>1</v>
      </c>
      <c r="G41" s="65">
        <f t="shared" si="3"/>
        <v>0</v>
      </c>
      <c r="H41" s="66">
        <v>13.0</v>
      </c>
      <c r="I41" s="65">
        <f t="shared" si="4"/>
        <v>0</v>
      </c>
      <c r="J41" s="65">
        <f t="shared" si="5"/>
        <v>0</v>
      </c>
      <c r="K41" s="65">
        <f t="shared" si="6"/>
        <v>0</v>
      </c>
      <c r="L41" s="64">
        <v>10.0</v>
      </c>
      <c r="M41" s="65">
        <f t="shared" si="7"/>
        <v>1</v>
      </c>
      <c r="N41" s="65">
        <f t="shared" si="8"/>
        <v>0</v>
      </c>
      <c r="O41" s="65">
        <f t="shared" si="9"/>
        <v>0</v>
      </c>
      <c r="P41" s="65"/>
      <c r="Q41" s="67"/>
      <c r="R41" s="68">
        <v>47.0</v>
      </c>
      <c r="S41" s="69"/>
      <c r="T41" s="69"/>
      <c r="U41" s="69"/>
      <c r="V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</row>
    <row r="42" ht="19.5" customHeight="1">
      <c r="A42" s="25">
        <v>36.0</v>
      </c>
      <c r="B42" s="26" t="s">
        <v>111</v>
      </c>
      <c r="C42" s="26" t="s">
        <v>112</v>
      </c>
      <c r="D42" s="64">
        <v>26.0</v>
      </c>
      <c r="E42" s="65">
        <f t="shared" si="1"/>
        <v>1</v>
      </c>
      <c r="F42" s="65">
        <f t="shared" si="2"/>
        <v>1</v>
      </c>
      <c r="G42" s="65">
        <f t="shared" si="3"/>
        <v>1</v>
      </c>
      <c r="H42" s="66">
        <v>25.0</v>
      </c>
      <c r="I42" s="65">
        <f t="shared" si="4"/>
        <v>1</v>
      </c>
      <c r="J42" s="65">
        <f t="shared" si="5"/>
        <v>1</v>
      </c>
      <c r="K42" s="65">
        <f t="shared" si="6"/>
        <v>0</v>
      </c>
      <c r="L42" s="64">
        <v>11.0</v>
      </c>
      <c r="M42" s="65">
        <f t="shared" si="7"/>
        <v>1</v>
      </c>
      <c r="N42" s="65">
        <f t="shared" si="8"/>
        <v>0</v>
      </c>
      <c r="O42" s="65">
        <f t="shared" si="9"/>
        <v>0</v>
      </c>
      <c r="P42" s="65"/>
      <c r="Q42" s="67"/>
      <c r="R42" s="68">
        <v>62.0</v>
      </c>
      <c r="S42" s="69"/>
      <c r="T42" s="69"/>
      <c r="U42" s="69"/>
      <c r="V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</row>
    <row r="43" ht="19.5" customHeight="1">
      <c r="A43" s="25">
        <v>37.0</v>
      </c>
      <c r="B43" s="26" t="s">
        <v>113</v>
      </c>
      <c r="C43" s="26" t="s">
        <v>114</v>
      </c>
      <c r="D43" s="64">
        <v>26.0</v>
      </c>
      <c r="E43" s="65">
        <f t="shared" si="1"/>
        <v>1</v>
      </c>
      <c r="F43" s="65">
        <f t="shared" si="2"/>
        <v>1</v>
      </c>
      <c r="G43" s="65">
        <f t="shared" si="3"/>
        <v>1</v>
      </c>
      <c r="H43" s="66">
        <v>25.0</v>
      </c>
      <c r="I43" s="65">
        <f t="shared" si="4"/>
        <v>1</v>
      </c>
      <c r="J43" s="65">
        <f t="shared" si="5"/>
        <v>1</v>
      </c>
      <c r="K43" s="65">
        <f t="shared" si="6"/>
        <v>0</v>
      </c>
      <c r="L43" s="64">
        <v>11.0</v>
      </c>
      <c r="M43" s="65">
        <f t="shared" si="7"/>
        <v>1</v>
      </c>
      <c r="N43" s="65">
        <f t="shared" si="8"/>
        <v>0</v>
      </c>
      <c r="O43" s="65">
        <f t="shared" si="9"/>
        <v>0</v>
      </c>
      <c r="P43" s="65"/>
      <c r="Q43" s="67"/>
      <c r="R43" s="68">
        <v>62.0</v>
      </c>
      <c r="S43" s="69"/>
      <c r="T43" s="69"/>
      <c r="U43" s="69"/>
      <c r="V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</row>
    <row r="44" ht="19.5" customHeight="1">
      <c r="A44" s="25">
        <v>38.0</v>
      </c>
      <c r="B44" s="26" t="s">
        <v>115</v>
      </c>
      <c r="C44" s="26" t="s">
        <v>116</v>
      </c>
      <c r="D44" s="64">
        <v>24.0</v>
      </c>
      <c r="E44" s="65">
        <f t="shared" si="1"/>
        <v>1</v>
      </c>
      <c r="F44" s="65">
        <f t="shared" si="2"/>
        <v>1</v>
      </c>
      <c r="G44" s="65">
        <f t="shared" si="3"/>
        <v>0</v>
      </c>
      <c r="H44" s="66">
        <v>28.0</v>
      </c>
      <c r="I44" s="65">
        <f t="shared" si="4"/>
        <v>1</v>
      </c>
      <c r="J44" s="65">
        <f t="shared" si="5"/>
        <v>1</v>
      </c>
      <c r="K44" s="65">
        <f t="shared" si="6"/>
        <v>1</v>
      </c>
      <c r="L44" s="64">
        <v>14.0</v>
      </c>
      <c r="M44" s="65">
        <f t="shared" si="7"/>
        <v>1</v>
      </c>
      <c r="N44" s="65">
        <f t="shared" si="8"/>
        <v>1</v>
      </c>
      <c r="O44" s="65">
        <f t="shared" si="9"/>
        <v>1</v>
      </c>
      <c r="P44" s="65"/>
      <c r="Q44" s="67"/>
      <c r="R44" s="68">
        <v>66.0</v>
      </c>
      <c r="S44" s="69"/>
      <c r="T44" s="69"/>
      <c r="U44" s="69"/>
      <c r="V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</row>
    <row r="45" ht="19.5" customHeight="1">
      <c r="A45" s="25">
        <v>39.0</v>
      </c>
      <c r="B45" s="26" t="s">
        <v>117</v>
      </c>
      <c r="C45" s="26" t="s">
        <v>118</v>
      </c>
      <c r="D45" s="64">
        <v>28.0</v>
      </c>
      <c r="E45" s="65">
        <f t="shared" si="1"/>
        <v>1</v>
      </c>
      <c r="F45" s="65">
        <f t="shared" si="2"/>
        <v>1</v>
      </c>
      <c r="G45" s="65">
        <f t="shared" si="3"/>
        <v>1</v>
      </c>
      <c r="H45" s="66">
        <v>28.0</v>
      </c>
      <c r="I45" s="65">
        <f t="shared" si="4"/>
        <v>1</v>
      </c>
      <c r="J45" s="65">
        <f t="shared" si="5"/>
        <v>1</v>
      </c>
      <c r="K45" s="65">
        <f t="shared" si="6"/>
        <v>1</v>
      </c>
      <c r="L45" s="64">
        <v>14.0</v>
      </c>
      <c r="M45" s="65">
        <f t="shared" si="7"/>
        <v>1</v>
      </c>
      <c r="N45" s="65">
        <f t="shared" si="8"/>
        <v>1</v>
      </c>
      <c r="O45" s="65">
        <f t="shared" si="9"/>
        <v>1</v>
      </c>
      <c r="P45" s="65"/>
      <c r="Q45" s="67"/>
      <c r="R45" s="68">
        <v>70.0</v>
      </c>
      <c r="S45" s="69"/>
      <c r="T45" s="69"/>
      <c r="U45" s="69"/>
      <c r="V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</row>
    <row r="46" ht="19.5" customHeight="1">
      <c r="A46" s="25">
        <v>40.0</v>
      </c>
      <c r="B46" s="26" t="s">
        <v>119</v>
      </c>
      <c r="C46" s="26" t="s">
        <v>120</v>
      </c>
      <c r="D46" s="64">
        <v>28.0</v>
      </c>
      <c r="E46" s="65">
        <f t="shared" si="1"/>
        <v>1</v>
      </c>
      <c r="F46" s="65">
        <f t="shared" si="2"/>
        <v>1</v>
      </c>
      <c r="G46" s="65">
        <f t="shared" si="3"/>
        <v>1</v>
      </c>
      <c r="H46" s="66">
        <v>28.0</v>
      </c>
      <c r="I46" s="65">
        <f t="shared" si="4"/>
        <v>1</v>
      </c>
      <c r="J46" s="65">
        <f t="shared" si="5"/>
        <v>1</v>
      </c>
      <c r="K46" s="65">
        <f t="shared" si="6"/>
        <v>1</v>
      </c>
      <c r="L46" s="64">
        <v>14.0</v>
      </c>
      <c r="M46" s="65">
        <f t="shared" si="7"/>
        <v>1</v>
      </c>
      <c r="N46" s="65">
        <f t="shared" si="8"/>
        <v>1</v>
      </c>
      <c r="O46" s="65">
        <f t="shared" si="9"/>
        <v>1</v>
      </c>
      <c r="P46" s="65"/>
      <c r="Q46" s="67"/>
      <c r="R46" s="68">
        <v>70.0</v>
      </c>
      <c r="S46" s="69"/>
      <c r="T46" s="69"/>
      <c r="U46" s="69"/>
      <c r="V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</row>
    <row r="47" ht="19.5" customHeight="1">
      <c r="A47" s="25">
        <v>41.0</v>
      </c>
      <c r="B47" s="26" t="s">
        <v>121</v>
      </c>
      <c r="C47" s="26" t="s">
        <v>122</v>
      </c>
      <c r="D47" s="64">
        <v>24.0</v>
      </c>
      <c r="E47" s="65">
        <f t="shared" si="1"/>
        <v>1</v>
      </c>
      <c r="F47" s="65">
        <f t="shared" si="2"/>
        <v>1</v>
      </c>
      <c r="G47" s="65">
        <f t="shared" si="3"/>
        <v>0</v>
      </c>
      <c r="H47" s="66">
        <v>27.0</v>
      </c>
      <c r="I47" s="65">
        <f t="shared" si="4"/>
        <v>1</v>
      </c>
      <c r="J47" s="65">
        <f t="shared" si="5"/>
        <v>1</v>
      </c>
      <c r="K47" s="65">
        <f t="shared" si="6"/>
        <v>1</v>
      </c>
      <c r="L47" s="64">
        <v>5.0</v>
      </c>
      <c r="M47" s="65">
        <f t="shared" si="7"/>
        <v>0</v>
      </c>
      <c r="N47" s="65">
        <f t="shared" si="8"/>
        <v>0</v>
      </c>
      <c r="O47" s="65">
        <f t="shared" si="9"/>
        <v>0</v>
      </c>
      <c r="P47" s="65"/>
      <c r="Q47" s="67"/>
      <c r="R47" s="68">
        <v>56.0</v>
      </c>
      <c r="S47" s="69"/>
      <c r="T47" s="69"/>
      <c r="U47" s="69"/>
      <c r="V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</row>
    <row r="48" ht="19.5" customHeight="1">
      <c r="A48" s="25">
        <v>42.0</v>
      </c>
      <c r="B48" s="26" t="s">
        <v>123</v>
      </c>
      <c r="C48" s="26" t="s">
        <v>124</v>
      </c>
      <c r="D48" s="64">
        <v>24.0</v>
      </c>
      <c r="E48" s="65">
        <f t="shared" si="1"/>
        <v>1</v>
      </c>
      <c r="F48" s="65">
        <f t="shared" si="2"/>
        <v>1</v>
      </c>
      <c r="G48" s="65">
        <f t="shared" si="3"/>
        <v>0</v>
      </c>
      <c r="H48" s="66">
        <v>25.0</v>
      </c>
      <c r="I48" s="65">
        <f t="shared" si="4"/>
        <v>1</v>
      </c>
      <c r="J48" s="65">
        <f t="shared" si="5"/>
        <v>1</v>
      </c>
      <c r="K48" s="65">
        <f t="shared" si="6"/>
        <v>0</v>
      </c>
      <c r="L48" s="64">
        <v>5.0</v>
      </c>
      <c r="M48" s="65">
        <f t="shared" si="7"/>
        <v>0</v>
      </c>
      <c r="N48" s="65">
        <f t="shared" si="8"/>
        <v>0</v>
      </c>
      <c r="O48" s="65">
        <f t="shared" si="9"/>
        <v>0</v>
      </c>
      <c r="P48" s="65"/>
      <c r="Q48" s="67"/>
      <c r="R48" s="68">
        <v>54.0</v>
      </c>
      <c r="S48" s="69"/>
      <c r="T48" s="69"/>
      <c r="U48" s="69"/>
      <c r="V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</row>
    <row r="49" ht="19.5" customHeight="1">
      <c r="A49" s="25">
        <v>43.0</v>
      </c>
      <c r="B49" s="26" t="s">
        <v>125</v>
      </c>
      <c r="C49" s="26" t="s">
        <v>126</v>
      </c>
      <c r="D49" s="64">
        <v>26.0</v>
      </c>
      <c r="E49" s="65">
        <f t="shared" si="1"/>
        <v>1</v>
      </c>
      <c r="F49" s="65">
        <f t="shared" si="2"/>
        <v>1</v>
      </c>
      <c r="G49" s="65">
        <f t="shared" si="3"/>
        <v>1</v>
      </c>
      <c r="H49" s="66">
        <v>28.0</v>
      </c>
      <c r="I49" s="65">
        <f t="shared" si="4"/>
        <v>1</v>
      </c>
      <c r="J49" s="65">
        <f t="shared" si="5"/>
        <v>1</v>
      </c>
      <c r="K49" s="65">
        <f t="shared" si="6"/>
        <v>1</v>
      </c>
      <c r="L49" s="64">
        <v>9.0</v>
      </c>
      <c r="M49" s="65">
        <f t="shared" si="7"/>
        <v>0</v>
      </c>
      <c r="N49" s="65">
        <f t="shared" si="8"/>
        <v>0</v>
      </c>
      <c r="O49" s="65">
        <f t="shared" si="9"/>
        <v>0</v>
      </c>
      <c r="P49" s="65"/>
      <c r="Q49" s="67"/>
      <c r="R49" s="68">
        <v>63.0</v>
      </c>
      <c r="S49" s="69"/>
      <c r="T49" s="69"/>
      <c r="U49" s="69"/>
      <c r="V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</row>
    <row r="50" ht="19.5" customHeight="1">
      <c r="A50" s="25">
        <v>44.0</v>
      </c>
      <c r="B50" s="26" t="s">
        <v>127</v>
      </c>
      <c r="C50" s="26" t="s">
        <v>128</v>
      </c>
      <c r="D50" s="64">
        <v>28.0</v>
      </c>
      <c r="E50" s="65">
        <f t="shared" si="1"/>
        <v>1</v>
      </c>
      <c r="F50" s="65">
        <f t="shared" si="2"/>
        <v>1</v>
      </c>
      <c r="G50" s="65">
        <f t="shared" si="3"/>
        <v>1</v>
      </c>
      <c r="H50" s="66">
        <v>28.0</v>
      </c>
      <c r="I50" s="65">
        <f t="shared" si="4"/>
        <v>1</v>
      </c>
      <c r="J50" s="65">
        <f t="shared" si="5"/>
        <v>1</v>
      </c>
      <c r="K50" s="65">
        <f t="shared" si="6"/>
        <v>1</v>
      </c>
      <c r="L50" s="64">
        <v>14.0</v>
      </c>
      <c r="M50" s="65">
        <f t="shared" si="7"/>
        <v>1</v>
      </c>
      <c r="N50" s="65">
        <f t="shared" si="8"/>
        <v>1</v>
      </c>
      <c r="O50" s="65">
        <f t="shared" si="9"/>
        <v>1</v>
      </c>
      <c r="P50" s="65"/>
      <c r="Q50" s="67"/>
      <c r="R50" s="68">
        <v>70.0</v>
      </c>
      <c r="S50" s="69"/>
      <c r="T50" s="69"/>
      <c r="U50" s="69"/>
      <c r="V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</row>
    <row r="51" ht="19.5" customHeight="1">
      <c r="A51" s="25">
        <v>45.0</v>
      </c>
      <c r="B51" s="26" t="s">
        <v>129</v>
      </c>
      <c r="C51" s="26" t="s">
        <v>130</v>
      </c>
      <c r="D51" s="64">
        <v>24.0</v>
      </c>
      <c r="E51" s="65">
        <f t="shared" si="1"/>
        <v>1</v>
      </c>
      <c r="F51" s="65">
        <f t="shared" si="2"/>
        <v>1</v>
      </c>
      <c r="G51" s="65">
        <f t="shared" si="3"/>
        <v>0</v>
      </c>
      <c r="H51" s="66">
        <v>27.0</v>
      </c>
      <c r="I51" s="65">
        <f t="shared" si="4"/>
        <v>1</v>
      </c>
      <c r="J51" s="65">
        <f t="shared" si="5"/>
        <v>1</v>
      </c>
      <c r="K51" s="65">
        <f t="shared" si="6"/>
        <v>1</v>
      </c>
      <c r="L51" s="64">
        <v>5.0</v>
      </c>
      <c r="M51" s="65">
        <f t="shared" si="7"/>
        <v>0</v>
      </c>
      <c r="N51" s="65">
        <f t="shared" si="8"/>
        <v>0</v>
      </c>
      <c r="O51" s="65">
        <f t="shared" si="9"/>
        <v>0</v>
      </c>
      <c r="P51" s="65"/>
      <c r="Q51" s="67"/>
      <c r="R51" s="68">
        <v>56.0</v>
      </c>
      <c r="S51" s="69"/>
      <c r="T51" s="69"/>
      <c r="U51" s="69"/>
      <c r="V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</row>
    <row r="52" ht="19.5" customHeight="1">
      <c r="A52" s="25">
        <v>46.0</v>
      </c>
      <c r="B52" s="26" t="s">
        <v>131</v>
      </c>
      <c r="C52" s="26" t="s">
        <v>132</v>
      </c>
      <c r="D52" s="64">
        <v>24.0</v>
      </c>
      <c r="E52" s="65">
        <f t="shared" si="1"/>
        <v>1</v>
      </c>
      <c r="F52" s="65">
        <f t="shared" si="2"/>
        <v>1</v>
      </c>
      <c r="G52" s="65">
        <f t="shared" si="3"/>
        <v>0</v>
      </c>
      <c r="H52" s="66">
        <v>28.0</v>
      </c>
      <c r="I52" s="65">
        <f t="shared" si="4"/>
        <v>1</v>
      </c>
      <c r="J52" s="65">
        <f t="shared" si="5"/>
        <v>1</v>
      </c>
      <c r="K52" s="65">
        <f t="shared" si="6"/>
        <v>1</v>
      </c>
      <c r="L52" s="64">
        <v>14.0</v>
      </c>
      <c r="M52" s="65">
        <f t="shared" si="7"/>
        <v>1</v>
      </c>
      <c r="N52" s="65">
        <f t="shared" si="8"/>
        <v>1</v>
      </c>
      <c r="O52" s="65">
        <f t="shared" si="9"/>
        <v>1</v>
      </c>
      <c r="P52" s="65"/>
      <c r="Q52" s="67"/>
      <c r="R52" s="68">
        <v>66.0</v>
      </c>
      <c r="S52" s="69"/>
      <c r="T52" s="69"/>
      <c r="U52" s="69"/>
      <c r="V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</row>
    <row r="53" ht="19.5" customHeight="1">
      <c r="A53" s="25">
        <v>47.0</v>
      </c>
      <c r="B53" s="26" t="s">
        <v>133</v>
      </c>
      <c r="C53" s="26" t="s">
        <v>134</v>
      </c>
      <c r="D53" s="64">
        <v>24.0</v>
      </c>
      <c r="E53" s="65">
        <f t="shared" si="1"/>
        <v>1</v>
      </c>
      <c r="F53" s="65">
        <f t="shared" si="2"/>
        <v>1</v>
      </c>
      <c r="G53" s="65">
        <f t="shared" si="3"/>
        <v>0</v>
      </c>
      <c r="H53" s="66">
        <v>28.0</v>
      </c>
      <c r="I53" s="65">
        <f t="shared" si="4"/>
        <v>1</v>
      </c>
      <c r="J53" s="65">
        <f t="shared" si="5"/>
        <v>1</v>
      </c>
      <c r="K53" s="65">
        <f t="shared" si="6"/>
        <v>1</v>
      </c>
      <c r="L53" s="64">
        <v>14.0</v>
      </c>
      <c r="M53" s="65">
        <f t="shared" si="7"/>
        <v>1</v>
      </c>
      <c r="N53" s="65">
        <f t="shared" si="8"/>
        <v>1</v>
      </c>
      <c r="O53" s="65">
        <f t="shared" si="9"/>
        <v>1</v>
      </c>
      <c r="P53" s="65"/>
      <c r="Q53" s="67"/>
      <c r="R53" s="68">
        <v>66.0</v>
      </c>
      <c r="S53" s="69"/>
      <c r="T53" s="69"/>
      <c r="U53" s="69"/>
      <c r="V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</row>
    <row r="54" ht="19.5" customHeight="1">
      <c r="A54" s="25">
        <v>48.0</v>
      </c>
      <c r="B54" s="26" t="s">
        <v>135</v>
      </c>
      <c r="C54" s="26" t="s">
        <v>136</v>
      </c>
      <c r="D54" s="64">
        <v>28.0</v>
      </c>
      <c r="E54" s="65">
        <f t="shared" si="1"/>
        <v>1</v>
      </c>
      <c r="F54" s="65">
        <f t="shared" si="2"/>
        <v>1</v>
      </c>
      <c r="G54" s="65">
        <f t="shared" si="3"/>
        <v>1</v>
      </c>
      <c r="H54" s="66">
        <v>28.0</v>
      </c>
      <c r="I54" s="65">
        <f t="shared" si="4"/>
        <v>1</v>
      </c>
      <c r="J54" s="65">
        <f t="shared" si="5"/>
        <v>1</v>
      </c>
      <c r="K54" s="65">
        <f t="shared" si="6"/>
        <v>1</v>
      </c>
      <c r="L54" s="64">
        <v>14.0</v>
      </c>
      <c r="M54" s="65">
        <f t="shared" si="7"/>
        <v>1</v>
      </c>
      <c r="N54" s="65">
        <f t="shared" si="8"/>
        <v>1</v>
      </c>
      <c r="O54" s="65">
        <f t="shared" si="9"/>
        <v>1</v>
      </c>
      <c r="P54" s="65"/>
      <c r="Q54" s="67"/>
      <c r="R54" s="68">
        <v>70.0</v>
      </c>
      <c r="S54" s="69"/>
      <c r="T54" s="69"/>
      <c r="U54" s="69"/>
      <c r="V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</row>
    <row r="55" ht="19.5" customHeight="1">
      <c r="A55" s="25">
        <v>49.0</v>
      </c>
      <c r="B55" s="26" t="s">
        <v>137</v>
      </c>
      <c r="C55" s="26" t="s">
        <v>138</v>
      </c>
      <c r="D55" s="64">
        <v>28.0</v>
      </c>
      <c r="E55" s="65">
        <f t="shared" si="1"/>
        <v>1</v>
      </c>
      <c r="F55" s="65">
        <f t="shared" si="2"/>
        <v>1</v>
      </c>
      <c r="G55" s="65">
        <f t="shared" si="3"/>
        <v>1</v>
      </c>
      <c r="H55" s="66">
        <v>28.0</v>
      </c>
      <c r="I55" s="65">
        <f t="shared" si="4"/>
        <v>1</v>
      </c>
      <c r="J55" s="65">
        <f t="shared" si="5"/>
        <v>1</v>
      </c>
      <c r="K55" s="65">
        <f t="shared" si="6"/>
        <v>1</v>
      </c>
      <c r="L55" s="64">
        <v>14.0</v>
      </c>
      <c r="M55" s="65">
        <f t="shared" si="7"/>
        <v>1</v>
      </c>
      <c r="N55" s="65">
        <f t="shared" si="8"/>
        <v>1</v>
      </c>
      <c r="O55" s="65">
        <f t="shared" si="9"/>
        <v>1</v>
      </c>
      <c r="P55" s="65"/>
      <c r="Q55" s="67"/>
      <c r="R55" s="68">
        <v>70.0</v>
      </c>
      <c r="S55" s="69"/>
      <c r="T55" s="69"/>
      <c r="U55" s="69"/>
      <c r="V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</row>
    <row r="56" ht="19.5" customHeight="1">
      <c r="A56" s="25">
        <v>50.0</v>
      </c>
      <c r="B56" s="26" t="s">
        <v>139</v>
      </c>
      <c r="C56" s="26" t="s">
        <v>140</v>
      </c>
      <c r="D56" s="64">
        <v>28.0</v>
      </c>
      <c r="E56" s="65">
        <f t="shared" si="1"/>
        <v>1</v>
      </c>
      <c r="F56" s="65">
        <f t="shared" si="2"/>
        <v>1</v>
      </c>
      <c r="G56" s="65">
        <f t="shared" si="3"/>
        <v>1</v>
      </c>
      <c r="H56" s="66">
        <v>28.0</v>
      </c>
      <c r="I56" s="65">
        <f t="shared" si="4"/>
        <v>1</v>
      </c>
      <c r="J56" s="65">
        <f t="shared" si="5"/>
        <v>1</v>
      </c>
      <c r="K56" s="65">
        <f t="shared" si="6"/>
        <v>1</v>
      </c>
      <c r="L56" s="64">
        <v>14.0</v>
      </c>
      <c r="M56" s="65">
        <f t="shared" si="7"/>
        <v>1</v>
      </c>
      <c r="N56" s="65">
        <f t="shared" si="8"/>
        <v>1</v>
      </c>
      <c r="O56" s="65">
        <f t="shared" si="9"/>
        <v>1</v>
      </c>
      <c r="P56" s="65"/>
      <c r="Q56" s="67"/>
      <c r="R56" s="68">
        <v>70.0</v>
      </c>
      <c r="S56" s="69"/>
      <c r="T56" s="69"/>
      <c r="U56" s="69"/>
      <c r="V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</row>
    <row r="57" ht="19.5" customHeight="1">
      <c r="A57" s="25">
        <v>51.0</v>
      </c>
      <c r="B57" s="26" t="s">
        <v>141</v>
      </c>
      <c r="C57" s="26" t="s">
        <v>142</v>
      </c>
      <c r="D57" s="64">
        <v>24.0</v>
      </c>
      <c r="E57" s="65">
        <f t="shared" si="1"/>
        <v>1</v>
      </c>
      <c r="F57" s="65">
        <f t="shared" si="2"/>
        <v>1</v>
      </c>
      <c r="G57" s="65">
        <f t="shared" si="3"/>
        <v>0</v>
      </c>
      <c r="H57" s="66">
        <v>28.0</v>
      </c>
      <c r="I57" s="65">
        <f t="shared" si="4"/>
        <v>1</v>
      </c>
      <c r="J57" s="65">
        <f t="shared" si="5"/>
        <v>1</v>
      </c>
      <c r="K57" s="65">
        <f t="shared" si="6"/>
        <v>1</v>
      </c>
      <c r="L57" s="64">
        <v>14.0</v>
      </c>
      <c r="M57" s="65">
        <f t="shared" si="7"/>
        <v>1</v>
      </c>
      <c r="N57" s="65">
        <f t="shared" si="8"/>
        <v>1</v>
      </c>
      <c r="O57" s="65">
        <f t="shared" si="9"/>
        <v>1</v>
      </c>
      <c r="P57" s="65"/>
      <c r="Q57" s="67"/>
      <c r="R57" s="68">
        <v>66.0</v>
      </c>
      <c r="S57" s="69"/>
      <c r="T57" s="69"/>
      <c r="U57" s="69"/>
      <c r="V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</row>
    <row r="58" ht="19.5" customHeight="1">
      <c r="A58" s="25">
        <v>52.0</v>
      </c>
      <c r="B58" s="26" t="s">
        <v>143</v>
      </c>
      <c r="C58" s="26" t="s">
        <v>144</v>
      </c>
      <c r="D58" s="64">
        <v>26.0</v>
      </c>
      <c r="E58" s="65">
        <f t="shared" si="1"/>
        <v>1</v>
      </c>
      <c r="F58" s="65">
        <f t="shared" si="2"/>
        <v>1</v>
      </c>
      <c r="G58" s="65">
        <f t="shared" si="3"/>
        <v>1</v>
      </c>
      <c r="H58" s="66">
        <v>27.0</v>
      </c>
      <c r="I58" s="65">
        <f t="shared" si="4"/>
        <v>1</v>
      </c>
      <c r="J58" s="65">
        <f t="shared" si="5"/>
        <v>1</v>
      </c>
      <c r="K58" s="65">
        <f t="shared" si="6"/>
        <v>1</v>
      </c>
      <c r="L58" s="64">
        <v>14.0</v>
      </c>
      <c r="M58" s="65">
        <f t="shared" si="7"/>
        <v>1</v>
      </c>
      <c r="N58" s="65">
        <f t="shared" si="8"/>
        <v>1</v>
      </c>
      <c r="O58" s="65">
        <f t="shared" si="9"/>
        <v>1</v>
      </c>
      <c r="P58" s="65"/>
      <c r="Q58" s="67"/>
      <c r="R58" s="68">
        <v>67.0</v>
      </c>
      <c r="S58" s="69"/>
      <c r="T58" s="69"/>
      <c r="U58" s="69"/>
      <c r="V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</row>
    <row r="59" ht="19.5" customHeight="1">
      <c r="A59" s="25">
        <v>53.0</v>
      </c>
      <c r="B59" s="26" t="s">
        <v>145</v>
      </c>
      <c r="C59" s="26" t="s">
        <v>146</v>
      </c>
      <c r="D59" s="64">
        <v>28.0</v>
      </c>
      <c r="E59" s="65">
        <f t="shared" si="1"/>
        <v>1</v>
      </c>
      <c r="F59" s="65">
        <f t="shared" si="2"/>
        <v>1</v>
      </c>
      <c r="G59" s="65">
        <f t="shared" si="3"/>
        <v>1</v>
      </c>
      <c r="H59" s="66">
        <v>28.0</v>
      </c>
      <c r="I59" s="65">
        <f t="shared" si="4"/>
        <v>1</v>
      </c>
      <c r="J59" s="65">
        <f t="shared" si="5"/>
        <v>1</v>
      </c>
      <c r="K59" s="65">
        <f t="shared" si="6"/>
        <v>1</v>
      </c>
      <c r="L59" s="64">
        <v>14.0</v>
      </c>
      <c r="M59" s="65">
        <f t="shared" si="7"/>
        <v>1</v>
      </c>
      <c r="N59" s="65">
        <f t="shared" si="8"/>
        <v>1</v>
      </c>
      <c r="O59" s="65">
        <f t="shared" si="9"/>
        <v>1</v>
      </c>
      <c r="P59" s="65"/>
      <c r="Q59" s="67"/>
      <c r="R59" s="68">
        <v>70.0</v>
      </c>
      <c r="S59" s="69"/>
      <c r="T59" s="69"/>
      <c r="U59" s="69"/>
      <c r="V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</row>
    <row r="60" ht="19.5" customHeight="1">
      <c r="A60" s="25">
        <v>54.0</v>
      </c>
      <c r="B60" s="26" t="s">
        <v>147</v>
      </c>
      <c r="C60" s="26" t="s">
        <v>148</v>
      </c>
      <c r="D60" s="64">
        <v>26.0</v>
      </c>
      <c r="E60" s="65">
        <f t="shared" si="1"/>
        <v>1</v>
      </c>
      <c r="F60" s="65">
        <f t="shared" si="2"/>
        <v>1</v>
      </c>
      <c r="G60" s="65">
        <f t="shared" si="3"/>
        <v>1</v>
      </c>
      <c r="H60" s="66">
        <v>27.0</v>
      </c>
      <c r="I60" s="65">
        <f t="shared" si="4"/>
        <v>1</v>
      </c>
      <c r="J60" s="65">
        <f t="shared" si="5"/>
        <v>1</v>
      </c>
      <c r="K60" s="65">
        <f t="shared" si="6"/>
        <v>1</v>
      </c>
      <c r="L60" s="64">
        <v>14.0</v>
      </c>
      <c r="M60" s="65">
        <f t="shared" si="7"/>
        <v>1</v>
      </c>
      <c r="N60" s="65">
        <f t="shared" si="8"/>
        <v>1</v>
      </c>
      <c r="O60" s="65">
        <f t="shared" si="9"/>
        <v>1</v>
      </c>
      <c r="P60" s="65"/>
      <c r="Q60" s="67"/>
      <c r="R60" s="68">
        <v>67.0</v>
      </c>
      <c r="S60" s="69"/>
      <c r="T60" s="69"/>
      <c r="U60" s="69"/>
      <c r="V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</row>
    <row r="61" ht="19.5" customHeight="1">
      <c r="A61" s="25">
        <v>55.0</v>
      </c>
      <c r="B61" s="26" t="s">
        <v>149</v>
      </c>
      <c r="C61" s="26" t="s">
        <v>150</v>
      </c>
      <c r="D61" s="64">
        <v>19.0</v>
      </c>
      <c r="E61" s="65">
        <f t="shared" si="1"/>
        <v>0</v>
      </c>
      <c r="F61" s="65">
        <f t="shared" si="2"/>
        <v>0</v>
      </c>
      <c r="G61" s="65">
        <f t="shared" si="3"/>
        <v>0</v>
      </c>
      <c r="H61" s="66">
        <v>24.0</v>
      </c>
      <c r="I61" s="65">
        <f t="shared" si="4"/>
        <v>1</v>
      </c>
      <c r="J61" s="65">
        <f t="shared" si="5"/>
        <v>1</v>
      </c>
      <c r="K61" s="65">
        <f t="shared" si="6"/>
        <v>0</v>
      </c>
      <c r="L61" s="64">
        <v>12.0</v>
      </c>
      <c r="M61" s="65">
        <f t="shared" si="7"/>
        <v>1</v>
      </c>
      <c r="N61" s="65">
        <f t="shared" si="8"/>
        <v>1</v>
      </c>
      <c r="O61" s="65">
        <f t="shared" si="9"/>
        <v>0</v>
      </c>
      <c r="P61" s="65"/>
      <c r="Q61" s="67"/>
      <c r="R61" s="68">
        <v>55.0</v>
      </c>
      <c r="S61" s="69"/>
      <c r="T61" s="69"/>
      <c r="U61" s="69"/>
      <c r="V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</row>
    <row r="62" ht="19.5" customHeight="1">
      <c r="A62" s="25">
        <v>56.0</v>
      </c>
      <c r="B62" s="26" t="s">
        <v>151</v>
      </c>
      <c r="C62" s="26" t="s">
        <v>152</v>
      </c>
      <c r="D62" s="64">
        <v>24.0</v>
      </c>
      <c r="E62" s="65">
        <f t="shared" si="1"/>
        <v>1</v>
      </c>
      <c r="F62" s="65">
        <f t="shared" si="2"/>
        <v>1</v>
      </c>
      <c r="G62" s="65">
        <f t="shared" si="3"/>
        <v>0</v>
      </c>
      <c r="H62" s="66">
        <v>27.0</v>
      </c>
      <c r="I62" s="65">
        <f t="shared" si="4"/>
        <v>1</v>
      </c>
      <c r="J62" s="65">
        <f t="shared" si="5"/>
        <v>1</v>
      </c>
      <c r="K62" s="65">
        <f t="shared" si="6"/>
        <v>1</v>
      </c>
      <c r="L62" s="64">
        <v>5.0</v>
      </c>
      <c r="M62" s="65">
        <f t="shared" si="7"/>
        <v>0</v>
      </c>
      <c r="N62" s="65">
        <f t="shared" si="8"/>
        <v>0</v>
      </c>
      <c r="O62" s="65">
        <f t="shared" si="9"/>
        <v>0</v>
      </c>
      <c r="P62" s="65"/>
      <c r="Q62" s="67"/>
      <c r="R62" s="68">
        <v>56.0</v>
      </c>
      <c r="S62" s="69"/>
      <c r="T62" s="69"/>
      <c r="U62" s="69"/>
      <c r="V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</row>
    <row r="63" ht="19.5" customHeight="1">
      <c r="A63" s="25">
        <v>57.0</v>
      </c>
      <c r="B63" s="26" t="s">
        <v>153</v>
      </c>
      <c r="C63" s="26" t="s">
        <v>154</v>
      </c>
      <c r="D63" s="64">
        <v>26.0</v>
      </c>
      <c r="E63" s="65">
        <f t="shared" si="1"/>
        <v>1</v>
      </c>
      <c r="F63" s="65">
        <f t="shared" si="2"/>
        <v>1</v>
      </c>
      <c r="G63" s="65">
        <f t="shared" si="3"/>
        <v>1</v>
      </c>
      <c r="H63" s="66">
        <v>27.0</v>
      </c>
      <c r="I63" s="65">
        <f t="shared" si="4"/>
        <v>1</v>
      </c>
      <c r="J63" s="65">
        <f t="shared" si="5"/>
        <v>1</v>
      </c>
      <c r="K63" s="65">
        <f t="shared" si="6"/>
        <v>1</v>
      </c>
      <c r="L63" s="64">
        <v>14.0</v>
      </c>
      <c r="M63" s="65">
        <f t="shared" si="7"/>
        <v>1</v>
      </c>
      <c r="N63" s="65">
        <f t="shared" si="8"/>
        <v>1</v>
      </c>
      <c r="O63" s="65">
        <f t="shared" si="9"/>
        <v>1</v>
      </c>
      <c r="P63" s="65"/>
      <c r="Q63" s="67"/>
      <c r="R63" s="68">
        <v>67.0</v>
      </c>
      <c r="S63" s="69"/>
      <c r="T63" s="69"/>
      <c r="U63" s="69"/>
      <c r="V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</row>
    <row r="64" ht="19.5" customHeight="1">
      <c r="A64" s="25">
        <v>58.0</v>
      </c>
      <c r="B64" s="26" t="s">
        <v>155</v>
      </c>
      <c r="C64" s="26" t="s">
        <v>156</v>
      </c>
      <c r="D64" s="64">
        <v>21.0</v>
      </c>
      <c r="E64" s="65">
        <f t="shared" si="1"/>
        <v>1</v>
      </c>
      <c r="F64" s="65">
        <f t="shared" si="2"/>
        <v>0</v>
      </c>
      <c r="G64" s="65">
        <f t="shared" si="3"/>
        <v>0</v>
      </c>
      <c r="H64" s="66">
        <v>22.0</v>
      </c>
      <c r="I64" s="65">
        <f t="shared" si="4"/>
        <v>1</v>
      </c>
      <c r="J64" s="65">
        <f t="shared" si="5"/>
        <v>0</v>
      </c>
      <c r="K64" s="65">
        <f t="shared" si="6"/>
        <v>0</v>
      </c>
      <c r="L64" s="64">
        <v>7.0</v>
      </c>
      <c r="M64" s="65">
        <f t="shared" si="7"/>
        <v>0</v>
      </c>
      <c r="N64" s="65">
        <f t="shared" si="8"/>
        <v>0</v>
      </c>
      <c r="O64" s="65">
        <f t="shared" si="9"/>
        <v>0</v>
      </c>
      <c r="P64" s="65"/>
      <c r="Q64" s="67"/>
      <c r="R64" s="68">
        <v>50.0</v>
      </c>
      <c r="S64" s="69"/>
      <c r="T64" s="69"/>
      <c r="U64" s="69"/>
      <c r="V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</row>
    <row r="65" ht="19.5" customHeight="1">
      <c r="A65" s="25">
        <v>59.0</v>
      </c>
      <c r="B65" s="26" t="s">
        <v>157</v>
      </c>
      <c r="C65" s="26" t="s">
        <v>158</v>
      </c>
      <c r="D65" s="64">
        <v>19.0</v>
      </c>
      <c r="E65" s="65">
        <f t="shared" si="1"/>
        <v>0</v>
      </c>
      <c r="F65" s="65">
        <f t="shared" si="2"/>
        <v>0</v>
      </c>
      <c r="G65" s="65">
        <f t="shared" si="3"/>
        <v>0</v>
      </c>
      <c r="H65" s="66">
        <v>24.0</v>
      </c>
      <c r="I65" s="65">
        <f t="shared" si="4"/>
        <v>1</v>
      </c>
      <c r="J65" s="65">
        <f t="shared" si="5"/>
        <v>1</v>
      </c>
      <c r="K65" s="65">
        <f t="shared" si="6"/>
        <v>0</v>
      </c>
      <c r="L65" s="64">
        <v>12.0</v>
      </c>
      <c r="M65" s="65">
        <f t="shared" si="7"/>
        <v>1</v>
      </c>
      <c r="N65" s="65">
        <f t="shared" si="8"/>
        <v>1</v>
      </c>
      <c r="O65" s="65">
        <f t="shared" si="9"/>
        <v>0</v>
      </c>
      <c r="P65" s="65"/>
      <c r="Q65" s="67"/>
      <c r="R65" s="68">
        <v>55.0</v>
      </c>
      <c r="S65" s="69"/>
      <c r="T65" s="69"/>
      <c r="U65" s="69"/>
      <c r="V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</row>
    <row r="66" ht="19.5" customHeight="1">
      <c r="A66" s="25">
        <v>60.0</v>
      </c>
      <c r="B66" s="26" t="s">
        <v>159</v>
      </c>
      <c r="C66" s="26" t="s">
        <v>160</v>
      </c>
      <c r="D66" s="64">
        <v>27.0</v>
      </c>
      <c r="E66" s="65">
        <f t="shared" si="1"/>
        <v>1</v>
      </c>
      <c r="F66" s="65">
        <f t="shared" si="2"/>
        <v>1</v>
      </c>
      <c r="G66" s="65">
        <f t="shared" si="3"/>
        <v>1</v>
      </c>
      <c r="H66" s="66">
        <v>24.0</v>
      </c>
      <c r="I66" s="65">
        <f t="shared" si="4"/>
        <v>1</v>
      </c>
      <c r="J66" s="65">
        <f t="shared" si="5"/>
        <v>1</v>
      </c>
      <c r="K66" s="65">
        <f t="shared" si="6"/>
        <v>0</v>
      </c>
      <c r="L66" s="64">
        <v>6.0</v>
      </c>
      <c r="M66" s="65">
        <f t="shared" si="7"/>
        <v>0</v>
      </c>
      <c r="N66" s="65">
        <f t="shared" si="8"/>
        <v>0</v>
      </c>
      <c r="O66" s="65">
        <f t="shared" si="9"/>
        <v>0</v>
      </c>
      <c r="P66" s="65"/>
      <c r="Q66" s="67"/>
      <c r="R66" s="68">
        <v>57.0</v>
      </c>
      <c r="S66" s="69"/>
      <c r="T66" s="69"/>
      <c r="U66" s="69"/>
      <c r="V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</row>
    <row r="67" ht="19.5" customHeight="1">
      <c r="A67" s="25">
        <v>61.0</v>
      </c>
      <c r="B67" s="26" t="s">
        <v>161</v>
      </c>
      <c r="C67" s="26" t="s">
        <v>162</v>
      </c>
      <c r="D67" s="64">
        <v>24.0</v>
      </c>
      <c r="E67" s="65">
        <f t="shared" si="1"/>
        <v>1</v>
      </c>
      <c r="F67" s="65">
        <f t="shared" si="2"/>
        <v>1</v>
      </c>
      <c r="G67" s="65">
        <f t="shared" si="3"/>
        <v>0</v>
      </c>
      <c r="H67" s="66">
        <v>25.0</v>
      </c>
      <c r="I67" s="65">
        <f t="shared" si="4"/>
        <v>1</v>
      </c>
      <c r="J67" s="65">
        <f t="shared" si="5"/>
        <v>1</v>
      </c>
      <c r="K67" s="65">
        <f t="shared" si="6"/>
        <v>0</v>
      </c>
      <c r="L67" s="64">
        <v>10.0</v>
      </c>
      <c r="M67" s="65">
        <f t="shared" si="7"/>
        <v>1</v>
      </c>
      <c r="N67" s="65">
        <f t="shared" si="8"/>
        <v>0</v>
      </c>
      <c r="O67" s="65">
        <f t="shared" si="9"/>
        <v>0</v>
      </c>
      <c r="P67" s="65"/>
      <c r="Q67" s="67"/>
      <c r="R67" s="68">
        <v>59.0</v>
      </c>
      <c r="S67" s="69"/>
      <c r="T67" s="69"/>
      <c r="U67" s="69"/>
      <c r="V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</row>
    <row r="68" ht="19.5" customHeight="1">
      <c r="A68" s="25">
        <v>62.0</v>
      </c>
      <c r="B68" s="26" t="s">
        <v>163</v>
      </c>
      <c r="C68" s="26" t="s">
        <v>164</v>
      </c>
      <c r="D68" s="64">
        <v>27.0</v>
      </c>
      <c r="E68" s="65">
        <f t="shared" si="1"/>
        <v>1</v>
      </c>
      <c r="F68" s="65">
        <f t="shared" si="2"/>
        <v>1</v>
      </c>
      <c r="G68" s="65">
        <f t="shared" si="3"/>
        <v>1</v>
      </c>
      <c r="H68" s="66">
        <v>24.0</v>
      </c>
      <c r="I68" s="65">
        <f t="shared" si="4"/>
        <v>1</v>
      </c>
      <c r="J68" s="65">
        <f t="shared" si="5"/>
        <v>1</v>
      </c>
      <c r="K68" s="65">
        <f t="shared" si="6"/>
        <v>0</v>
      </c>
      <c r="L68" s="64">
        <v>6.0</v>
      </c>
      <c r="M68" s="65">
        <f t="shared" si="7"/>
        <v>0</v>
      </c>
      <c r="N68" s="65">
        <f t="shared" si="8"/>
        <v>0</v>
      </c>
      <c r="O68" s="65">
        <f t="shared" si="9"/>
        <v>0</v>
      </c>
      <c r="P68" s="65"/>
      <c r="Q68" s="67"/>
      <c r="R68" s="68">
        <v>57.0</v>
      </c>
      <c r="S68" s="69"/>
      <c r="T68" s="69"/>
      <c r="U68" s="69"/>
      <c r="V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</row>
    <row r="69" ht="19.5" customHeight="1">
      <c r="A69" s="25">
        <v>63.0</v>
      </c>
      <c r="B69" s="26" t="s">
        <v>165</v>
      </c>
      <c r="C69" s="26" t="s">
        <v>166</v>
      </c>
      <c r="D69" s="64">
        <v>28.0</v>
      </c>
      <c r="E69" s="65">
        <f t="shared" si="1"/>
        <v>1</v>
      </c>
      <c r="F69" s="65">
        <f t="shared" si="2"/>
        <v>1</v>
      </c>
      <c r="G69" s="65">
        <f t="shared" si="3"/>
        <v>1</v>
      </c>
      <c r="H69" s="66">
        <v>28.0</v>
      </c>
      <c r="I69" s="65">
        <f t="shared" si="4"/>
        <v>1</v>
      </c>
      <c r="J69" s="65">
        <f t="shared" si="5"/>
        <v>1</v>
      </c>
      <c r="K69" s="65">
        <f t="shared" si="6"/>
        <v>1</v>
      </c>
      <c r="L69" s="64">
        <v>14.0</v>
      </c>
      <c r="M69" s="65">
        <f t="shared" si="7"/>
        <v>1</v>
      </c>
      <c r="N69" s="65">
        <f t="shared" si="8"/>
        <v>1</v>
      </c>
      <c r="O69" s="65">
        <f t="shared" si="9"/>
        <v>1</v>
      </c>
      <c r="P69" s="65"/>
      <c r="Q69" s="67"/>
      <c r="R69" s="68">
        <v>70.0</v>
      </c>
      <c r="S69" s="69"/>
      <c r="T69" s="69"/>
      <c r="U69" s="69"/>
      <c r="V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</row>
    <row r="70" ht="19.5" customHeight="1">
      <c r="A70" s="25">
        <v>64.0</v>
      </c>
      <c r="B70" s="26" t="s">
        <v>167</v>
      </c>
      <c r="C70" s="26" t="s">
        <v>168</v>
      </c>
      <c r="D70" s="64">
        <v>28.0</v>
      </c>
      <c r="E70" s="65">
        <f t="shared" si="1"/>
        <v>1</v>
      </c>
      <c r="F70" s="65">
        <f t="shared" si="2"/>
        <v>1</v>
      </c>
      <c r="G70" s="65">
        <f t="shared" si="3"/>
        <v>1</v>
      </c>
      <c r="H70" s="66">
        <v>28.0</v>
      </c>
      <c r="I70" s="65">
        <f t="shared" si="4"/>
        <v>1</v>
      </c>
      <c r="J70" s="65">
        <f t="shared" si="5"/>
        <v>1</v>
      </c>
      <c r="K70" s="65">
        <f t="shared" si="6"/>
        <v>1</v>
      </c>
      <c r="L70" s="64">
        <v>14.0</v>
      </c>
      <c r="M70" s="65">
        <f t="shared" si="7"/>
        <v>1</v>
      </c>
      <c r="N70" s="65">
        <f t="shared" si="8"/>
        <v>1</v>
      </c>
      <c r="O70" s="65">
        <f t="shared" si="9"/>
        <v>1</v>
      </c>
      <c r="P70" s="65"/>
      <c r="Q70" s="67"/>
      <c r="R70" s="68">
        <v>70.0</v>
      </c>
      <c r="S70" s="69"/>
      <c r="T70" s="69"/>
      <c r="U70" s="69"/>
      <c r="V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</row>
    <row r="71" ht="19.5" customHeight="1">
      <c r="A71" s="25">
        <v>65.0</v>
      </c>
      <c r="B71" s="26" t="s">
        <v>169</v>
      </c>
      <c r="C71" s="26" t="s">
        <v>170</v>
      </c>
      <c r="D71" s="64">
        <v>24.0</v>
      </c>
      <c r="E71" s="65">
        <f t="shared" si="1"/>
        <v>1</v>
      </c>
      <c r="F71" s="65">
        <f t="shared" si="2"/>
        <v>1</v>
      </c>
      <c r="G71" s="65">
        <f t="shared" si="3"/>
        <v>0</v>
      </c>
      <c r="H71" s="66">
        <v>28.0</v>
      </c>
      <c r="I71" s="65">
        <f t="shared" si="4"/>
        <v>1</v>
      </c>
      <c r="J71" s="65">
        <f t="shared" si="5"/>
        <v>1</v>
      </c>
      <c r="K71" s="65">
        <f t="shared" si="6"/>
        <v>1</v>
      </c>
      <c r="L71" s="64">
        <v>14.0</v>
      </c>
      <c r="M71" s="65">
        <f t="shared" si="7"/>
        <v>1</v>
      </c>
      <c r="N71" s="65">
        <f t="shared" si="8"/>
        <v>1</v>
      </c>
      <c r="O71" s="65">
        <f t="shared" si="9"/>
        <v>1</v>
      </c>
      <c r="P71" s="65"/>
      <c r="Q71" s="67"/>
      <c r="R71" s="68">
        <v>66.0</v>
      </c>
      <c r="S71" s="69"/>
      <c r="T71" s="69"/>
      <c r="U71" s="69"/>
      <c r="V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</row>
    <row r="72" ht="19.5" customHeight="1">
      <c r="A72" s="25">
        <v>66.0</v>
      </c>
      <c r="B72" s="26" t="s">
        <v>171</v>
      </c>
      <c r="C72" s="26" t="s">
        <v>172</v>
      </c>
      <c r="D72" s="64">
        <v>26.0</v>
      </c>
      <c r="E72" s="65">
        <f t="shared" si="1"/>
        <v>1</v>
      </c>
      <c r="F72" s="65">
        <f t="shared" si="2"/>
        <v>1</v>
      </c>
      <c r="G72" s="65">
        <f t="shared" si="3"/>
        <v>1</v>
      </c>
      <c r="H72" s="66">
        <v>27.0</v>
      </c>
      <c r="I72" s="65">
        <f t="shared" si="4"/>
        <v>1</v>
      </c>
      <c r="J72" s="65">
        <f t="shared" si="5"/>
        <v>1</v>
      </c>
      <c r="K72" s="65">
        <f t="shared" si="6"/>
        <v>1</v>
      </c>
      <c r="L72" s="64">
        <v>14.0</v>
      </c>
      <c r="M72" s="65">
        <f t="shared" si="7"/>
        <v>1</v>
      </c>
      <c r="N72" s="65">
        <f t="shared" si="8"/>
        <v>1</v>
      </c>
      <c r="O72" s="65">
        <f t="shared" si="9"/>
        <v>1</v>
      </c>
      <c r="P72" s="65"/>
      <c r="Q72" s="67"/>
      <c r="R72" s="68">
        <v>67.0</v>
      </c>
      <c r="S72" s="69"/>
      <c r="T72" s="69"/>
      <c r="U72" s="69"/>
      <c r="V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</row>
    <row r="73" ht="19.5" customHeight="1">
      <c r="A73" s="25">
        <v>67.0</v>
      </c>
      <c r="B73" s="26" t="s">
        <v>173</v>
      </c>
      <c r="C73" s="26" t="s">
        <v>174</v>
      </c>
      <c r="D73" s="64">
        <v>28.0</v>
      </c>
      <c r="E73" s="65">
        <f t="shared" si="1"/>
        <v>1</v>
      </c>
      <c r="F73" s="65">
        <f t="shared" si="2"/>
        <v>1</v>
      </c>
      <c r="G73" s="65">
        <f t="shared" si="3"/>
        <v>1</v>
      </c>
      <c r="H73" s="66">
        <v>28.0</v>
      </c>
      <c r="I73" s="65">
        <f t="shared" si="4"/>
        <v>1</v>
      </c>
      <c r="J73" s="65">
        <f t="shared" si="5"/>
        <v>1</v>
      </c>
      <c r="K73" s="65">
        <f t="shared" si="6"/>
        <v>1</v>
      </c>
      <c r="L73" s="64">
        <v>14.0</v>
      </c>
      <c r="M73" s="65">
        <f t="shared" si="7"/>
        <v>1</v>
      </c>
      <c r="N73" s="65">
        <f t="shared" si="8"/>
        <v>1</v>
      </c>
      <c r="O73" s="65">
        <f t="shared" si="9"/>
        <v>1</v>
      </c>
      <c r="P73" s="65"/>
      <c r="Q73" s="67"/>
      <c r="R73" s="68">
        <v>70.0</v>
      </c>
      <c r="S73" s="69"/>
      <c r="T73" s="69"/>
      <c r="U73" s="69"/>
      <c r="V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</row>
    <row r="74" ht="19.5" customHeight="1">
      <c r="A74" s="25">
        <v>68.0</v>
      </c>
      <c r="B74" s="26" t="s">
        <v>175</v>
      </c>
      <c r="C74" s="26" t="s">
        <v>176</v>
      </c>
      <c r="D74" s="64">
        <v>28.0</v>
      </c>
      <c r="E74" s="65">
        <f t="shared" si="1"/>
        <v>1</v>
      </c>
      <c r="F74" s="65">
        <f t="shared" si="2"/>
        <v>1</v>
      </c>
      <c r="G74" s="65">
        <f t="shared" si="3"/>
        <v>1</v>
      </c>
      <c r="H74" s="66">
        <v>28.0</v>
      </c>
      <c r="I74" s="65">
        <f t="shared" si="4"/>
        <v>1</v>
      </c>
      <c r="J74" s="65">
        <f t="shared" si="5"/>
        <v>1</v>
      </c>
      <c r="K74" s="65">
        <f t="shared" si="6"/>
        <v>1</v>
      </c>
      <c r="L74" s="64">
        <v>14.0</v>
      </c>
      <c r="M74" s="65">
        <f t="shared" si="7"/>
        <v>1</v>
      </c>
      <c r="N74" s="65">
        <f t="shared" si="8"/>
        <v>1</v>
      </c>
      <c r="O74" s="65">
        <f t="shared" si="9"/>
        <v>1</v>
      </c>
      <c r="P74" s="65"/>
      <c r="Q74" s="67"/>
      <c r="R74" s="68">
        <v>70.0</v>
      </c>
      <c r="S74" s="69"/>
      <c r="T74" s="69"/>
      <c r="U74" s="69"/>
      <c r="V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</row>
    <row r="75" ht="19.5" customHeight="1">
      <c r="A75" s="25">
        <v>69.0</v>
      </c>
      <c r="B75" s="26" t="s">
        <v>177</v>
      </c>
      <c r="C75" s="26" t="s">
        <v>178</v>
      </c>
      <c r="D75" s="64">
        <v>26.0</v>
      </c>
      <c r="E75" s="65">
        <f t="shared" si="1"/>
        <v>1</v>
      </c>
      <c r="F75" s="65">
        <f t="shared" si="2"/>
        <v>1</v>
      </c>
      <c r="G75" s="65">
        <f t="shared" si="3"/>
        <v>1</v>
      </c>
      <c r="H75" s="66">
        <v>28.0</v>
      </c>
      <c r="I75" s="65">
        <f t="shared" si="4"/>
        <v>1</v>
      </c>
      <c r="J75" s="65">
        <f t="shared" si="5"/>
        <v>1</v>
      </c>
      <c r="K75" s="65">
        <f t="shared" si="6"/>
        <v>1</v>
      </c>
      <c r="L75" s="64">
        <v>14.0</v>
      </c>
      <c r="M75" s="65">
        <f t="shared" si="7"/>
        <v>1</v>
      </c>
      <c r="N75" s="65">
        <f t="shared" si="8"/>
        <v>1</v>
      </c>
      <c r="O75" s="65">
        <f t="shared" si="9"/>
        <v>1</v>
      </c>
      <c r="P75" s="65"/>
      <c r="Q75" s="67"/>
      <c r="R75" s="68">
        <v>68.0</v>
      </c>
      <c r="S75" s="69"/>
      <c r="T75" s="69"/>
      <c r="U75" s="69"/>
      <c r="V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</row>
    <row r="76" ht="19.5" customHeight="1">
      <c r="A76" s="25">
        <v>70.0</v>
      </c>
      <c r="B76" s="26" t="s">
        <v>179</v>
      </c>
      <c r="C76" s="26" t="s">
        <v>180</v>
      </c>
      <c r="D76" s="64">
        <v>24.0</v>
      </c>
      <c r="E76" s="65">
        <f t="shared" si="1"/>
        <v>1</v>
      </c>
      <c r="F76" s="65">
        <f t="shared" si="2"/>
        <v>1</v>
      </c>
      <c r="G76" s="65">
        <f t="shared" si="3"/>
        <v>0</v>
      </c>
      <c r="H76" s="66">
        <v>25.0</v>
      </c>
      <c r="I76" s="65">
        <f t="shared" si="4"/>
        <v>1</v>
      </c>
      <c r="J76" s="65">
        <f t="shared" si="5"/>
        <v>1</v>
      </c>
      <c r="K76" s="65">
        <f t="shared" si="6"/>
        <v>0</v>
      </c>
      <c r="L76" s="64">
        <v>10.0</v>
      </c>
      <c r="M76" s="65">
        <f t="shared" si="7"/>
        <v>1</v>
      </c>
      <c r="N76" s="65">
        <f t="shared" si="8"/>
        <v>0</v>
      </c>
      <c r="O76" s="65">
        <f t="shared" si="9"/>
        <v>0</v>
      </c>
      <c r="P76" s="65"/>
      <c r="Q76" s="67"/>
      <c r="R76" s="68">
        <v>59.0</v>
      </c>
      <c r="S76" s="69"/>
      <c r="T76" s="69"/>
      <c r="U76" s="69"/>
      <c r="V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</row>
    <row r="77" ht="19.5" customHeight="1">
      <c r="A77" s="25">
        <v>71.0</v>
      </c>
      <c r="B77" s="26" t="s">
        <v>181</v>
      </c>
      <c r="C77" s="26" t="s">
        <v>182</v>
      </c>
      <c r="D77" s="64">
        <v>24.0</v>
      </c>
      <c r="E77" s="65">
        <f t="shared" si="1"/>
        <v>1</v>
      </c>
      <c r="F77" s="65">
        <f t="shared" si="2"/>
        <v>1</v>
      </c>
      <c r="G77" s="65">
        <f t="shared" si="3"/>
        <v>0</v>
      </c>
      <c r="H77" s="66">
        <v>25.0</v>
      </c>
      <c r="I77" s="65">
        <f t="shared" si="4"/>
        <v>1</v>
      </c>
      <c r="J77" s="65">
        <f t="shared" si="5"/>
        <v>1</v>
      </c>
      <c r="K77" s="65">
        <f t="shared" si="6"/>
        <v>0</v>
      </c>
      <c r="L77" s="64">
        <v>10.0</v>
      </c>
      <c r="M77" s="65">
        <f t="shared" si="7"/>
        <v>1</v>
      </c>
      <c r="N77" s="65">
        <f t="shared" si="8"/>
        <v>0</v>
      </c>
      <c r="O77" s="65">
        <f t="shared" si="9"/>
        <v>0</v>
      </c>
      <c r="P77" s="65"/>
      <c r="Q77" s="67"/>
      <c r="R77" s="68">
        <v>59.0</v>
      </c>
      <c r="S77" s="69"/>
      <c r="T77" s="69"/>
      <c r="U77" s="69"/>
      <c r="V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</row>
    <row r="78" ht="19.5" customHeight="1">
      <c r="A78" s="25">
        <v>72.0</v>
      </c>
      <c r="B78" s="26" t="s">
        <v>183</v>
      </c>
      <c r="C78" s="26" t="s">
        <v>184</v>
      </c>
      <c r="D78" s="64">
        <v>28.0</v>
      </c>
      <c r="E78" s="65">
        <f t="shared" si="1"/>
        <v>1</v>
      </c>
      <c r="F78" s="65">
        <f t="shared" si="2"/>
        <v>1</v>
      </c>
      <c r="G78" s="65">
        <f t="shared" si="3"/>
        <v>1</v>
      </c>
      <c r="H78" s="66">
        <v>28.0</v>
      </c>
      <c r="I78" s="65">
        <f t="shared" si="4"/>
        <v>1</v>
      </c>
      <c r="J78" s="65">
        <f t="shared" si="5"/>
        <v>1</v>
      </c>
      <c r="K78" s="65">
        <f t="shared" si="6"/>
        <v>1</v>
      </c>
      <c r="L78" s="64">
        <v>14.0</v>
      </c>
      <c r="M78" s="65">
        <f t="shared" si="7"/>
        <v>1</v>
      </c>
      <c r="N78" s="65">
        <f t="shared" si="8"/>
        <v>1</v>
      </c>
      <c r="O78" s="65">
        <f t="shared" si="9"/>
        <v>1</v>
      </c>
      <c r="P78" s="65"/>
      <c r="Q78" s="67"/>
      <c r="R78" s="68">
        <v>70.0</v>
      </c>
      <c r="S78" s="69"/>
      <c r="T78" s="69"/>
      <c r="U78" s="69"/>
      <c r="V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</row>
    <row r="79" ht="19.5" customHeight="1">
      <c r="A79" s="25">
        <v>73.0</v>
      </c>
      <c r="B79" s="26" t="s">
        <v>185</v>
      </c>
      <c r="C79" s="26" t="s">
        <v>186</v>
      </c>
      <c r="D79" s="64">
        <v>28.0</v>
      </c>
      <c r="E79" s="65">
        <f t="shared" si="1"/>
        <v>1</v>
      </c>
      <c r="F79" s="65">
        <f t="shared" si="2"/>
        <v>1</v>
      </c>
      <c r="G79" s="65">
        <f t="shared" si="3"/>
        <v>1</v>
      </c>
      <c r="H79" s="66">
        <v>28.0</v>
      </c>
      <c r="I79" s="65">
        <f t="shared" si="4"/>
        <v>1</v>
      </c>
      <c r="J79" s="65">
        <f t="shared" si="5"/>
        <v>1</v>
      </c>
      <c r="K79" s="65">
        <f t="shared" si="6"/>
        <v>1</v>
      </c>
      <c r="L79" s="64">
        <v>14.0</v>
      </c>
      <c r="M79" s="65">
        <f t="shared" si="7"/>
        <v>1</v>
      </c>
      <c r="N79" s="65">
        <f t="shared" si="8"/>
        <v>1</v>
      </c>
      <c r="O79" s="65">
        <f t="shared" si="9"/>
        <v>1</v>
      </c>
      <c r="P79" s="65"/>
      <c r="Q79" s="67"/>
      <c r="R79" s="68">
        <v>70.0</v>
      </c>
      <c r="S79" s="69"/>
      <c r="T79" s="69"/>
      <c r="U79" s="69"/>
      <c r="V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</row>
    <row r="80" ht="19.5" customHeight="1">
      <c r="A80" s="25">
        <v>74.0</v>
      </c>
      <c r="B80" s="26" t="s">
        <v>187</v>
      </c>
      <c r="C80" s="26" t="s">
        <v>188</v>
      </c>
      <c r="D80" s="64">
        <v>24.0</v>
      </c>
      <c r="E80" s="65">
        <f t="shared" si="1"/>
        <v>1</v>
      </c>
      <c r="F80" s="65">
        <f t="shared" si="2"/>
        <v>1</v>
      </c>
      <c r="G80" s="65">
        <f t="shared" si="3"/>
        <v>0</v>
      </c>
      <c r="H80" s="66">
        <v>25.0</v>
      </c>
      <c r="I80" s="65">
        <f t="shared" si="4"/>
        <v>1</v>
      </c>
      <c r="J80" s="65">
        <f t="shared" si="5"/>
        <v>1</v>
      </c>
      <c r="K80" s="65">
        <f t="shared" si="6"/>
        <v>0</v>
      </c>
      <c r="L80" s="64">
        <v>10.0</v>
      </c>
      <c r="M80" s="65">
        <f t="shared" si="7"/>
        <v>1</v>
      </c>
      <c r="N80" s="65">
        <f t="shared" si="8"/>
        <v>0</v>
      </c>
      <c r="O80" s="65">
        <f t="shared" si="9"/>
        <v>0</v>
      </c>
      <c r="P80" s="65"/>
      <c r="Q80" s="67"/>
      <c r="R80" s="68">
        <v>59.0</v>
      </c>
      <c r="S80" s="69"/>
      <c r="T80" s="69"/>
      <c r="U80" s="69"/>
      <c r="V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</row>
    <row r="81" ht="19.5" customHeight="1">
      <c r="A81" s="25">
        <v>75.0</v>
      </c>
      <c r="B81" s="26" t="s">
        <v>189</v>
      </c>
      <c r="C81" s="26" t="s">
        <v>190</v>
      </c>
      <c r="D81" s="64">
        <v>28.0</v>
      </c>
      <c r="E81" s="65">
        <f t="shared" si="1"/>
        <v>1</v>
      </c>
      <c r="F81" s="65">
        <f t="shared" si="2"/>
        <v>1</v>
      </c>
      <c r="G81" s="65">
        <f t="shared" si="3"/>
        <v>1</v>
      </c>
      <c r="H81" s="66">
        <v>28.0</v>
      </c>
      <c r="I81" s="65">
        <f t="shared" si="4"/>
        <v>1</v>
      </c>
      <c r="J81" s="65">
        <f t="shared" si="5"/>
        <v>1</v>
      </c>
      <c r="K81" s="65">
        <f t="shared" si="6"/>
        <v>1</v>
      </c>
      <c r="L81" s="64">
        <v>14.0</v>
      </c>
      <c r="M81" s="65">
        <f t="shared" si="7"/>
        <v>1</v>
      </c>
      <c r="N81" s="65">
        <f t="shared" si="8"/>
        <v>1</v>
      </c>
      <c r="O81" s="65">
        <f t="shared" si="9"/>
        <v>1</v>
      </c>
      <c r="P81" s="65"/>
      <c r="Q81" s="67"/>
      <c r="R81" s="68">
        <v>70.0</v>
      </c>
      <c r="S81" s="69"/>
      <c r="T81" s="69"/>
      <c r="U81" s="69"/>
      <c r="V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</row>
    <row r="82" ht="19.5" customHeight="1">
      <c r="A82" s="25">
        <v>76.0</v>
      </c>
      <c r="B82" s="26" t="s">
        <v>191</v>
      </c>
      <c r="C82" s="26" t="s">
        <v>192</v>
      </c>
      <c r="D82" s="64">
        <v>26.0</v>
      </c>
      <c r="E82" s="65">
        <f t="shared" si="1"/>
        <v>1</v>
      </c>
      <c r="F82" s="65">
        <f t="shared" si="2"/>
        <v>1</v>
      </c>
      <c r="G82" s="65">
        <f t="shared" si="3"/>
        <v>1</v>
      </c>
      <c r="H82" s="66">
        <v>28.0</v>
      </c>
      <c r="I82" s="65">
        <f t="shared" si="4"/>
        <v>1</v>
      </c>
      <c r="J82" s="65">
        <f t="shared" si="5"/>
        <v>1</v>
      </c>
      <c r="K82" s="65">
        <f t="shared" si="6"/>
        <v>1</v>
      </c>
      <c r="L82" s="64">
        <v>14.0</v>
      </c>
      <c r="M82" s="65">
        <f t="shared" si="7"/>
        <v>1</v>
      </c>
      <c r="N82" s="65">
        <f t="shared" si="8"/>
        <v>1</v>
      </c>
      <c r="O82" s="65">
        <f t="shared" si="9"/>
        <v>1</v>
      </c>
      <c r="P82" s="65"/>
      <c r="Q82" s="67"/>
      <c r="R82" s="68">
        <v>68.0</v>
      </c>
      <c r="S82" s="69"/>
      <c r="T82" s="69"/>
      <c r="U82" s="69"/>
      <c r="V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</row>
    <row r="83" ht="19.5" customHeight="1">
      <c r="A83" s="25">
        <v>77.0</v>
      </c>
      <c r="B83" s="26" t="s">
        <v>193</v>
      </c>
      <c r="C83" s="26" t="s">
        <v>194</v>
      </c>
      <c r="D83" s="64">
        <v>26.0</v>
      </c>
      <c r="E83" s="65">
        <f t="shared" si="1"/>
        <v>1</v>
      </c>
      <c r="F83" s="65">
        <f t="shared" si="2"/>
        <v>1</v>
      </c>
      <c r="G83" s="65">
        <f t="shared" si="3"/>
        <v>1</v>
      </c>
      <c r="H83" s="66">
        <v>28.0</v>
      </c>
      <c r="I83" s="65">
        <f t="shared" si="4"/>
        <v>1</v>
      </c>
      <c r="J83" s="65">
        <f t="shared" si="5"/>
        <v>1</v>
      </c>
      <c r="K83" s="65">
        <f t="shared" si="6"/>
        <v>1</v>
      </c>
      <c r="L83" s="64">
        <v>9.0</v>
      </c>
      <c r="M83" s="65">
        <f t="shared" si="7"/>
        <v>0</v>
      </c>
      <c r="N83" s="65">
        <f t="shared" si="8"/>
        <v>0</v>
      </c>
      <c r="O83" s="65">
        <f t="shared" si="9"/>
        <v>0</v>
      </c>
      <c r="P83" s="65"/>
      <c r="Q83" s="67"/>
      <c r="R83" s="68">
        <v>63.0</v>
      </c>
      <c r="S83" s="69"/>
      <c r="T83" s="69"/>
      <c r="U83" s="69"/>
      <c r="V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</row>
    <row r="84" ht="19.5" customHeight="1">
      <c r="A84" s="25">
        <v>78.0</v>
      </c>
      <c r="B84" s="26" t="s">
        <v>195</v>
      </c>
      <c r="C84" s="26" t="s">
        <v>196</v>
      </c>
      <c r="D84" s="64">
        <v>24.0</v>
      </c>
      <c r="E84" s="65">
        <f t="shared" si="1"/>
        <v>1</v>
      </c>
      <c r="F84" s="65">
        <f t="shared" si="2"/>
        <v>1</v>
      </c>
      <c r="G84" s="65">
        <f t="shared" si="3"/>
        <v>0</v>
      </c>
      <c r="H84" s="66">
        <v>24.0</v>
      </c>
      <c r="I84" s="65">
        <f t="shared" si="4"/>
        <v>1</v>
      </c>
      <c r="J84" s="65">
        <f t="shared" si="5"/>
        <v>1</v>
      </c>
      <c r="K84" s="65">
        <f t="shared" si="6"/>
        <v>0</v>
      </c>
      <c r="L84" s="64">
        <v>13.0</v>
      </c>
      <c r="M84" s="65">
        <f t="shared" si="7"/>
        <v>1</v>
      </c>
      <c r="N84" s="65">
        <f t="shared" si="8"/>
        <v>1</v>
      </c>
      <c r="O84" s="65">
        <f t="shared" si="9"/>
        <v>1</v>
      </c>
      <c r="P84" s="65"/>
      <c r="Q84" s="67"/>
      <c r="R84" s="68">
        <v>61.0</v>
      </c>
      <c r="S84" s="69"/>
      <c r="T84" s="69"/>
      <c r="U84" s="69"/>
      <c r="V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</row>
    <row r="85" ht="19.5" customHeight="1">
      <c r="A85" s="25">
        <v>79.0</v>
      </c>
      <c r="B85" s="26" t="s">
        <v>197</v>
      </c>
      <c r="C85" s="26" t="s">
        <v>198</v>
      </c>
      <c r="D85" s="64">
        <v>28.0</v>
      </c>
      <c r="E85" s="65">
        <f t="shared" si="1"/>
        <v>1</v>
      </c>
      <c r="F85" s="65">
        <f t="shared" si="2"/>
        <v>1</v>
      </c>
      <c r="G85" s="65">
        <f t="shared" si="3"/>
        <v>1</v>
      </c>
      <c r="H85" s="66">
        <v>28.0</v>
      </c>
      <c r="I85" s="65">
        <f t="shared" si="4"/>
        <v>1</v>
      </c>
      <c r="J85" s="65">
        <f t="shared" si="5"/>
        <v>1</v>
      </c>
      <c r="K85" s="65">
        <f t="shared" si="6"/>
        <v>1</v>
      </c>
      <c r="L85" s="64">
        <v>14.0</v>
      </c>
      <c r="M85" s="65">
        <f t="shared" si="7"/>
        <v>1</v>
      </c>
      <c r="N85" s="65">
        <f t="shared" si="8"/>
        <v>1</v>
      </c>
      <c r="O85" s="65">
        <f t="shared" si="9"/>
        <v>1</v>
      </c>
      <c r="P85" s="65"/>
      <c r="Q85" s="67"/>
      <c r="R85" s="68">
        <v>70.0</v>
      </c>
      <c r="S85" s="69"/>
      <c r="T85" s="69"/>
      <c r="U85" s="69"/>
      <c r="V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</row>
    <row r="86" ht="19.5" customHeight="1">
      <c r="A86" s="25">
        <v>80.0</v>
      </c>
      <c r="B86" s="26" t="s">
        <v>199</v>
      </c>
      <c r="C86" s="26" t="s">
        <v>200</v>
      </c>
      <c r="D86" s="64">
        <v>26.0</v>
      </c>
      <c r="E86" s="65">
        <f t="shared" si="1"/>
        <v>1</v>
      </c>
      <c r="F86" s="65">
        <f t="shared" si="2"/>
        <v>1</v>
      </c>
      <c r="G86" s="65">
        <f t="shared" si="3"/>
        <v>1</v>
      </c>
      <c r="H86" s="66">
        <v>25.0</v>
      </c>
      <c r="I86" s="65">
        <f t="shared" si="4"/>
        <v>1</v>
      </c>
      <c r="J86" s="65">
        <f t="shared" si="5"/>
        <v>1</v>
      </c>
      <c r="K86" s="65">
        <f t="shared" si="6"/>
        <v>0</v>
      </c>
      <c r="L86" s="64">
        <v>11.0</v>
      </c>
      <c r="M86" s="65">
        <f t="shared" si="7"/>
        <v>1</v>
      </c>
      <c r="N86" s="65">
        <f t="shared" si="8"/>
        <v>0</v>
      </c>
      <c r="O86" s="65">
        <f t="shared" si="9"/>
        <v>0</v>
      </c>
      <c r="P86" s="65"/>
      <c r="Q86" s="67"/>
      <c r="R86" s="68">
        <v>62.0</v>
      </c>
      <c r="S86" s="69"/>
      <c r="T86" s="69"/>
      <c r="U86" s="69"/>
      <c r="V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</row>
    <row r="87" ht="19.5" customHeight="1">
      <c r="A87" s="25">
        <v>81.0</v>
      </c>
      <c r="B87" s="26" t="s">
        <v>201</v>
      </c>
      <c r="C87" s="26" t="s">
        <v>202</v>
      </c>
      <c r="D87" s="64">
        <v>28.0</v>
      </c>
      <c r="E87" s="65">
        <f t="shared" si="1"/>
        <v>1</v>
      </c>
      <c r="F87" s="65">
        <f t="shared" si="2"/>
        <v>1</v>
      </c>
      <c r="G87" s="65">
        <f t="shared" si="3"/>
        <v>1</v>
      </c>
      <c r="H87" s="66">
        <v>28.0</v>
      </c>
      <c r="I87" s="65">
        <f t="shared" si="4"/>
        <v>1</v>
      </c>
      <c r="J87" s="65">
        <f t="shared" si="5"/>
        <v>1</v>
      </c>
      <c r="K87" s="65">
        <f t="shared" si="6"/>
        <v>1</v>
      </c>
      <c r="L87" s="64">
        <v>14.0</v>
      </c>
      <c r="M87" s="65">
        <f t="shared" si="7"/>
        <v>1</v>
      </c>
      <c r="N87" s="65">
        <f t="shared" si="8"/>
        <v>1</v>
      </c>
      <c r="O87" s="65">
        <f t="shared" si="9"/>
        <v>1</v>
      </c>
      <c r="P87" s="65"/>
      <c r="Q87" s="67"/>
      <c r="R87" s="68">
        <v>70.0</v>
      </c>
      <c r="S87" s="69"/>
      <c r="T87" s="69"/>
      <c r="U87" s="69"/>
      <c r="V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</row>
    <row r="88" ht="19.5" customHeight="1">
      <c r="A88" s="25">
        <v>82.0</v>
      </c>
      <c r="B88" s="26" t="s">
        <v>203</v>
      </c>
      <c r="C88" s="26" t="s">
        <v>204</v>
      </c>
      <c r="D88" s="64">
        <v>26.0</v>
      </c>
      <c r="E88" s="65">
        <f t="shared" si="1"/>
        <v>1</v>
      </c>
      <c r="F88" s="65">
        <f t="shared" si="2"/>
        <v>1</v>
      </c>
      <c r="G88" s="65">
        <f t="shared" si="3"/>
        <v>1</v>
      </c>
      <c r="H88" s="66">
        <v>28.0</v>
      </c>
      <c r="I88" s="65">
        <f t="shared" si="4"/>
        <v>1</v>
      </c>
      <c r="J88" s="65">
        <f t="shared" si="5"/>
        <v>1</v>
      </c>
      <c r="K88" s="65">
        <f t="shared" si="6"/>
        <v>1</v>
      </c>
      <c r="L88" s="64">
        <v>14.0</v>
      </c>
      <c r="M88" s="65">
        <f t="shared" si="7"/>
        <v>1</v>
      </c>
      <c r="N88" s="65">
        <f t="shared" si="8"/>
        <v>1</v>
      </c>
      <c r="O88" s="65">
        <f t="shared" si="9"/>
        <v>1</v>
      </c>
      <c r="P88" s="65"/>
      <c r="Q88" s="67"/>
      <c r="R88" s="68">
        <v>68.0</v>
      </c>
      <c r="S88" s="69"/>
      <c r="T88" s="69"/>
      <c r="U88" s="69"/>
      <c r="V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</row>
    <row r="89" ht="19.5" customHeight="1">
      <c r="A89" s="25">
        <v>83.0</v>
      </c>
      <c r="B89" s="26" t="s">
        <v>205</v>
      </c>
      <c r="C89" s="26" t="s">
        <v>206</v>
      </c>
      <c r="D89" s="64">
        <v>28.0</v>
      </c>
      <c r="E89" s="65">
        <f t="shared" si="1"/>
        <v>1</v>
      </c>
      <c r="F89" s="65">
        <f t="shared" si="2"/>
        <v>1</v>
      </c>
      <c r="G89" s="65">
        <f t="shared" si="3"/>
        <v>1</v>
      </c>
      <c r="H89" s="66">
        <v>28.0</v>
      </c>
      <c r="I89" s="65">
        <f t="shared" si="4"/>
        <v>1</v>
      </c>
      <c r="J89" s="65">
        <f t="shared" si="5"/>
        <v>1</v>
      </c>
      <c r="K89" s="65">
        <f t="shared" si="6"/>
        <v>1</v>
      </c>
      <c r="L89" s="64">
        <v>14.0</v>
      </c>
      <c r="M89" s="65">
        <f t="shared" si="7"/>
        <v>1</v>
      </c>
      <c r="N89" s="65">
        <f t="shared" si="8"/>
        <v>1</v>
      </c>
      <c r="O89" s="65">
        <f t="shared" si="9"/>
        <v>1</v>
      </c>
      <c r="P89" s="65"/>
      <c r="Q89" s="67"/>
      <c r="R89" s="68">
        <v>70.0</v>
      </c>
      <c r="S89" s="69"/>
      <c r="T89" s="69"/>
      <c r="U89" s="69"/>
      <c r="V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</row>
    <row r="90" ht="19.5" customHeight="1">
      <c r="A90" s="25">
        <v>84.0</v>
      </c>
      <c r="B90" s="26" t="s">
        <v>207</v>
      </c>
      <c r="C90" s="26" t="s">
        <v>208</v>
      </c>
      <c r="D90" s="64">
        <v>28.0</v>
      </c>
      <c r="E90" s="65">
        <f t="shared" si="1"/>
        <v>1</v>
      </c>
      <c r="F90" s="65">
        <f t="shared" si="2"/>
        <v>1</v>
      </c>
      <c r="G90" s="65">
        <f t="shared" si="3"/>
        <v>1</v>
      </c>
      <c r="H90" s="66">
        <v>27.0</v>
      </c>
      <c r="I90" s="65">
        <f t="shared" si="4"/>
        <v>1</v>
      </c>
      <c r="J90" s="65">
        <f t="shared" si="5"/>
        <v>1</v>
      </c>
      <c r="K90" s="65">
        <f t="shared" si="6"/>
        <v>1</v>
      </c>
      <c r="L90" s="64">
        <v>14.0</v>
      </c>
      <c r="M90" s="65">
        <f t="shared" si="7"/>
        <v>1</v>
      </c>
      <c r="N90" s="65">
        <f t="shared" si="8"/>
        <v>1</v>
      </c>
      <c r="O90" s="65">
        <f t="shared" si="9"/>
        <v>1</v>
      </c>
      <c r="P90" s="65"/>
      <c r="Q90" s="67"/>
      <c r="R90" s="68">
        <v>69.0</v>
      </c>
      <c r="S90" s="69"/>
      <c r="T90" s="69"/>
      <c r="U90" s="69"/>
      <c r="V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</row>
    <row r="91" ht="19.5" customHeight="1">
      <c r="A91" s="25">
        <v>85.0</v>
      </c>
      <c r="B91" s="26" t="s">
        <v>209</v>
      </c>
      <c r="C91" s="26" t="s">
        <v>210</v>
      </c>
      <c r="D91" s="64">
        <v>26.0</v>
      </c>
      <c r="E91" s="65">
        <f t="shared" si="1"/>
        <v>1</v>
      </c>
      <c r="F91" s="65">
        <f t="shared" si="2"/>
        <v>1</v>
      </c>
      <c r="G91" s="65">
        <f t="shared" si="3"/>
        <v>1</v>
      </c>
      <c r="H91" s="66">
        <v>28.0</v>
      </c>
      <c r="I91" s="65">
        <f t="shared" si="4"/>
        <v>1</v>
      </c>
      <c r="J91" s="65">
        <f t="shared" si="5"/>
        <v>1</v>
      </c>
      <c r="K91" s="65">
        <f t="shared" si="6"/>
        <v>1</v>
      </c>
      <c r="L91" s="64">
        <v>9.0</v>
      </c>
      <c r="M91" s="65">
        <f t="shared" si="7"/>
        <v>0</v>
      </c>
      <c r="N91" s="65">
        <f t="shared" si="8"/>
        <v>0</v>
      </c>
      <c r="O91" s="65">
        <f t="shared" si="9"/>
        <v>0</v>
      </c>
      <c r="P91" s="65"/>
      <c r="Q91" s="67"/>
      <c r="R91" s="68">
        <v>63.0</v>
      </c>
      <c r="S91" s="69"/>
      <c r="T91" s="69"/>
      <c r="U91" s="69"/>
      <c r="V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</row>
    <row r="92" ht="19.5" customHeight="1">
      <c r="A92" s="25">
        <v>86.0</v>
      </c>
      <c r="B92" s="26" t="s">
        <v>211</v>
      </c>
      <c r="C92" s="26" t="s">
        <v>212</v>
      </c>
      <c r="D92" s="64">
        <v>28.0</v>
      </c>
      <c r="E92" s="65">
        <f t="shared" si="1"/>
        <v>1</v>
      </c>
      <c r="F92" s="65">
        <f t="shared" si="2"/>
        <v>1</v>
      </c>
      <c r="G92" s="65">
        <f t="shared" si="3"/>
        <v>1</v>
      </c>
      <c r="H92" s="66">
        <v>27.0</v>
      </c>
      <c r="I92" s="65">
        <f t="shared" si="4"/>
        <v>1</v>
      </c>
      <c r="J92" s="65">
        <f t="shared" si="5"/>
        <v>1</v>
      </c>
      <c r="K92" s="65">
        <f t="shared" si="6"/>
        <v>1</v>
      </c>
      <c r="L92" s="64">
        <v>14.0</v>
      </c>
      <c r="M92" s="65">
        <f t="shared" si="7"/>
        <v>1</v>
      </c>
      <c r="N92" s="65">
        <f t="shared" si="8"/>
        <v>1</v>
      </c>
      <c r="O92" s="65">
        <f t="shared" si="9"/>
        <v>1</v>
      </c>
      <c r="P92" s="65"/>
      <c r="Q92" s="67"/>
      <c r="R92" s="68">
        <v>69.0</v>
      </c>
      <c r="S92" s="69"/>
      <c r="T92" s="69"/>
      <c r="U92" s="69"/>
      <c r="V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</row>
    <row r="93" ht="19.5" customHeight="1">
      <c r="A93" s="25">
        <v>87.0</v>
      </c>
      <c r="B93" s="26" t="s">
        <v>213</v>
      </c>
      <c r="C93" s="26" t="s">
        <v>214</v>
      </c>
      <c r="D93" s="64">
        <v>20.0</v>
      </c>
      <c r="E93" s="65">
        <f t="shared" si="1"/>
        <v>1</v>
      </c>
      <c r="F93" s="65">
        <f t="shared" si="2"/>
        <v>0</v>
      </c>
      <c r="G93" s="65">
        <f t="shared" si="3"/>
        <v>0</v>
      </c>
      <c r="H93" s="66">
        <v>21.0</v>
      </c>
      <c r="I93" s="65">
        <f t="shared" si="4"/>
        <v>1</v>
      </c>
      <c r="J93" s="65">
        <f t="shared" si="5"/>
        <v>0</v>
      </c>
      <c r="K93" s="65">
        <f t="shared" si="6"/>
        <v>0</v>
      </c>
      <c r="L93" s="64">
        <v>10.0</v>
      </c>
      <c r="M93" s="65">
        <f t="shared" si="7"/>
        <v>1</v>
      </c>
      <c r="N93" s="65">
        <f t="shared" si="8"/>
        <v>0</v>
      </c>
      <c r="O93" s="65">
        <f t="shared" si="9"/>
        <v>0</v>
      </c>
      <c r="P93" s="65"/>
      <c r="Q93" s="67"/>
      <c r="R93" s="68">
        <v>51.0</v>
      </c>
      <c r="S93" s="69"/>
      <c r="T93" s="69"/>
      <c r="U93" s="69"/>
      <c r="V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</row>
    <row r="94" ht="19.5" customHeight="1">
      <c r="A94" s="25">
        <v>88.0</v>
      </c>
      <c r="B94" s="26" t="s">
        <v>215</v>
      </c>
      <c r="C94" s="26" t="s">
        <v>216</v>
      </c>
      <c r="D94" s="64">
        <v>24.0</v>
      </c>
      <c r="E94" s="65">
        <f t="shared" si="1"/>
        <v>1</v>
      </c>
      <c r="F94" s="65">
        <f t="shared" si="2"/>
        <v>1</v>
      </c>
      <c r="G94" s="65">
        <f t="shared" si="3"/>
        <v>0</v>
      </c>
      <c r="H94" s="66">
        <v>25.0</v>
      </c>
      <c r="I94" s="65">
        <f t="shared" si="4"/>
        <v>1</v>
      </c>
      <c r="J94" s="65">
        <f t="shared" si="5"/>
        <v>1</v>
      </c>
      <c r="K94" s="65">
        <f t="shared" si="6"/>
        <v>0</v>
      </c>
      <c r="L94" s="64">
        <v>5.0</v>
      </c>
      <c r="M94" s="65">
        <f t="shared" si="7"/>
        <v>0</v>
      </c>
      <c r="N94" s="65">
        <f t="shared" si="8"/>
        <v>0</v>
      </c>
      <c r="O94" s="65">
        <f t="shared" si="9"/>
        <v>0</v>
      </c>
      <c r="P94" s="65"/>
      <c r="Q94" s="67"/>
      <c r="R94" s="68">
        <v>54.0</v>
      </c>
      <c r="S94" s="69"/>
      <c r="T94" s="69"/>
      <c r="U94" s="69"/>
      <c r="V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</row>
    <row r="95" ht="19.5" customHeight="1">
      <c r="A95" s="25">
        <v>89.0</v>
      </c>
      <c r="B95" s="26" t="s">
        <v>217</v>
      </c>
      <c r="C95" s="26" t="s">
        <v>218</v>
      </c>
      <c r="D95" s="64">
        <v>26.0</v>
      </c>
      <c r="E95" s="65">
        <f t="shared" si="1"/>
        <v>1</v>
      </c>
      <c r="F95" s="65">
        <f t="shared" si="2"/>
        <v>1</v>
      </c>
      <c r="G95" s="65">
        <f t="shared" si="3"/>
        <v>1</v>
      </c>
      <c r="H95" s="66">
        <v>28.0</v>
      </c>
      <c r="I95" s="65">
        <f t="shared" si="4"/>
        <v>1</v>
      </c>
      <c r="J95" s="65">
        <f t="shared" si="5"/>
        <v>1</v>
      </c>
      <c r="K95" s="65">
        <f t="shared" si="6"/>
        <v>1</v>
      </c>
      <c r="L95" s="64">
        <v>14.0</v>
      </c>
      <c r="M95" s="65">
        <f t="shared" si="7"/>
        <v>1</v>
      </c>
      <c r="N95" s="65">
        <f t="shared" si="8"/>
        <v>1</v>
      </c>
      <c r="O95" s="65">
        <f t="shared" si="9"/>
        <v>1</v>
      </c>
      <c r="P95" s="65"/>
      <c r="Q95" s="67"/>
      <c r="R95" s="68">
        <v>68.0</v>
      </c>
      <c r="S95" s="69"/>
      <c r="T95" s="69"/>
      <c r="U95" s="69"/>
      <c r="V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</row>
    <row r="96" ht="19.5" customHeight="1">
      <c r="A96" s="25">
        <v>90.0</v>
      </c>
      <c r="B96" s="26" t="s">
        <v>219</v>
      </c>
      <c r="C96" s="26" t="s">
        <v>220</v>
      </c>
      <c r="D96" s="64">
        <v>28.0</v>
      </c>
      <c r="E96" s="65">
        <f t="shared" si="1"/>
        <v>1</v>
      </c>
      <c r="F96" s="65">
        <f t="shared" si="2"/>
        <v>1</v>
      </c>
      <c r="G96" s="65">
        <f t="shared" si="3"/>
        <v>1</v>
      </c>
      <c r="H96" s="66">
        <v>27.0</v>
      </c>
      <c r="I96" s="65">
        <f t="shared" si="4"/>
        <v>1</v>
      </c>
      <c r="J96" s="65">
        <f t="shared" si="5"/>
        <v>1</v>
      </c>
      <c r="K96" s="65">
        <f t="shared" si="6"/>
        <v>1</v>
      </c>
      <c r="L96" s="64">
        <v>14.0</v>
      </c>
      <c r="M96" s="65">
        <f t="shared" si="7"/>
        <v>1</v>
      </c>
      <c r="N96" s="65">
        <f t="shared" si="8"/>
        <v>1</v>
      </c>
      <c r="O96" s="65">
        <f t="shared" si="9"/>
        <v>1</v>
      </c>
      <c r="P96" s="65"/>
      <c r="Q96" s="67"/>
      <c r="R96" s="68">
        <v>69.0</v>
      </c>
      <c r="S96" s="69"/>
      <c r="T96" s="69"/>
      <c r="U96" s="69"/>
      <c r="V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</row>
    <row r="97" ht="19.5" customHeight="1">
      <c r="A97" s="25">
        <v>91.0</v>
      </c>
      <c r="B97" s="26" t="s">
        <v>221</v>
      </c>
      <c r="C97" s="26" t="s">
        <v>222</v>
      </c>
      <c r="D97" s="64">
        <v>9.0</v>
      </c>
      <c r="E97" s="65">
        <f t="shared" si="1"/>
        <v>0</v>
      </c>
      <c r="F97" s="65">
        <f t="shared" si="2"/>
        <v>0</v>
      </c>
      <c r="G97" s="65">
        <f t="shared" si="3"/>
        <v>0</v>
      </c>
      <c r="H97" s="66">
        <v>12.0</v>
      </c>
      <c r="I97" s="65">
        <f t="shared" si="4"/>
        <v>0</v>
      </c>
      <c r="J97" s="65">
        <f t="shared" si="5"/>
        <v>0</v>
      </c>
      <c r="K97" s="65">
        <f t="shared" si="6"/>
        <v>0</v>
      </c>
      <c r="L97" s="64">
        <v>14.0</v>
      </c>
      <c r="M97" s="65">
        <f t="shared" si="7"/>
        <v>1</v>
      </c>
      <c r="N97" s="65">
        <f t="shared" si="8"/>
        <v>1</v>
      </c>
      <c r="O97" s="65">
        <f t="shared" si="9"/>
        <v>1</v>
      </c>
      <c r="P97" s="65"/>
      <c r="Q97" s="67"/>
      <c r="R97" s="68">
        <v>35.0</v>
      </c>
      <c r="S97" s="69"/>
      <c r="T97" s="69"/>
      <c r="U97" s="69"/>
      <c r="V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</row>
    <row r="98" ht="19.5" customHeight="1">
      <c r="A98" s="25">
        <v>92.0</v>
      </c>
      <c r="B98" s="26" t="s">
        <v>223</v>
      </c>
      <c r="C98" s="26" t="s">
        <v>224</v>
      </c>
      <c r="D98" s="64">
        <v>28.0</v>
      </c>
      <c r="E98" s="65">
        <f t="shared" si="1"/>
        <v>1</v>
      </c>
      <c r="F98" s="65">
        <f t="shared" si="2"/>
        <v>1</v>
      </c>
      <c r="G98" s="65">
        <f t="shared" si="3"/>
        <v>1</v>
      </c>
      <c r="H98" s="66">
        <v>28.0</v>
      </c>
      <c r="I98" s="65">
        <f t="shared" si="4"/>
        <v>1</v>
      </c>
      <c r="J98" s="65">
        <f t="shared" si="5"/>
        <v>1</v>
      </c>
      <c r="K98" s="65">
        <f t="shared" si="6"/>
        <v>1</v>
      </c>
      <c r="L98" s="64">
        <v>14.0</v>
      </c>
      <c r="M98" s="65">
        <f t="shared" si="7"/>
        <v>1</v>
      </c>
      <c r="N98" s="65">
        <f t="shared" si="8"/>
        <v>1</v>
      </c>
      <c r="O98" s="65">
        <f t="shared" si="9"/>
        <v>1</v>
      </c>
      <c r="P98" s="65"/>
      <c r="Q98" s="67"/>
      <c r="R98" s="68">
        <v>70.0</v>
      </c>
      <c r="S98" s="69"/>
      <c r="T98" s="69"/>
      <c r="U98" s="69"/>
      <c r="V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</row>
    <row r="99" ht="19.5" customHeight="1">
      <c r="A99" s="25">
        <v>93.0</v>
      </c>
      <c r="B99" s="26" t="s">
        <v>225</v>
      </c>
      <c r="C99" s="26" t="s">
        <v>226</v>
      </c>
      <c r="D99" s="64">
        <v>28.0</v>
      </c>
      <c r="E99" s="65">
        <f t="shared" si="1"/>
        <v>1</v>
      </c>
      <c r="F99" s="65">
        <f t="shared" si="2"/>
        <v>1</v>
      </c>
      <c r="G99" s="65">
        <f t="shared" si="3"/>
        <v>1</v>
      </c>
      <c r="H99" s="66">
        <v>28.0</v>
      </c>
      <c r="I99" s="65">
        <f t="shared" si="4"/>
        <v>1</v>
      </c>
      <c r="J99" s="65">
        <f t="shared" si="5"/>
        <v>1</v>
      </c>
      <c r="K99" s="65">
        <f t="shared" si="6"/>
        <v>1</v>
      </c>
      <c r="L99" s="64">
        <v>14.0</v>
      </c>
      <c r="M99" s="65">
        <f t="shared" si="7"/>
        <v>1</v>
      </c>
      <c r="N99" s="65">
        <f t="shared" si="8"/>
        <v>1</v>
      </c>
      <c r="O99" s="65">
        <f t="shared" si="9"/>
        <v>1</v>
      </c>
      <c r="P99" s="65"/>
      <c r="Q99" s="67"/>
      <c r="R99" s="68">
        <v>70.0</v>
      </c>
      <c r="S99" s="69"/>
      <c r="T99" s="69"/>
      <c r="U99" s="69"/>
      <c r="V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</row>
    <row r="100" ht="26.25" customHeight="1">
      <c r="A100" s="25">
        <v>94.0</v>
      </c>
      <c r="B100" s="26" t="s">
        <v>227</v>
      </c>
      <c r="C100" s="26" t="s">
        <v>228</v>
      </c>
      <c r="D100" s="64">
        <v>26.0</v>
      </c>
      <c r="E100" s="65">
        <f t="shared" si="1"/>
        <v>1</v>
      </c>
      <c r="F100" s="65">
        <f t="shared" si="2"/>
        <v>1</v>
      </c>
      <c r="G100" s="65">
        <f t="shared" si="3"/>
        <v>1</v>
      </c>
      <c r="H100" s="66">
        <v>28.0</v>
      </c>
      <c r="I100" s="65">
        <f t="shared" si="4"/>
        <v>1</v>
      </c>
      <c r="J100" s="65">
        <f t="shared" si="5"/>
        <v>1</v>
      </c>
      <c r="K100" s="65">
        <f t="shared" si="6"/>
        <v>1</v>
      </c>
      <c r="L100" s="64">
        <v>9.0</v>
      </c>
      <c r="M100" s="65">
        <f t="shared" si="7"/>
        <v>0</v>
      </c>
      <c r="N100" s="65">
        <f t="shared" si="8"/>
        <v>0</v>
      </c>
      <c r="O100" s="65">
        <f t="shared" si="9"/>
        <v>0</v>
      </c>
      <c r="P100" s="29"/>
      <c r="Q100" s="67"/>
      <c r="R100" s="68">
        <v>63.0</v>
      </c>
      <c r="S100" s="69"/>
      <c r="T100" s="69"/>
      <c r="U100" s="69"/>
      <c r="V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</row>
    <row r="101" ht="26.25" customHeight="1">
      <c r="A101" s="25">
        <v>95.0</v>
      </c>
      <c r="B101" s="26" t="s">
        <v>229</v>
      </c>
      <c r="C101" s="26" t="s">
        <v>230</v>
      </c>
      <c r="D101" s="64">
        <v>27.0</v>
      </c>
      <c r="E101" s="65">
        <f t="shared" si="1"/>
        <v>1</v>
      </c>
      <c r="F101" s="65">
        <f t="shared" si="2"/>
        <v>1</v>
      </c>
      <c r="G101" s="65">
        <f t="shared" si="3"/>
        <v>1</v>
      </c>
      <c r="H101" s="66">
        <v>23.0</v>
      </c>
      <c r="I101" s="65">
        <f t="shared" si="4"/>
        <v>1</v>
      </c>
      <c r="J101" s="65">
        <f t="shared" si="5"/>
        <v>1</v>
      </c>
      <c r="K101" s="65">
        <f t="shared" si="6"/>
        <v>0</v>
      </c>
      <c r="L101" s="64">
        <v>10.0</v>
      </c>
      <c r="M101" s="65">
        <f t="shared" si="7"/>
        <v>1</v>
      </c>
      <c r="N101" s="65">
        <f t="shared" si="8"/>
        <v>0</v>
      </c>
      <c r="O101" s="65">
        <f t="shared" si="9"/>
        <v>0</v>
      </c>
      <c r="P101" s="29"/>
      <c r="Q101" s="67"/>
      <c r="R101" s="68">
        <v>60.0</v>
      </c>
      <c r="S101" s="69"/>
      <c r="T101" s="69"/>
      <c r="U101" s="69"/>
      <c r="V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</row>
    <row r="102" ht="26.25" customHeight="1">
      <c r="A102" s="25">
        <v>96.0</v>
      </c>
      <c r="B102" s="26" t="s">
        <v>231</v>
      </c>
      <c r="C102" s="26" t="s">
        <v>232</v>
      </c>
      <c r="D102" s="64">
        <v>24.0</v>
      </c>
      <c r="E102" s="65">
        <f t="shared" si="1"/>
        <v>1</v>
      </c>
      <c r="F102" s="65">
        <f t="shared" si="2"/>
        <v>1</v>
      </c>
      <c r="G102" s="65">
        <f t="shared" si="3"/>
        <v>0</v>
      </c>
      <c r="H102" s="66">
        <v>24.0</v>
      </c>
      <c r="I102" s="65">
        <f t="shared" si="4"/>
        <v>1</v>
      </c>
      <c r="J102" s="65">
        <f t="shared" si="5"/>
        <v>1</v>
      </c>
      <c r="K102" s="65">
        <f t="shared" si="6"/>
        <v>0</v>
      </c>
      <c r="L102" s="64">
        <v>13.0</v>
      </c>
      <c r="M102" s="65">
        <f t="shared" si="7"/>
        <v>1</v>
      </c>
      <c r="N102" s="65">
        <f t="shared" si="8"/>
        <v>1</v>
      </c>
      <c r="O102" s="65">
        <f t="shared" si="9"/>
        <v>1</v>
      </c>
      <c r="P102" s="29"/>
      <c r="Q102" s="67"/>
      <c r="R102" s="68">
        <v>61.0</v>
      </c>
      <c r="S102" s="69"/>
      <c r="T102" s="69"/>
      <c r="U102" s="69"/>
      <c r="V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</row>
    <row r="103" ht="26.25" customHeight="1">
      <c r="A103" s="25">
        <v>97.0</v>
      </c>
      <c r="B103" s="26" t="s">
        <v>233</v>
      </c>
      <c r="C103" s="26" t="s">
        <v>234</v>
      </c>
      <c r="D103" s="64">
        <v>28.0</v>
      </c>
      <c r="E103" s="65">
        <f t="shared" si="1"/>
        <v>1</v>
      </c>
      <c r="F103" s="65">
        <f t="shared" si="2"/>
        <v>1</v>
      </c>
      <c r="G103" s="65">
        <f t="shared" si="3"/>
        <v>1</v>
      </c>
      <c r="H103" s="66">
        <v>27.0</v>
      </c>
      <c r="I103" s="65">
        <f t="shared" si="4"/>
        <v>1</v>
      </c>
      <c r="J103" s="65">
        <f t="shared" si="5"/>
        <v>1</v>
      </c>
      <c r="K103" s="65">
        <f t="shared" si="6"/>
        <v>1</v>
      </c>
      <c r="L103" s="64">
        <v>14.0</v>
      </c>
      <c r="M103" s="65">
        <f t="shared" si="7"/>
        <v>1</v>
      </c>
      <c r="N103" s="65">
        <f t="shared" si="8"/>
        <v>1</v>
      </c>
      <c r="O103" s="65">
        <f t="shared" si="9"/>
        <v>1</v>
      </c>
      <c r="P103" s="29"/>
      <c r="Q103" s="67"/>
      <c r="R103" s="68">
        <v>69.0</v>
      </c>
      <c r="S103" s="69"/>
      <c r="T103" s="69"/>
      <c r="U103" s="69"/>
      <c r="V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</row>
    <row r="104" ht="26.25" customHeight="1">
      <c r="A104" s="25">
        <v>98.0</v>
      </c>
      <c r="B104" s="26" t="s">
        <v>235</v>
      </c>
      <c r="C104" s="26" t="s">
        <v>236</v>
      </c>
      <c r="D104" s="64">
        <v>27.0</v>
      </c>
      <c r="E104" s="65">
        <f t="shared" si="1"/>
        <v>1</v>
      </c>
      <c r="F104" s="65">
        <f t="shared" si="2"/>
        <v>1</v>
      </c>
      <c r="G104" s="65">
        <f t="shared" si="3"/>
        <v>1</v>
      </c>
      <c r="H104" s="66">
        <v>25.0</v>
      </c>
      <c r="I104" s="65">
        <f t="shared" si="4"/>
        <v>1</v>
      </c>
      <c r="J104" s="65">
        <f t="shared" si="5"/>
        <v>1</v>
      </c>
      <c r="K104" s="65">
        <f t="shared" si="6"/>
        <v>0</v>
      </c>
      <c r="L104" s="64">
        <v>12.0</v>
      </c>
      <c r="M104" s="65">
        <f t="shared" si="7"/>
        <v>1</v>
      </c>
      <c r="N104" s="65">
        <f t="shared" si="8"/>
        <v>1</v>
      </c>
      <c r="O104" s="65">
        <f t="shared" si="9"/>
        <v>0</v>
      </c>
      <c r="P104" s="29"/>
      <c r="Q104" s="67"/>
      <c r="R104" s="68">
        <v>64.0</v>
      </c>
      <c r="S104" s="69"/>
      <c r="T104" s="69"/>
      <c r="U104" s="69"/>
      <c r="V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</row>
    <row r="105" ht="26.25" customHeight="1">
      <c r="A105" s="25">
        <v>99.0</v>
      </c>
      <c r="B105" s="26" t="s">
        <v>237</v>
      </c>
      <c r="C105" s="26" t="s">
        <v>238</v>
      </c>
      <c r="D105" s="64">
        <v>28.0</v>
      </c>
      <c r="E105" s="65">
        <f t="shared" si="1"/>
        <v>1</v>
      </c>
      <c r="F105" s="65">
        <f t="shared" si="2"/>
        <v>1</v>
      </c>
      <c r="G105" s="65">
        <f t="shared" si="3"/>
        <v>1</v>
      </c>
      <c r="H105" s="66">
        <v>27.0</v>
      </c>
      <c r="I105" s="65">
        <f t="shared" si="4"/>
        <v>1</v>
      </c>
      <c r="J105" s="65">
        <f t="shared" si="5"/>
        <v>1</v>
      </c>
      <c r="K105" s="65">
        <f t="shared" si="6"/>
        <v>1</v>
      </c>
      <c r="L105" s="64">
        <v>14.0</v>
      </c>
      <c r="M105" s="65">
        <f t="shared" si="7"/>
        <v>1</v>
      </c>
      <c r="N105" s="65">
        <f t="shared" si="8"/>
        <v>1</v>
      </c>
      <c r="O105" s="65">
        <f t="shared" si="9"/>
        <v>1</v>
      </c>
      <c r="P105" s="29"/>
      <c r="Q105" s="67"/>
      <c r="R105" s="68">
        <v>69.0</v>
      </c>
      <c r="S105" s="69"/>
      <c r="T105" s="69"/>
      <c r="U105" s="69"/>
      <c r="V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</row>
    <row r="106" ht="26.25" customHeight="1">
      <c r="A106" s="25">
        <v>100.0</v>
      </c>
      <c r="B106" s="26" t="s">
        <v>239</v>
      </c>
      <c r="C106" s="26" t="s">
        <v>240</v>
      </c>
      <c r="D106" s="64">
        <v>27.0</v>
      </c>
      <c r="E106" s="65">
        <f t="shared" si="1"/>
        <v>1</v>
      </c>
      <c r="F106" s="65">
        <f t="shared" si="2"/>
        <v>1</v>
      </c>
      <c r="G106" s="65">
        <f t="shared" si="3"/>
        <v>1</v>
      </c>
      <c r="H106" s="66">
        <v>25.0</v>
      </c>
      <c r="I106" s="65">
        <f t="shared" si="4"/>
        <v>1</v>
      </c>
      <c r="J106" s="65">
        <f t="shared" si="5"/>
        <v>1</v>
      </c>
      <c r="K106" s="65">
        <f t="shared" si="6"/>
        <v>0</v>
      </c>
      <c r="L106" s="64">
        <v>12.0</v>
      </c>
      <c r="M106" s="65">
        <f t="shared" si="7"/>
        <v>1</v>
      </c>
      <c r="N106" s="65">
        <f t="shared" si="8"/>
        <v>1</v>
      </c>
      <c r="O106" s="65">
        <f t="shared" si="9"/>
        <v>0</v>
      </c>
      <c r="P106" s="70"/>
      <c r="Q106" s="67"/>
      <c r="R106" s="68">
        <v>64.0</v>
      </c>
      <c r="S106" s="69"/>
      <c r="T106" s="69"/>
      <c r="U106" s="69"/>
      <c r="V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</row>
    <row r="107" ht="26.25" customHeight="1">
      <c r="A107" s="25">
        <v>101.0</v>
      </c>
      <c r="B107" s="26" t="s">
        <v>241</v>
      </c>
      <c r="C107" s="26" t="s">
        <v>242</v>
      </c>
      <c r="D107" s="64">
        <v>27.0</v>
      </c>
      <c r="E107" s="65">
        <f t="shared" si="1"/>
        <v>1</v>
      </c>
      <c r="F107" s="65">
        <f t="shared" si="2"/>
        <v>1</v>
      </c>
      <c r="G107" s="65">
        <f t="shared" si="3"/>
        <v>1</v>
      </c>
      <c r="H107" s="66">
        <v>24.0</v>
      </c>
      <c r="I107" s="65">
        <f t="shared" si="4"/>
        <v>1</v>
      </c>
      <c r="J107" s="65">
        <f t="shared" si="5"/>
        <v>1</v>
      </c>
      <c r="K107" s="65">
        <f t="shared" si="6"/>
        <v>0</v>
      </c>
      <c r="L107" s="64">
        <v>6.0</v>
      </c>
      <c r="M107" s="65">
        <f t="shared" si="7"/>
        <v>0</v>
      </c>
      <c r="N107" s="65">
        <f t="shared" si="8"/>
        <v>0</v>
      </c>
      <c r="O107" s="65">
        <f t="shared" si="9"/>
        <v>0</v>
      </c>
      <c r="P107" s="29"/>
      <c r="Q107" s="67"/>
      <c r="R107" s="68">
        <v>57.0</v>
      </c>
      <c r="S107" s="69"/>
      <c r="T107" s="69"/>
      <c r="U107" s="69"/>
      <c r="V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</row>
    <row r="108" ht="18.0" customHeight="1">
      <c r="A108" s="25">
        <v>102.0</v>
      </c>
      <c r="B108" s="26" t="s">
        <v>243</v>
      </c>
      <c r="C108" s="26" t="s">
        <v>244</v>
      </c>
      <c r="D108" s="64">
        <v>27.0</v>
      </c>
      <c r="E108" s="65">
        <f t="shared" si="1"/>
        <v>1</v>
      </c>
      <c r="F108" s="65">
        <f t="shared" si="2"/>
        <v>1</v>
      </c>
      <c r="G108" s="65">
        <f t="shared" si="3"/>
        <v>1</v>
      </c>
      <c r="H108" s="66">
        <v>24.0</v>
      </c>
      <c r="I108" s="65">
        <f t="shared" si="4"/>
        <v>1</v>
      </c>
      <c r="J108" s="65">
        <f t="shared" si="5"/>
        <v>1</v>
      </c>
      <c r="K108" s="65">
        <f t="shared" si="6"/>
        <v>0</v>
      </c>
      <c r="L108" s="64">
        <v>6.0</v>
      </c>
      <c r="M108" s="65">
        <f t="shared" si="7"/>
        <v>0</v>
      </c>
      <c r="N108" s="65">
        <f t="shared" si="8"/>
        <v>0</v>
      </c>
      <c r="O108" s="65">
        <f t="shared" si="9"/>
        <v>0</v>
      </c>
      <c r="P108" s="29"/>
      <c r="Q108" s="67"/>
      <c r="R108" s="68">
        <v>57.0</v>
      </c>
      <c r="S108" s="69"/>
      <c r="T108" s="69"/>
      <c r="U108" s="69"/>
      <c r="V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</row>
    <row r="109" ht="18.0" customHeight="1">
      <c r="A109" s="25">
        <v>103.0</v>
      </c>
      <c r="B109" s="26" t="s">
        <v>245</v>
      </c>
      <c r="C109" s="26" t="s">
        <v>246</v>
      </c>
      <c r="D109" s="64">
        <v>26.0</v>
      </c>
      <c r="E109" s="65">
        <f t="shared" si="1"/>
        <v>1</v>
      </c>
      <c r="F109" s="65">
        <f t="shared" si="2"/>
        <v>1</v>
      </c>
      <c r="G109" s="65">
        <f t="shared" si="3"/>
        <v>1</v>
      </c>
      <c r="H109" s="66">
        <v>22.0</v>
      </c>
      <c r="I109" s="65">
        <f t="shared" si="4"/>
        <v>1</v>
      </c>
      <c r="J109" s="65">
        <f t="shared" si="5"/>
        <v>0</v>
      </c>
      <c r="K109" s="65">
        <f t="shared" si="6"/>
        <v>0</v>
      </c>
      <c r="L109" s="64">
        <v>10.0</v>
      </c>
      <c r="M109" s="65">
        <f t="shared" si="7"/>
        <v>1</v>
      </c>
      <c r="N109" s="65">
        <f t="shared" si="8"/>
        <v>0</v>
      </c>
      <c r="O109" s="65">
        <f t="shared" si="9"/>
        <v>0</v>
      </c>
      <c r="P109" s="29"/>
      <c r="Q109" s="67"/>
      <c r="R109" s="68">
        <v>58.0</v>
      </c>
      <c r="S109" s="69"/>
      <c r="T109" s="69"/>
      <c r="U109" s="69"/>
      <c r="V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</row>
    <row r="110" ht="18.0" customHeight="1">
      <c r="A110" s="25">
        <v>104.0</v>
      </c>
      <c r="B110" s="26" t="s">
        <v>247</v>
      </c>
      <c r="C110" s="26" t="s">
        <v>248</v>
      </c>
      <c r="D110" s="64">
        <v>26.0</v>
      </c>
      <c r="E110" s="65">
        <f t="shared" si="1"/>
        <v>1</v>
      </c>
      <c r="F110" s="65">
        <f t="shared" si="2"/>
        <v>1</v>
      </c>
      <c r="G110" s="65">
        <f t="shared" si="3"/>
        <v>1</v>
      </c>
      <c r="H110" s="66">
        <v>25.0</v>
      </c>
      <c r="I110" s="65">
        <f t="shared" si="4"/>
        <v>1</v>
      </c>
      <c r="J110" s="65">
        <f t="shared" si="5"/>
        <v>1</v>
      </c>
      <c r="K110" s="65">
        <f t="shared" si="6"/>
        <v>0</v>
      </c>
      <c r="L110" s="64">
        <v>11.0</v>
      </c>
      <c r="M110" s="65">
        <f t="shared" si="7"/>
        <v>1</v>
      </c>
      <c r="N110" s="65">
        <f t="shared" si="8"/>
        <v>0</v>
      </c>
      <c r="O110" s="65">
        <f t="shared" si="9"/>
        <v>0</v>
      </c>
      <c r="P110" s="29"/>
      <c r="Q110" s="67"/>
      <c r="R110" s="68">
        <v>62.0</v>
      </c>
      <c r="S110" s="69"/>
      <c r="T110" s="69"/>
      <c r="U110" s="69"/>
      <c r="V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</row>
    <row r="111" ht="18.0" customHeight="1">
      <c r="A111" s="25">
        <v>105.0</v>
      </c>
      <c r="B111" s="26" t="s">
        <v>249</v>
      </c>
      <c r="C111" s="26" t="s">
        <v>250</v>
      </c>
      <c r="D111" s="64">
        <v>26.0</v>
      </c>
      <c r="E111" s="65">
        <f t="shared" si="1"/>
        <v>1</v>
      </c>
      <c r="F111" s="65">
        <f t="shared" si="2"/>
        <v>1</v>
      </c>
      <c r="G111" s="65">
        <f t="shared" si="3"/>
        <v>1</v>
      </c>
      <c r="H111" s="66">
        <v>28.0</v>
      </c>
      <c r="I111" s="65">
        <f t="shared" si="4"/>
        <v>1</v>
      </c>
      <c r="J111" s="65">
        <f t="shared" si="5"/>
        <v>1</v>
      </c>
      <c r="K111" s="65">
        <f t="shared" si="6"/>
        <v>1</v>
      </c>
      <c r="L111" s="64">
        <v>9.0</v>
      </c>
      <c r="M111" s="65">
        <f t="shared" si="7"/>
        <v>0</v>
      </c>
      <c r="N111" s="65">
        <f t="shared" si="8"/>
        <v>0</v>
      </c>
      <c r="O111" s="65">
        <f t="shared" si="9"/>
        <v>0</v>
      </c>
      <c r="P111" s="29"/>
      <c r="Q111" s="67"/>
      <c r="R111" s="68">
        <v>63.0</v>
      </c>
      <c r="S111" s="69"/>
      <c r="T111" s="69"/>
      <c r="U111" s="69"/>
      <c r="V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</row>
    <row r="112" ht="18.0" customHeight="1">
      <c r="A112" s="25">
        <v>106.0</v>
      </c>
      <c r="B112" s="26" t="s">
        <v>251</v>
      </c>
      <c r="C112" s="26" t="s">
        <v>252</v>
      </c>
      <c r="D112" s="64">
        <v>26.0</v>
      </c>
      <c r="E112" s="65">
        <f t="shared" si="1"/>
        <v>1</v>
      </c>
      <c r="F112" s="65">
        <f t="shared" si="2"/>
        <v>1</v>
      </c>
      <c r="G112" s="65">
        <f t="shared" si="3"/>
        <v>1</v>
      </c>
      <c r="H112" s="66">
        <v>22.0</v>
      </c>
      <c r="I112" s="65">
        <f t="shared" si="4"/>
        <v>1</v>
      </c>
      <c r="J112" s="65">
        <f t="shared" si="5"/>
        <v>0</v>
      </c>
      <c r="K112" s="65">
        <f t="shared" si="6"/>
        <v>0</v>
      </c>
      <c r="L112" s="64">
        <v>10.0</v>
      </c>
      <c r="M112" s="65">
        <f t="shared" si="7"/>
        <v>1</v>
      </c>
      <c r="N112" s="65">
        <f t="shared" si="8"/>
        <v>0</v>
      </c>
      <c r="O112" s="65">
        <f t="shared" si="9"/>
        <v>0</v>
      </c>
      <c r="P112" s="29"/>
      <c r="Q112" s="67"/>
      <c r="R112" s="68">
        <v>58.0</v>
      </c>
      <c r="S112" s="69"/>
      <c r="T112" s="69"/>
      <c r="U112" s="69"/>
      <c r="V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</row>
    <row r="113" ht="18.0" customHeight="1">
      <c r="A113" s="25">
        <v>107.0</v>
      </c>
      <c r="B113" s="26" t="s">
        <v>253</v>
      </c>
      <c r="C113" s="26" t="s">
        <v>254</v>
      </c>
      <c r="D113" s="64">
        <v>26.0</v>
      </c>
      <c r="E113" s="65">
        <f t="shared" si="1"/>
        <v>1</v>
      </c>
      <c r="F113" s="65">
        <f t="shared" si="2"/>
        <v>1</v>
      </c>
      <c r="G113" s="65">
        <f t="shared" si="3"/>
        <v>1</v>
      </c>
      <c r="H113" s="66">
        <v>25.0</v>
      </c>
      <c r="I113" s="65">
        <f t="shared" si="4"/>
        <v>1</v>
      </c>
      <c r="J113" s="65">
        <f t="shared" si="5"/>
        <v>1</v>
      </c>
      <c r="K113" s="65">
        <f t="shared" si="6"/>
        <v>0</v>
      </c>
      <c r="L113" s="64">
        <v>14.0</v>
      </c>
      <c r="M113" s="65">
        <f t="shared" si="7"/>
        <v>1</v>
      </c>
      <c r="N113" s="65">
        <f t="shared" si="8"/>
        <v>1</v>
      </c>
      <c r="O113" s="65">
        <f t="shared" si="9"/>
        <v>1</v>
      </c>
      <c r="P113" s="29"/>
      <c r="Q113" s="67"/>
      <c r="R113" s="68">
        <v>65.0</v>
      </c>
      <c r="S113" s="69"/>
      <c r="T113" s="69"/>
      <c r="U113" s="69"/>
      <c r="V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</row>
    <row r="114" ht="18.0" customHeight="1">
      <c r="A114" s="25">
        <v>108.0</v>
      </c>
      <c r="B114" s="26" t="s">
        <v>255</v>
      </c>
      <c r="C114" s="26" t="s">
        <v>256</v>
      </c>
      <c r="D114" s="64">
        <v>24.0</v>
      </c>
      <c r="E114" s="65">
        <f t="shared" si="1"/>
        <v>1</v>
      </c>
      <c r="F114" s="65">
        <f t="shared" si="2"/>
        <v>1</v>
      </c>
      <c r="G114" s="65">
        <f t="shared" si="3"/>
        <v>0</v>
      </c>
      <c r="H114" s="66">
        <v>25.0</v>
      </c>
      <c r="I114" s="65">
        <f t="shared" si="4"/>
        <v>1</v>
      </c>
      <c r="J114" s="65">
        <f t="shared" si="5"/>
        <v>1</v>
      </c>
      <c r="K114" s="65">
        <f t="shared" si="6"/>
        <v>0</v>
      </c>
      <c r="L114" s="64">
        <v>10.0</v>
      </c>
      <c r="M114" s="65">
        <f t="shared" si="7"/>
        <v>1</v>
      </c>
      <c r="N114" s="65">
        <f t="shared" si="8"/>
        <v>0</v>
      </c>
      <c r="O114" s="65">
        <f t="shared" si="9"/>
        <v>0</v>
      </c>
      <c r="P114" s="29"/>
      <c r="Q114" s="67"/>
      <c r="R114" s="68">
        <v>59.0</v>
      </c>
      <c r="S114" s="69"/>
      <c r="T114" s="69"/>
      <c r="U114" s="69"/>
      <c r="V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</row>
    <row r="115" ht="18.0" customHeight="1">
      <c r="A115" s="25">
        <v>109.0</v>
      </c>
      <c r="B115" s="26" t="s">
        <v>257</v>
      </c>
      <c r="C115" s="26" t="s">
        <v>258</v>
      </c>
      <c r="D115" s="64">
        <v>19.0</v>
      </c>
      <c r="E115" s="65">
        <f t="shared" si="1"/>
        <v>0</v>
      </c>
      <c r="F115" s="65">
        <f t="shared" si="2"/>
        <v>0</v>
      </c>
      <c r="G115" s="65">
        <f t="shared" si="3"/>
        <v>0</v>
      </c>
      <c r="H115" s="66">
        <v>24.0</v>
      </c>
      <c r="I115" s="65">
        <f t="shared" si="4"/>
        <v>1</v>
      </c>
      <c r="J115" s="65">
        <f t="shared" si="5"/>
        <v>1</v>
      </c>
      <c r="K115" s="65">
        <f t="shared" si="6"/>
        <v>0</v>
      </c>
      <c r="L115" s="64">
        <v>12.0</v>
      </c>
      <c r="M115" s="65">
        <f t="shared" si="7"/>
        <v>1</v>
      </c>
      <c r="N115" s="65">
        <f t="shared" si="8"/>
        <v>1</v>
      </c>
      <c r="O115" s="65">
        <f t="shared" si="9"/>
        <v>0</v>
      </c>
      <c r="P115" s="29"/>
      <c r="Q115" s="67"/>
      <c r="R115" s="68">
        <v>55.0</v>
      </c>
      <c r="S115" s="69"/>
      <c r="T115" s="69"/>
      <c r="U115" s="69"/>
      <c r="V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</row>
    <row r="116" ht="18.0" customHeight="1">
      <c r="A116" s="25">
        <v>110.0</v>
      </c>
      <c r="B116" s="26" t="s">
        <v>259</v>
      </c>
      <c r="C116" s="26" t="s">
        <v>260</v>
      </c>
      <c r="D116" s="64">
        <v>20.0</v>
      </c>
      <c r="E116" s="65">
        <f t="shared" si="1"/>
        <v>1</v>
      </c>
      <c r="F116" s="65">
        <f t="shared" si="2"/>
        <v>0</v>
      </c>
      <c r="G116" s="65">
        <f t="shared" si="3"/>
        <v>0</v>
      </c>
      <c r="H116" s="66">
        <v>11.0</v>
      </c>
      <c r="I116" s="65">
        <f t="shared" si="4"/>
        <v>0</v>
      </c>
      <c r="J116" s="65">
        <f t="shared" si="5"/>
        <v>0</v>
      </c>
      <c r="K116" s="65">
        <f t="shared" si="6"/>
        <v>0</v>
      </c>
      <c r="L116" s="64">
        <v>5.0</v>
      </c>
      <c r="M116" s="65">
        <f t="shared" si="7"/>
        <v>0</v>
      </c>
      <c r="N116" s="65">
        <f t="shared" si="8"/>
        <v>0</v>
      </c>
      <c r="O116" s="65">
        <f t="shared" si="9"/>
        <v>0</v>
      </c>
      <c r="P116" s="29"/>
      <c r="Q116" s="67"/>
      <c r="R116" s="68">
        <v>36.0</v>
      </c>
      <c r="S116" s="69"/>
      <c r="T116" s="69"/>
      <c r="U116" s="69"/>
      <c r="V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</row>
    <row r="117" ht="18.0" customHeight="1">
      <c r="A117" s="25">
        <v>111.0</v>
      </c>
      <c r="B117" s="26" t="s">
        <v>261</v>
      </c>
      <c r="C117" s="26" t="s">
        <v>262</v>
      </c>
      <c r="D117" s="64">
        <v>24.0</v>
      </c>
      <c r="E117" s="65">
        <f t="shared" si="1"/>
        <v>1</v>
      </c>
      <c r="F117" s="65">
        <f t="shared" si="2"/>
        <v>1</v>
      </c>
      <c r="G117" s="65">
        <f t="shared" si="3"/>
        <v>0</v>
      </c>
      <c r="H117" s="66">
        <v>25.0</v>
      </c>
      <c r="I117" s="65">
        <f t="shared" si="4"/>
        <v>1</v>
      </c>
      <c r="J117" s="65">
        <f t="shared" si="5"/>
        <v>1</v>
      </c>
      <c r="K117" s="65">
        <f t="shared" si="6"/>
        <v>0</v>
      </c>
      <c r="L117" s="64">
        <v>10.0</v>
      </c>
      <c r="M117" s="65">
        <f t="shared" si="7"/>
        <v>1</v>
      </c>
      <c r="N117" s="65">
        <f t="shared" si="8"/>
        <v>0</v>
      </c>
      <c r="O117" s="65">
        <f t="shared" si="9"/>
        <v>0</v>
      </c>
      <c r="P117" s="29"/>
      <c r="Q117" s="67"/>
      <c r="R117" s="68">
        <v>59.0</v>
      </c>
      <c r="S117" s="69"/>
      <c r="T117" s="69"/>
      <c r="U117" s="69"/>
      <c r="V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</row>
    <row r="118" ht="15.75" customHeight="1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</row>
    <row r="119" ht="15.75" customHeight="1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</row>
    <row r="120" ht="15.75" customHeight="1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</row>
    <row r="121" ht="15.75" customHeight="1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</row>
    <row r="122" ht="15.75" customHeight="1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</row>
    <row r="123" ht="15.75" customHeight="1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</row>
    <row r="124" ht="15.75" customHeight="1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</row>
    <row r="125" ht="15.75" customHeight="1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</row>
    <row r="126" ht="15.75" customHeight="1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</row>
    <row r="127" ht="15.75" customHeight="1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</row>
    <row r="128" ht="15.75" customHeight="1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</row>
    <row r="129" ht="15.75" customHeight="1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</row>
    <row r="130" ht="15.75" customHeight="1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</row>
    <row r="131" ht="15.75" customHeight="1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</row>
    <row r="132" ht="15.75" customHeight="1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</row>
    <row r="133" ht="15.75" customHeight="1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</row>
    <row r="134" ht="15.75" customHeight="1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</row>
    <row r="135" ht="15.75" customHeight="1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</row>
    <row r="136" ht="15.75" customHeight="1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</row>
    <row r="137" ht="15.75" customHeight="1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</row>
    <row r="138" ht="15.75" customHeight="1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</row>
    <row r="139" ht="15.75" customHeight="1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</row>
    <row r="140" ht="15.75" customHeight="1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</row>
    <row r="141" ht="15.75" customHeight="1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</row>
    <row r="142" ht="15.75" customHeight="1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</row>
    <row r="143" ht="15.75" customHeight="1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</row>
    <row r="144" ht="15.75" customHeight="1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</row>
    <row r="145" ht="15.75" customHeight="1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</row>
    <row r="146" ht="15.75" customHeight="1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</row>
    <row r="147" ht="15.75" customHeight="1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</row>
    <row r="148" ht="15.75" customHeight="1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</row>
    <row r="149" ht="15.75" customHeight="1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</row>
    <row r="150" ht="15.75" customHeight="1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</row>
    <row r="151" ht="15.75" customHeight="1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</row>
    <row r="152" ht="15.75" customHeight="1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</row>
    <row r="153" ht="15.75" customHeight="1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</row>
    <row r="154" ht="15.75" customHeight="1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</row>
    <row r="155" ht="15.75" customHeight="1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</row>
    <row r="156" ht="15.75" customHeight="1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</row>
    <row r="157" ht="15.75" customHeight="1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</row>
    <row r="158" ht="15.75" customHeight="1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</row>
    <row r="159" ht="15.75" customHeight="1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</row>
    <row r="160" ht="15.75" customHeight="1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</row>
    <row r="161" ht="15.75" customHeight="1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</row>
    <row r="162" ht="15.75" customHeight="1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</row>
    <row r="163" ht="15.75" customHeight="1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</row>
    <row r="164" ht="15.75" customHeight="1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</row>
    <row r="165" ht="15.75" customHeight="1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  <c r="AI165" s="58"/>
    </row>
    <row r="166" ht="15.75" customHeight="1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</row>
    <row r="167" ht="15.75" customHeight="1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</row>
    <row r="168" ht="15.75" customHeight="1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</row>
    <row r="169" ht="15.75" customHeight="1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</row>
    <row r="170" ht="15.75" customHeight="1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</row>
    <row r="171" ht="15.75" customHeight="1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</row>
    <row r="172" ht="15.75" customHeight="1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</row>
    <row r="173" ht="15.75" customHeight="1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</row>
    <row r="174" ht="15.75" customHeight="1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  <c r="AH174" s="58"/>
      <c r="AI174" s="58"/>
    </row>
    <row r="175" ht="15.75" customHeight="1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</row>
    <row r="176" ht="15.75" customHeight="1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</row>
    <row r="177" ht="15.75" customHeight="1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  <c r="AH177" s="58"/>
      <c r="AI177" s="58"/>
    </row>
    <row r="178" ht="15.75" customHeight="1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</row>
    <row r="179" ht="15.75" customHeight="1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</row>
    <row r="180" ht="15.75" customHeight="1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</row>
    <row r="181" ht="15.75" customHeight="1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</row>
    <row r="182" ht="15.75" customHeight="1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</row>
    <row r="183" ht="15.75" customHeight="1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</row>
    <row r="184" ht="15.75" customHeight="1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</row>
    <row r="185" ht="15.75" customHeight="1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</row>
    <row r="186" ht="15.75" customHeight="1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</row>
    <row r="187" ht="15.75" customHeight="1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</row>
    <row r="188" ht="15.75" customHeight="1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</row>
    <row r="189" ht="15.75" customHeight="1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</row>
    <row r="190" ht="15.75" customHeight="1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</row>
    <row r="191" ht="15.75" customHeight="1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</row>
    <row r="192" ht="15.75" customHeight="1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  <c r="AH192" s="58"/>
      <c r="AI192" s="58"/>
    </row>
    <row r="193" ht="15.75" customHeight="1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</row>
    <row r="194" ht="15.75" customHeight="1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</row>
    <row r="195" ht="15.75" customHeight="1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  <c r="AH195" s="58"/>
      <c r="AI195" s="58"/>
    </row>
    <row r="196" ht="15.75" customHeight="1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  <c r="AH196" s="58"/>
      <c r="AI196" s="58"/>
    </row>
    <row r="197" ht="15.75" customHeight="1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</row>
    <row r="198" ht="15.75" customHeight="1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  <c r="AH198" s="58"/>
      <c r="AI198" s="58"/>
    </row>
    <row r="199" ht="15.75" customHeight="1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  <c r="AH199" s="58"/>
      <c r="AI199" s="58"/>
    </row>
    <row r="200" ht="15.75" customHeight="1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  <c r="AH200" s="58"/>
      <c r="AI200" s="58"/>
    </row>
    <row r="201" ht="15.75" customHeight="1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  <c r="AH201" s="58"/>
      <c r="AI201" s="58"/>
    </row>
    <row r="202" ht="15.75" customHeight="1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  <c r="AH202" s="58"/>
      <c r="AI202" s="58"/>
    </row>
    <row r="203" ht="15.75" customHeight="1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  <c r="AH203" s="58"/>
      <c r="AI203" s="58"/>
    </row>
    <row r="204" ht="15.75" customHeight="1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  <c r="AH204" s="58"/>
      <c r="AI204" s="58"/>
    </row>
    <row r="205" ht="15.75" customHeight="1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  <c r="AH205" s="58"/>
      <c r="AI205" s="58"/>
    </row>
    <row r="206" ht="15.75" customHeight="1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  <c r="AH206" s="58"/>
      <c r="AI206" s="58"/>
    </row>
    <row r="207" ht="15.75" customHeight="1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  <c r="AH207" s="58"/>
      <c r="AI207" s="58"/>
    </row>
    <row r="208" ht="15.75" customHeight="1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58"/>
      <c r="AG208" s="58"/>
      <c r="AH208" s="58"/>
      <c r="AI208" s="58"/>
    </row>
    <row r="209" ht="15.75" customHeight="1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  <c r="AH209" s="58"/>
      <c r="AI209" s="58"/>
    </row>
    <row r="210" ht="15.75" customHeight="1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  <c r="AH210" s="58"/>
      <c r="AI210" s="58"/>
    </row>
    <row r="211" ht="15.75" customHeight="1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  <c r="AH211" s="58"/>
      <c r="AI211" s="58"/>
    </row>
    <row r="212" ht="15.75" customHeight="1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  <c r="AH212" s="58"/>
      <c r="AI212" s="58"/>
    </row>
    <row r="213" ht="15.75" customHeight="1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  <c r="AH213" s="58"/>
      <c r="AI213" s="58"/>
    </row>
    <row r="214" ht="15.75" customHeight="1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  <c r="AH214" s="58"/>
      <c r="AI214" s="58"/>
    </row>
    <row r="215" ht="15.75" customHeight="1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  <c r="AH215" s="58"/>
      <c r="AI215" s="58"/>
    </row>
    <row r="216" ht="15.75" customHeight="1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  <c r="AH216" s="58"/>
      <c r="AI216" s="58"/>
    </row>
    <row r="217" ht="15.75" customHeight="1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  <c r="AH217" s="58"/>
      <c r="AI217" s="58"/>
    </row>
    <row r="218" ht="15.75" customHeight="1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  <c r="AE218" s="58"/>
      <c r="AF218" s="58"/>
      <c r="AG218" s="58"/>
      <c r="AH218" s="58"/>
      <c r="AI218" s="58"/>
    </row>
    <row r="219" ht="15.75" customHeight="1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  <c r="AH219" s="58"/>
      <c r="AI219" s="58"/>
    </row>
    <row r="220" ht="15.75" customHeight="1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  <c r="AH220" s="58"/>
      <c r="AI220" s="58"/>
    </row>
    <row r="221" ht="15.75" customHeight="1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  <c r="AH221" s="58"/>
      <c r="AI221" s="58"/>
    </row>
    <row r="222" ht="15.75" customHeight="1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58"/>
      <c r="AH222" s="58"/>
      <c r="AI222" s="58"/>
    </row>
    <row r="223" ht="15.75" customHeight="1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58"/>
      <c r="AH223" s="58"/>
      <c r="AI223" s="58"/>
    </row>
    <row r="224" ht="15.75" customHeight="1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58"/>
      <c r="AH224" s="58"/>
      <c r="AI224" s="58"/>
    </row>
    <row r="225" ht="15.75" customHeight="1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  <c r="AH225" s="58"/>
      <c r="AI225" s="58"/>
    </row>
    <row r="226" ht="15.75" customHeight="1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  <c r="AH226" s="58"/>
      <c r="AI226" s="58"/>
    </row>
    <row r="227" ht="15.75" customHeight="1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  <c r="AH227" s="58"/>
      <c r="AI227" s="58"/>
    </row>
    <row r="228" ht="15.75" customHeight="1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  <c r="AH228" s="58"/>
      <c r="AI228" s="58"/>
    </row>
    <row r="229" ht="15.75" customHeight="1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  <c r="AH229" s="58"/>
      <c r="AI229" s="58"/>
    </row>
    <row r="230" ht="15.75" customHeight="1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  <c r="AH230" s="58"/>
      <c r="AI230" s="58"/>
    </row>
    <row r="231" ht="15.75" customHeight="1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  <c r="AH231" s="58"/>
      <c r="AI231" s="58"/>
    </row>
    <row r="232" ht="15.75" customHeight="1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  <c r="AH232" s="58"/>
      <c r="AI232" s="58"/>
    </row>
    <row r="233" ht="15.75" customHeight="1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  <c r="AH233" s="58"/>
      <c r="AI233" s="58"/>
    </row>
    <row r="234" ht="15.75" customHeight="1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58"/>
      <c r="AH234" s="58"/>
      <c r="AI234" s="58"/>
    </row>
    <row r="235" ht="15.75" customHeight="1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  <c r="AH235" s="58"/>
      <c r="AI235" s="58"/>
    </row>
    <row r="236" ht="15.75" customHeight="1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  <c r="AH236" s="58"/>
      <c r="AI236" s="58"/>
    </row>
    <row r="237" ht="15.75" customHeight="1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58"/>
      <c r="AH237" s="58"/>
      <c r="AI237" s="58"/>
    </row>
    <row r="238" ht="15.75" customHeight="1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  <c r="AH238" s="58"/>
      <c r="AI238" s="58"/>
    </row>
    <row r="239" ht="15.75" customHeight="1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58"/>
      <c r="AH239" s="58"/>
      <c r="AI239" s="58"/>
    </row>
    <row r="240" ht="15.75" customHeight="1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  <c r="AH240" s="58"/>
      <c r="AI240" s="58"/>
    </row>
    <row r="241" ht="15.75" customHeight="1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  <c r="AH241" s="58"/>
      <c r="AI241" s="58"/>
    </row>
    <row r="242" ht="15.75" customHeight="1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  <c r="AH242" s="58"/>
      <c r="AI242" s="58"/>
    </row>
    <row r="243" ht="15.75" customHeight="1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  <c r="AH243" s="58"/>
      <c r="AI243" s="58"/>
    </row>
    <row r="244" ht="15.75" customHeight="1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  <c r="AH244" s="58"/>
      <c r="AI244" s="58"/>
    </row>
    <row r="245" ht="15.75" customHeight="1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  <c r="AH245" s="58"/>
      <c r="AI245" s="58"/>
    </row>
    <row r="246" ht="15.75" customHeight="1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  <c r="AH246" s="58"/>
      <c r="AI246" s="58"/>
    </row>
    <row r="247" ht="15.75" customHeight="1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  <c r="AH247" s="58"/>
      <c r="AI247" s="58"/>
    </row>
    <row r="248" ht="15.75" customHeight="1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  <c r="AH248" s="58"/>
      <c r="AI248" s="58"/>
    </row>
    <row r="249" ht="15.75" customHeight="1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  <c r="AH249" s="58"/>
      <c r="AI249" s="58"/>
    </row>
    <row r="250" ht="15.75" customHeight="1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  <c r="AH250" s="58"/>
      <c r="AI250" s="58"/>
    </row>
    <row r="251" ht="15.75" customHeight="1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  <c r="AH251" s="58"/>
      <c r="AI251" s="58"/>
    </row>
    <row r="252" ht="15.75" customHeight="1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  <c r="AH252" s="58"/>
      <c r="AI252" s="58"/>
    </row>
    <row r="253" ht="15.75" customHeight="1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  <c r="AH253" s="58"/>
      <c r="AI253" s="58"/>
    </row>
    <row r="254" ht="15.75" customHeight="1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  <c r="AH254" s="58"/>
      <c r="AI254" s="58"/>
    </row>
    <row r="255" ht="15.75" customHeight="1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  <c r="AH255" s="58"/>
      <c r="AI255" s="58"/>
    </row>
    <row r="256" ht="15.75" customHeight="1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  <c r="AH256" s="58"/>
      <c r="AI256" s="58"/>
    </row>
    <row r="257" ht="15.75" customHeight="1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  <c r="AH257" s="58"/>
      <c r="AI257" s="58"/>
    </row>
    <row r="258" ht="15.75" customHeight="1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  <c r="AH258" s="58"/>
      <c r="AI258" s="58"/>
    </row>
    <row r="259" ht="15.75" customHeight="1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  <c r="AH259" s="58"/>
      <c r="AI259" s="58"/>
    </row>
    <row r="260" ht="15.75" customHeight="1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  <c r="AH260" s="58"/>
      <c r="AI260" s="58"/>
    </row>
    <row r="261" ht="15.75" customHeight="1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  <c r="AH261" s="58"/>
      <c r="AI261" s="58"/>
    </row>
    <row r="262" ht="15.75" customHeight="1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  <c r="AH262" s="58"/>
      <c r="AI262" s="58"/>
    </row>
    <row r="263" ht="15.75" customHeight="1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  <c r="AH263" s="58"/>
      <c r="AI263" s="58"/>
    </row>
    <row r="264" ht="15.75" customHeight="1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  <c r="AH264" s="58"/>
      <c r="AI264" s="58"/>
    </row>
    <row r="265" ht="15.75" customHeight="1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  <c r="AH265" s="58"/>
      <c r="AI265" s="58"/>
    </row>
    <row r="266" ht="15.75" customHeight="1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  <c r="AH266" s="58"/>
      <c r="AI266" s="58"/>
    </row>
    <row r="267" ht="15.75" customHeight="1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  <c r="AH267" s="58"/>
      <c r="AI267" s="58"/>
    </row>
    <row r="268" ht="15.75" customHeight="1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  <c r="AH268" s="58"/>
      <c r="AI268" s="58"/>
    </row>
    <row r="269" ht="15.75" customHeight="1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  <c r="AH269" s="58"/>
      <c r="AI269" s="58"/>
    </row>
    <row r="270" ht="15.75" customHeight="1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  <c r="AH270" s="58"/>
      <c r="AI270" s="58"/>
    </row>
    <row r="271" ht="15.75" customHeight="1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</row>
    <row r="272" ht="15.75" customHeight="1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  <c r="AH272" s="58"/>
      <c r="AI272" s="58"/>
    </row>
    <row r="273" ht="15.75" customHeight="1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  <c r="AH273" s="58"/>
      <c r="AI273" s="58"/>
    </row>
    <row r="274" ht="15.75" customHeight="1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  <c r="AH274" s="58"/>
      <c r="AI274" s="58"/>
    </row>
    <row r="275" ht="15.75" customHeight="1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  <c r="AH275" s="58"/>
      <c r="AI275" s="58"/>
    </row>
    <row r="276" ht="15.75" customHeight="1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  <c r="AH276" s="58"/>
      <c r="AI276" s="58"/>
    </row>
    <row r="277" ht="15.75" customHeight="1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58"/>
      <c r="AI277" s="58"/>
    </row>
    <row r="278" ht="15.75" customHeight="1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  <c r="AH278" s="58"/>
      <c r="AI278" s="58"/>
    </row>
    <row r="279" ht="15.75" customHeight="1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  <c r="AH279" s="58"/>
      <c r="AI279" s="58"/>
    </row>
    <row r="280" ht="15.75" customHeight="1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  <c r="AH280" s="58"/>
      <c r="AI280" s="58"/>
    </row>
    <row r="281" ht="15.75" customHeight="1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58"/>
      <c r="AI281" s="58"/>
    </row>
    <row r="282" ht="15.75" customHeight="1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  <c r="AH282" s="58"/>
      <c r="AI282" s="58"/>
    </row>
    <row r="283" ht="15.75" customHeight="1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  <c r="AH283" s="58"/>
      <c r="AI283" s="58"/>
    </row>
    <row r="284" ht="15.75" customHeight="1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  <c r="AH284" s="58"/>
      <c r="AI284" s="58"/>
    </row>
    <row r="285" ht="15.75" customHeight="1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  <c r="AH285" s="58"/>
      <c r="AI285" s="58"/>
    </row>
    <row r="286" ht="15.75" customHeight="1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  <c r="AH286" s="58"/>
      <c r="AI286" s="58"/>
    </row>
    <row r="287" ht="15.75" customHeight="1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  <c r="AH287" s="58"/>
      <c r="AI287" s="58"/>
    </row>
    <row r="288" ht="15.75" customHeight="1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  <c r="AH288" s="58"/>
      <c r="AI288" s="58"/>
    </row>
    <row r="289" ht="15.75" customHeight="1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  <c r="AH289" s="58"/>
      <c r="AI289" s="58"/>
    </row>
    <row r="290" ht="15.75" customHeight="1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  <c r="AH290" s="58"/>
      <c r="AI290" s="58"/>
    </row>
    <row r="291" ht="15.75" customHeight="1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  <c r="AH291" s="58"/>
      <c r="AI291" s="58"/>
    </row>
    <row r="292" ht="15.75" customHeight="1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  <c r="AH292" s="58"/>
      <c r="AI292" s="58"/>
    </row>
    <row r="293" ht="15.75" customHeight="1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  <c r="AH293" s="58"/>
      <c r="AI293" s="58"/>
    </row>
    <row r="294" ht="15.75" customHeight="1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  <c r="AH294" s="58"/>
      <c r="AI294" s="58"/>
    </row>
    <row r="295" ht="15.75" customHeight="1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  <c r="AH295" s="58"/>
      <c r="AI295" s="58"/>
    </row>
    <row r="296" ht="15.75" customHeight="1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  <c r="AH296" s="58"/>
      <c r="AI296" s="58"/>
    </row>
    <row r="297" ht="15.75" customHeight="1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  <c r="AH297" s="58"/>
      <c r="AI297" s="58"/>
    </row>
    <row r="298" ht="15.75" customHeight="1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  <c r="AH298" s="58"/>
      <c r="AI298" s="58"/>
    </row>
    <row r="299" ht="15.75" customHeight="1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  <c r="AH299" s="58"/>
      <c r="AI299" s="58"/>
    </row>
    <row r="300" ht="15.75" customHeight="1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  <c r="AH300" s="58"/>
      <c r="AI300" s="58"/>
    </row>
    <row r="301" ht="15.75" customHeight="1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  <c r="AH301" s="58"/>
      <c r="AI301" s="58"/>
    </row>
    <row r="302" ht="15.75" customHeight="1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  <c r="AH302" s="58"/>
      <c r="AI302" s="58"/>
    </row>
    <row r="303" ht="15.75" customHeight="1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  <c r="AH303" s="58"/>
      <c r="AI303" s="58"/>
    </row>
    <row r="304" ht="15.75" customHeight="1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  <c r="AH304" s="58"/>
      <c r="AI304" s="58"/>
    </row>
    <row r="305" ht="15.75" customHeight="1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  <c r="AH305" s="58"/>
      <c r="AI305" s="58"/>
    </row>
    <row r="306" ht="15.75" customHeight="1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  <c r="AH306" s="58"/>
      <c r="AI306" s="58"/>
    </row>
    <row r="307" ht="15.75" customHeight="1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  <c r="AH307" s="58"/>
      <c r="AI307" s="58"/>
    </row>
    <row r="308" ht="15.75" customHeight="1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  <c r="AH308" s="58"/>
      <c r="AI308" s="58"/>
    </row>
    <row r="309" ht="15.75" customHeight="1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  <c r="AH309" s="58"/>
      <c r="AI309" s="58"/>
    </row>
    <row r="310" ht="15.75" customHeight="1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  <c r="AH310" s="58"/>
      <c r="AI310" s="58"/>
    </row>
    <row r="311" ht="15.75" customHeight="1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  <c r="AH311" s="58"/>
      <c r="AI311" s="58"/>
    </row>
    <row r="312" ht="15.75" customHeight="1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  <c r="AH312" s="58"/>
      <c r="AI312" s="58"/>
    </row>
    <row r="313" ht="15.75" customHeight="1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  <c r="AH313" s="58"/>
      <c r="AI313" s="58"/>
    </row>
    <row r="314" ht="15.75" customHeight="1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  <c r="AH314" s="58"/>
      <c r="AI314" s="58"/>
    </row>
    <row r="315" ht="15.75" customHeight="1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  <c r="AH315" s="58"/>
      <c r="AI315" s="58"/>
    </row>
    <row r="316" ht="15.75" customHeight="1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  <c r="AH316" s="58"/>
      <c r="AI316" s="58"/>
    </row>
    <row r="317" ht="15.75" customHeight="1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  <c r="AH317" s="58"/>
      <c r="AI317" s="58"/>
    </row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E5:E6"/>
    <mergeCell ref="F5:F6"/>
    <mergeCell ref="G5:G6"/>
    <mergeCell ref="I5:I6"/>
    <mergeCell ref="J5:J6"/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</mergeCells>
  <conditionalFormatting sqref="E7:G117 I7:K117 M7:O117">
    <cfRule type="cellIs" dxfId="2" priority="1" operator="equal">
      <formula>0</formula>
    </cfRule>
  </conditionalFormatting>
  <printOptions/>
  <pageMargins bottom="0.75" footer="0.0" header="0.0" left="0.7" right="0.7" top="0.75"/>
  <pageSetup paperSize="9" orientation="landscape"/>
  <rowBreaks count="2" manualBreakCount="2">
    <brk id="96" man="1"/>
    <brk id="69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75"/>
    <col customWidth="1" min="2" max="2" width="13.75"/>
    <col customWidth="1" min="3" max="3" width="30.88"/>
    <col customWidth="1" min="4" max="4" width="13.25"/>
    <col customWidth="1" min="5" max="5" width="10.88"/>
    <col customWidth="1" min="6" max="6" width="8.63"/>
  </cols>
  <sheetData>
    <row r="1" ht="13.5" customHeight="1">
      <c r="A1" s="71" t="s">
        <v>297</v>
      </c>
      <c r="B1" s="42"/>
      <c r="C1" s="42"/>
      <c r="D1" s="42"/>
      <c r="E1" s="42"/>
    </row>
    <row r="2" ht="13.5" customHeight="1">
      <c r="A2" s="72" t="s">
        <v>298</v>
      </c>
      <c r="B2" s="72" t="s">
        <v>299</v>
      </c>
      <c r="C2" s="72" t="s">
        <v>300</v>
      </c>
      <c r="D2" s="36" t="s">
        <v>301</v>
      </c>
      <c r="E2" s="36" t="s">
        <v>302</v>
      </c>
    </row>
    <row r="3" ht="13.5" customHeight="1">
      <c r="A3" s="25">
        <v>1.0</v>
      </c>
      <c r="B3" s="26" t="s">
        <v>41</v>
      </c>
      <c r="C3" s="26" t="s">
        <v>42</v>
      </c>
      <c r="D3" s="68">
        <v>58.333333333333336</v>
      </c>
      <c r="E3" s="29" t="str">
        <f t="shared" ref="E3:E113" si="1">IF(D3&lt;=50,"Y","N")</f>
        <v>N</v>
      </c>
    </row>
    <row r="4" ht="13.5" customHeight="1">
      <c r="A4" s="25">
        <v>2.0</v>
      </c>
      <c r="B4" s="26" t="s">
        <v>43</v>
      </c>
      <c r="C4" s="26" t="s">
        <v>44</v>
      </c>
      <c r="D4" s="68">
        <v>70.0</v>
      </c>
      <c r="E4" s="29" t="str">
        <f t="shared" si="1"/>
        <v>N</v>
      </c>
    </row>
    <row r="5" ht="13.5" customHeight="1">
      <c r="A5" s="25">
        <v>3.0</v>
      </c>
      <c r="B5" s="26" t="s">
        <v>45</v>
      </c>
      <c r="C5" s="26" t="s">
        <v>46</v>
      </c>
      <c r="D5" s="68">
        <v>63.0</v>
      </c>
      <c r="E5" s="29" t="str">
        <f t="shared" si="1"/>
        <v>N</v>
      </c>
    </row>
    <row r="6" ht="13.5" customHeight="1">
      <c r="A6" s="25">
        <v>4.0</v>
      </c>
      <c r="B6" s="26" t="s">
        <v>47</v>
      </c>
      <c r="C6" s="26" t="s">
        <v>48</v>
      </c>
      <c r="D6" s="68">
        <v>63.0</v>
      </c>
      <c r="E6" s="29" t="str">
        <f t="shared" si="1"/>
        <v>N</v>
      </c>
    </row>
    <row r="7" ht="13.5" customHeight="1">
      <c r="A7" s="25">
        <v>5.0</v>
      </c>
      <c r="B7" s="26" t="s">
        <v>49</v>
      </c>
      <c r="C7" s="26" t="s">
        <v>50</v>
      </c>
      <c r="D7" s="68">
        <v>56.0</v>
      </c>
      <c r="E7" s="29" t="str">
        <f t="shared" si="1"/>
        <v>N</v>
      </c>
    </row>
    <row r="8" ht="13.5" customHeight="1">
      <c r="A8" s="25">
        <v>6.0</v>
      </c>
      <c r="B8" s="26" t="s">
        <v>51</v>
      </c>
      <c r="C8" s="26" t="s">
        <v>52</v>
      </c>
      <c r="D8" s="68">
        <v>56.0</v>
      </c>
      <c r="E8" s="29" t="str">
        <f t="shared" si="1"/>
        <v>N</v>
      </c>
    </row>
    <row r="9" ht="13.5" customHeight="1">
      <c r="A9" s="25">
        <v>7.0</v>
      </c>
      <c r="B9" s="26" t="s">
        <v>53</v>
      </c>
      <c r="C9" s="26" t="s">
        <v>54</v>
      </c>
      <c r="D9" s="68">
        <v>70.0</v>
      </c>
      <c r="E9" s="29" t="str">
        <f t="shared" si="1"/>
        <v>N</v>
      </c>
    </row>
    <row r="10" ht="13.5" customHeight="1">
      <c r="A10" s="25">
        <v>8.0</v>
      </c>
      <c r="B10" s="26" t="s">
        <v>55</v>
      </c>
      <c r="C10" s="26" t="s">
        <v>56</v>
      </c>
      <c r="D10" s="68">
        <v>70.0</v>
      </c>
      <c r="E10" s="29" t="str">
        <f t="shared" si="1"/>
        <v>N</v>
      </c>
    </row>
    <row r="11" ht="13.5" customHeight="1">
      <c r="A11" s="25">
        <v>9.0</v>
      </c>
      <c r="B11" s="26" t="s">
        <v>57</v>
      </c>
      <c r="C11" s="26" t="s">
        <v>58</v>
      </c>
      <c r="D11" s="68">
        <v>63.0</v>
      </c>
      <c r="E11" s="29" t="str">
        <f t="shared" si="1"/>
        <v>N</v>
      </c>
    </row>
    <row r="12" ht="13.5" customHeight="1">
      <c r="A12" s="25">
        <v>10.0</v>
      </c>
      <c r="B12" s="26" t="s">
        <v>59</v>
      </c>
      <c r="C12" s="26" t="s">
        <v>60</v>
      </c>
      <c r="D12" s="68">
        <v>63.0</v>
      </c>
      <c r="E12" s="29" t="str">
        <f t="shared" si="1"/>
        <v>N</v>
      </c>
    </row>
    <row r="13" ht="13.5" customHeight="1">
      <c r="A13" s="25">
        <v>11.0</v>
      </c>
      <c r="B13" s="26" t="s">
        <v>61</v>
      </c>
      <c r="C13" s="26" t="s">
        <v>62</v>
      </c>
      <c r="D13" s="68">
        <v>70.0</v>
      </c>
      <c r="E13" s="29" t="str">
        <f t="shared" si="1"/>
        <v>N</v>
      </c>
    </row>
    <row r="14" ht="13.5" customHeight="1">
      <c r="A14" s="25">
        <v>12.0</v>
      </c>
      <c r="B14" s="26" t="s">
        <v>63</v>
      </c>
      <c r="C14" s="26" t="s">
        <v>64</v>
      </c>
      <c r="D14" s="68">
        <v>65.33333333333333</v>
      </c>
      <c r="E14" s="29" t="str">
        <f t="shared" si="1"/>
        <v>N</v>
      </c>
    </row>
    <row r="15" ht="13.5" customHeight="1">
      <c r="A15" s="25">
        <v>13.0</v>
      </c>
      <c r="B15" s="26" t="s">
        <v>65</v>
      </c>
      <c r="C15" s="26" t="s">
        <v>66</v>
      </c>
      <c r="D15" s="68">
        <v>58.333333333333336</v>
      </c>
      <c r="E15" s="29" t="str">
        <f t="shared" si="1"/>
        <v>N</v>
      </c>
    </row>
    <row r="16" ht="13.5" customHeight="1">
      <c r="A16" s="25">
        <v>14.0</v>
      </c>
      <c r="B16" s="26" t="s">
        <v>67</v>
      </c>
      <c r="C16" s="26" t="s">
        <v>68</v>
      </c>
      <c r="D16" s="68">
        <v>58.333333333333336</v>
      </c>
      <c r="E16" s="29" t="str">
        <f t="shared" si="1"/>
        <v>N</v>
      </c>
    </row>
    <row r="17" ht="13.5" customHeight="1">
      <c r="A17" s="25">
        <v>15.0</v>
      </c>
      <c r="B17" s="26" t="s">
        <v>69</v>
      </c>
      <c r="C17" s="26" t="s">
        <v>70</v>
      </c>
      <c r="D17" s="68">
        <v>63.0</v>
      </c>
      <c r="E17" s="29" t="str">
        <f t="shared" si="1"/>
        <v>N</v>
      </c>
    </row>
    <row r="18" ht="13.5" customHeight="1">
      <c r="A18" s="25">
        <v>16.0</v>
      </c>
      <c r="B18" s="26" t="s">
        <v>71</v>
      </c>
      <c r="C18" s="26" t="s">
        <v>72</v>
      </c>
      <c r="D18" s="68">
        <v>65.33333333333333</v>
      </c>
      <c r="E18" s="29" t="str">
        <f t="shared" si="1"/>
        <v>N</v>
      </c>
    </row>
    <row r="19" ht="13.5" customHeight="1">
      <c r="A19" s="25">
        <v>17.0</v>
      </c>
      <c r="B19" s="26" t="s">
        <v>73</v>
      </c>
      <c r="C19" s="26" t="s">
        <v>74</v>
      </c>
      <c r="D19" s="68">
        <v>65.33333333333333</v>
      </c>
      <c r="E19" s="29" t="str">
        <f t="shared" si="1"/>
        <v>N</v>
      </c>
    </row>
    <row r="20" ht="13.5" customHeight="1">
      <c r="A20" s="25">
        <v>18.0</v>
      </c>
      <c r="B20" s="26" t="s">
        <v>75</v>
      </c>
      <c r="C20" s="26" t="s">
        <v>76</v>
      </c>
      <c r="D20" s="68">
        <v>60.666666666666664</v>
      </c>
      <c r="E20" s="29" t="str">
        <f t="shared" si="1"/>
        <v>N</v>
      </c>
    </row>
    <row r="21" ht="13.5" customHeight="1">
      <c r="A21" s="25">
        <v>19.0</v>
      </c>
      <c r="B21" s="26" t="s">
        <v>77</v>
      </c>
      <c r="C21" s="26" t="s">
        <v>78</v>
      </c>
      <c r="D21" s="68">
        <v>70.0</v>
      </c>
      <c r="E21" s="29" t="str">
        <f t="shared" si="1"/>
        <v>N</v>
      </c>
    </row>
    <row r="22" ht="13.5" customHeight="1">
      <c r="A22" s="25">
        <v>20.0</v>
      </c>
      <c r="B22" s="26" t="s">
        <v>79</v>
      </c>
      <c r="C22" s="26" t="s">
        <v>80</v>
      </c>
      <c r="D22" s="68">
        <v>65.33333333333333</v>
      </c>
      <c r="E22" s="29" t="str">
        <f t="shared" si="1"/>
        <v>N</v>
      </c>
    </row>
    <row r="23" ht="13.5" customHeight="1">
      <c r="A23" s="25">
        <v>21.0</v>
      </c>
      <c r="B23" s="26" t="s">
        <v>81</v>
      </c>
      <c r="C23" s="26" t="s">
        <v>82</v>
      </c>
      <c r="D23" s="68">
        <v>63.0</v>
      </c>
      <c r="E23" s="29" t="str">
        <f t="shared" si="1"/>
        <v>N</v>
      </c>
    </row>
    <row r="24" ht="13.5" customHeight="1">
      <c r="A24" s="25">
        <v>22.0</v>
      </c>
      <c r="B24" s="26" t="s">
        <v>83</v>
      </c>
      <c r="C24" s="26" t="s">
        <v>84</v>
      </c>
      <c r="D24" s="68">
        <v>65.33333333333333</v>
      </c>
      <c r="E24" s="29" t="str">
        <f t="shared" si="1"/>
        <v>N</v>
      </c>
    </row>
    <row r="25" ht="13.5" customHeight="1">
      <c r="A25" s="25">
        <v>23.0</v>
      </c>
      <c r="B25" s="26" t="s">
        <v>85</v>
      </c>
      <c r="C25" s="26" t="s">
        <v>86</v>
      </c>
      <c r="D25" s="68">
        <v>65.33333333333333</v>
      </c>
      <c r="E25" s="29" t="str">
        <f t="shared" si="1"/>
        <v>N</v>
      </c>
    </row>
    <row r="26" ht="13.5" customHeight="1">
      <c r="A26" s="25">
        <v>24.0</v>
      </c>
      <c r="B26" s="26" t="s">
        <v>87</v>
      </c>
      <c r="C26" s="26" t="s">
        <v>88</v>
      </c>
      <c r="D26" s="68">
        <v>63.0</v>
      </c>
      <c r="E26" s="29" t="str">
        <f t="shared" si="1"/>
        <v>N</v>
      </c>
    </row>
    <row r="27" ht="13.5" customHeight="1">
      <c r="A27" s="25">
        <v>25.0</v>
      </c>
      <c r="B27" s="26" t="s">
        <v>89</v>
      </c>
      <c r="C27" s="26" t="s">
        <v>90</v>
      </c>
      <c r="D27" s="68">
        <v>56.0</v>
      </c>
      <c r="E27" s="29" t="str">
        <f t="shared" si="1"/>
        <v>N</v>
      </c>
    </row>
    <row r="28" ht="13.5" customHeight="1">
      <c r="A28" s="25">
        <v>26.0</v>
      </c>
      <c r="B28" s="26" t="s">
        <v>91</v>
      </c>
      <c r="C28" s="26" t="s">
        <v>92</v>
      </c>
      <c r="D28" s="68">
        <v>70.0</v>
      </c>
      <c r="E28" s="29" t="str">
        <f t="shared" si="1"/>
        <v>N</v>
      </c>
    </row>
    <row r="29" ht="13.5" customHeight="1">
      <c r="A29" s="25">
        <v>27.0</v>
      </c>
      <c r="B29" s="26" t="s">
        <v>93</v>
      </c>
      <c r="C29" s="26" t="s">
        <v>94</v>
      </c>
      <c r="D29" s="68">
        <v>70.0</v>
      </c>
      <c r="E29" s="29" t="str">
        <f t="shared" si="1"/>
        <v>N</v>
      </c>
    </row>
    <row r="30" ht="13.5" customHeight="1">
      <c r="A30" s="25">
        <v>28.0</v>
      </c>
      <c r="B30" s="26" t="s">
        <v>95</v>
      </c>
      <c r="C30" s="26" t="s">
        <v>96</v>
      </c>
      <c r="D30" s="68">
        <v>70.0</v>
      </c>
      <c r="E30" s="29" t="str">
        <f t="shared" si="1"/>
        <v>N</v>
      </c>
    </row>
    <row r="31" ht="13.5" customHeight="1">
      <c r="A31" s="25">
        <v>29.0</v>
      </c>
      <c r="B31" s="26" t="s">
        <v>97</v>
      </c>
      <c r="C31" s="26" t="s">
        <v>98</v>
      </c>
      <c r="D31" s="68">
        <v>58.333333333333336</v>
      </c>
      <c r="E31" s="29" t="str">
        <f t="shared" si="1"/>
        <v>N</v>
      </c>
    </row>
    <row r="32" ht="13.5" customHeight="1">
      <c r="A32" s="25">
        <v>30.0</v>
      </c>
      <c r="B32" s="26" t="s">
        <v>99</v>
      </c>
      <c r="C32" s="26" t="s">
        <v>100</v>
      </c>
      <c r="D32" s="68">
        <v>63.0</v>
      </c>
      <c r="E32" s="29" t="str">
        <f t="shared" si="1"/>
        <v>N</v>
      </c>
    </row>
    <row r="33" ht="13.5" customHeight="1">
      <c r="A33" s="25">
        <v>31.0</v>
      </c>
      <c r="B33" s="26" t="s">
        <v>101</v>
      </c>
      <c r="C33" s="26" t="s">
        <v>102</v>
      </c>
      <c r="D33" s="68">
        <v>70.0</v>
      </c>
      <c r="E33" s="29" t="str">
        <f t="shared" si="1"/>
        <v>N</v>
      </c>
    </row>
    <row r="34" ht="13.5" customHeight="1">
      <c r="A34" s="25">
        <v>32.0</v>
      </c>
      <c r="B34" s="26" t="s">
        <v>103</v>
      </c>
      <c r="C34" s="26" t="s">
        <v>104</v>
      </c>
      <c r="D34" s="68">
        <v>63.0</v>
      </c>
      <c r="E34" s="29" t="str">
        <f t="shared" si="1"/>
        <v>N</v>
      </c>
    </row>
    <row r="35" ht="13.5" customHeight="1">
      <c r="A35" s="25">
        <v>33.0</v>
      </c>
      <c r="B35" s="26" t="s">
        <v>105</v>
      </c>
      <c r="C35" s="26" t="s">
        <v>106</v>
      </c>
      <c r="D35" s="68">
        <v>70.0</v>
      </c>
      <c r="E35" s="29" t="str">
        <f t="shared" si="1"/>
        <v>N</v>
      </c>
    </row>
    <row r="36" ht="13.5" customHeight="1">
      <c r="A36" s="25">
        <v>34.0</v>
      </c>
      <c r="B36" s="26" t="s">
        <v>107</v>
      </c>
      <c r="C36" s="26" t="s">
        <v>108</v>
      </c>
      <c r="D36" s="68">
        <v>65.33333333333333</v>
      </c>
      <c r="E36" s="29" t="str">
        <f t="shared" si="1"/>
        <v>N</v>
      </c>
    </row>
    <row r="37" ht="13.5" customHeight="1">
      <c r="A37" s="25">
        <v>35.0</v>
      </c>
      <c r="B37" s="26" t="s">
        <v>109</v>
      </c>
      <c r="C37" s="26" t="s">
        <v>110</v>
      </c>
      <c r="D37" s="68">
        <v>56.0</v>
      </c>
      <c r="E37" s="29" t="str">
        <f t="shared" si="1"/>
        <v>N</v>
      </c>
    </row>
    <row r="38" ht="13.5" customHeight="1">
      <c r="A38" s="25">
        <v>36.0</v>
      </c>
      <c r="B38" s="26" t="s">
        <v>111</v>
      </c>
      <c r="C38" s="26" t="s">
        <v>112</v>
      </c>
      <c r="D38" s="68">
        <v>63.0</v>
      </c>
      <c r="E38" s="29" t="str">
        <f t="shared" si="1"/>
        <v>N</v>
      </c>
    </row>
    <row r="39" ht="13.5" customHeight="1">
      <c r="A39" s="25">
        <v>37.0</v>
      </c>
      <c r="B39" s="26" t="s">
        <v>113</v>
      </c>
      <c r="C39" s="26" t="s">
        <v>114</v>
      </c>
      <c r="D39" s="68">
        <v>63.0</v>
      </c>
      <c r="E39" s="29" t="str">
        <f t="shared" si="1"/>
        <v>N</v>
      </c>
    </row>
    <row r="40" ht="13.5" customHeight="1">
      <c r="A40" s="25">
        <v>38.0</v>
      </c>
      <c r="B40" s="26" t="s">
        <v>115</v>
      </c>
      <c r="C40" s="26" t="s">
        <v>116</v>
      </c>
      <c r="D40" s="68">
        <v>63.0</v>
      </c>
      <c r="E40" s="29" t="str">
        <f t="shared" si="1"/>
        <v>N</v>
      </c>
    </row>
    <row r="41" ht="13.5" customHeight="1">
      <c r="A41" s="25">
        <v>39.0</v>
      </c>
      <c r="B41" s="26" t="s">
        <v>117</v>
      </c>
      <c r="C41" s="26" t="s">
        <v>118</v>
      </c>
      <c r="D41" s="68">
        <v>70.0</v>
      </c>
      <c r="E41" s="29" t="str">
        <f t="shared" si="1"/>
        <v>N</v>
      </c>
    </row>
    <row r="42" ht="13.5" customHeight="1">
      <c r="A42" s="25">
        <v>40.0</v>
      </c>
      <c r="B42" s="26" t="s">
        <v>119</v>
      </c>
      <c r="C42" s="26" t="s">
        <v>120</v>
      </c>
      <c r="D42" s="68">
        <v>70.0</v>
      </c>
      <c r="E42" s="29" t="str">
        <f t="shared" si="1"/>
        <v>N</v>
      </c>
    </row>
    <row r="43" ht="13.5" customHeight="1">
      <c r="A43" s="25">
        <v>41.0</v>
      </c>
      <c r="B43" s="26" t="s">
        <v>121</v>
      </c>
      <c r="C43" s="26" t="s">
        <v>122</v>
      </c>
      <c r="D43" s="68">
        <v>60.666666666666664</v>
      </c>
      <c r="E43" s="29" t="str">
        <f t="shared" si="1"/>
        <v>N</v>
      </c>
    </row>
    <row r="44" ht="13.5" customHeight="1">
      <c r="A44" s="25">
        <v>42.0</v>
      </c>
      <c r="B44" s="26" t="s">
        <v>123</v>
      </c>
      <c r="C44" s="26" t="s">
        <v>124</v>
      </c>
      <c r="D44" s="68">
        <v>58.333333333333336</v>
      </c>
      <c r="E44" s="29" t="str">
        <f t="shared" si="1"/>
        <v>N</v>
      </c>
    </row>
    <row r="45" ht="13.5" customHeight="1">
      <c r="A45" s="25">
        <v>43.0</v>
      </c>
      <c r="B45" s="26" t="s">
        <v>125</v>
      </c>
      <c r="C45" s="26" t="s">
        <v>126</v>
      </c>
      <c r="D45" s="68">
        <v>65.33333333333333</v>
      </c>
      <c r="E45" s="29" t="str">
        <f t="shared" si="1"/>
        <v>N</v>
      </c>
    </row>
    <row r="46" ht="13.5" customHeight="1">
      <c r="A46" s="25">
        <v>44.0</v>
      </c>
      <c r="B46" s="26" t="s">
        <v>127</v>
      </c>
      <c r="C46" s="26" t="s">
        <v>128</v>
      </c>
      <c r="D46" s="68">
        <v>70.0</v>
      </c>
      <c r="E46" s="29" t="str">
        <f t="shared" si="1"/>
        <v>N</v>
      </c>
    </row>
    <row r="47" ht="13.5" customHeight="1">
      <c r="A47" s="25">
        <v>45.0</v>
      </c>
      <c r="B47" s="26" t="s">
        <v>129</v>
      </c>
      <c r="C47" s="26" t="s">
        <v>130</v>
      </c>
      <c r="D47" s="68">
        <v>60.666666666666664</v>
      </c>
      <c r="E47" s="29" t="str">
        <f t="shared" si="1"/>
        <v>N</v>
      </c>
    </row>
    <row r="48" ht="13.5" customHeight="1">
      <c r="A48" s="25">
        <v>46.0</v>
      </c>
      <c r="B48" s="26" t="s">
        <v>131</v>
      </c>
      <c r="C48" s="26" t="s">
        <v>132</v>
      </c>
      <c r="D48" s="68">
        <v>63.0</v>
      </c>
      <c r="E48" s="29" t="str">
        <f t="shared" si="1"/>
        <v>N</v>
      </c>
    </row>
    <row r="49" ht="13.5" customHeight="1">
      <c r="A49" s="25">
        <v>47.0</v>
      </c>
      <c r="B49" s="26" t="s">
        <v>133</v>
      </c>
      <c r="C49" s="26" t="s">
        <v>134</v>
      </c>
      <c r="D49" s="68">
        <v>63.0</v>
      </c>
      <c r="E49" s="29" t="str">
        <f t="shared" si="1"/>
        <v>N</v>
      </c>
    </row>
    <row r="50" ht="13.5" customHeight="1">
      <c r="A50" s="25">
        <v>48.0</v>
      </c>
      <c r="B50" s="26" t="s">
        <v>135</v>
      </c>
      <c r="C50" s="26" t="s">
        <v>136</v>
      </c>
      <c r="D50" s="68">
        <v>70.0</v>
      </c>
      <c r="E50" s="29" t="str">
        <f t="shared" si="1"/>
        <v>N</v>
      </c>
    </row>
    <row r="51" ht="13.5" customHeight="1">
      <c r="A51" s="25">
        <v>49.0</v>
      </c>
      <c r="B51" s="26" t="s">
        <v>137</v>
      </c>
      <c r="C51" s="26" t="s">
        <v>138</v>
      </c>
      <c r="D51" s="68">
        <v>70.0</v>
      </c>
      <c r="E51" s="29" t="str">
        <f t="shared" si="1"/>
        <v>N</v>
      </c>
    </row>
    <row r="52" ht="13.5" customHeight="1">
      <c r="A52" s="25">
        <v>50.0</v>
      </c>
      <c r="B52" s="26" t="s">
        <v>139</v>
      </c>
      <c r="C52" s="26" t="s">
        <v>140</v>
      </c>
      <c r="D52" s="68">
        <v>70.0</v>
      </c>
      <c r="E52" s="29" t="str">
        <f t="shared" si="1"/>
        <v>N</v>
      </c>
    </row>
    <row r="53" ht="13.5" customHeight="1">
      <c r="A53" s="25">
        <v>51.0</v>
      </c>
      <c r="B53" s="26" t="s">
        <v>141</v>
      </c>
      <c r="C53" s="26" t="s">
        <v>142</v>
      </c>
      <c r="D53" s="68">
        <v>65.33333333333333</v>
      </c>
      <c r="E53" s="29" t="str">
        <f t="shared" si="1"/>
        <v>N</v>
      </c>
    </row>
    <row r="54" ht="13.5" customHeight="1">
      <c r="A54" s="25">
        <v>52.0</v>
      </c>
      <c r="B54" s="26" t="s">
        <v>143</v>
      </c>
      <c r="C54" s="26" t="s">
        <v>144</v>
      </c>
      <c r="D54" s="68">
        <v>65.33333333333333</v>
      </c>
      <c r="E54" s="29" t="str">
        <f t="shared" si="1"/>
        <v>N</v>
      </c>
    </row>
    <row r="55" ht="13.5" customHeight="1">
      <c r="A55" s="25">
        <v>53.0</v>
      </c>
      <c r="B55" s="26" t="s">
        <v>145</v>
      </c>
      <c r="C55" s="26" t="s">
        <v>146</v>
      </c>
      <c r="D55" s="68">
        <v>70.0</v>
      </c>
      <c r="E55" s="29" t="str">
        <f t="shared" si="1"/>
        <v>N</v>
      </c>
    </row>
    <row r="56" ht="13.5" customHeight="1">
      <c r="A56" s="25">
        <v>54.0</v>
      </c>
      <c r="B56" s="26" t="s">
        <v>147</v>
      </c>
      <c r="C56" s="26" t="s">
        <v>148</v>
      </c>
      <c r="D56" s="68">
        <v>65.33333333333333</v>
      </c>
      <c r="E56" s="29" t="str">
        <f t="shared" si="1"/>
        <v>N</v>
      </c>
    </row>
    <row r="57" ht="13.5" customHeight="1">
      <c r="A57" s="25">
        <v>55.0</v>
      </c>
      <c r="B57" s="26" t="s">
        <v>149</v>
      </c>
      <c r="C57" s="26" t="s">
        <v>150</v>
      </c>
      <c r="D57" s="68">
        <v>58.333333333333336</v>
      </c>
      <c r="E57" s="29" t="str">
        <f t="shared" si="1"/>
        <v>N</v>
      </c>
    </row>
    <row r="58" ht="13.5" customHeight="1">
      <c r="A58" s="25">
        <v>56.0</v>
      </c>
      <c r="B58" s="26" t="s">
        <v>151</v>
      </c>
      <c r="C58" s="26" t="s">
        <v>152</v>
      </c>
      <c r="D58" s="68">
        <v>60.666666666666664</v>
      </c>
      <c r="E58" s="29" t="str">
        <f t="shared" si="1"/>
        <v>N</v>
      </c>
    </row>
    <row r="59" ht="13.5" customHeight="1">
      <c r="A59" s="25">
        <v>57.0</v>
      </c>
      <c r="B59" s="26" t="s">
        <v>153</v>
      </c>
      <c r="C59" s="26" t="s">
        <v>154</v>
      </c>
      <c r="D59" s="68">
        <v>65.33333333333333</v>
      </c>
      <c r="E59" s="29" t="str">
        <f t="shared" si="1"/>
        <v>N</v>
      </c>
    </row>
    <row r="60" ht="13.5" customHeight="1">
      <c r="A60" s="25">
        <v>58.0</v>
      </c>
      <c r="B60" s="26" t="s">
        <v>155</v>
      </c>
      <c r="C60" s="26" t="s">
        <v>156</v>
      </c>
      <c r="D60" s="68">
        <v>56.0</v>
      </c>
      <c r="E60" s="29" t="str">
        <f t="shared" si="1"/>
        <v>N</v>
      </c>
    </row>
    <row r="61" ht="13.5" customHeight="1">
      <c r="A61" s="25">
        <v>59.0</v>
      </c>
      <c r="B61" s="26" t="s">
        <v>157</v>
      </c>
      <c r="C61" s="26" t="s">
        <v>158</v>
      </c>
      <c r="D61" s="68">
        <v>58.333333333333336</v>
      </c>
      <c r="E61" s="29" t="str">
        <f t="shared" si="1"/>
        <v>N</v>
      </c>
    </row>
    <row r="62" ht="13.5" customHeight="1">
      <c r="A62" s="25">
        <v>60.0</v>
      </c>
      <c r="B62" s="26" t="s">
        <v>159</v>
      </c>
      <c r="C62" s="26" t="s">
        <v>160</v>
      </c>
      <c r="D62" s="68">
        <v>60.666666666666664</v>
      </c>
      <c r="E62" s="29" t="str">
        <f t="shared" si="1"/>
        <v>N</v>
      </c>
    </row>
    <row r="63" ht="13.5" customHeight="1">
      <c r="A63" s="25">
        <v>61.0</v>
      </c>
      <c r="B63" s="26" t="s">
        <v>161</v>
      </c>
      <c r="C63" s="26" t="s">
        <v>162</v>
      </c>
      <c r="D63" s="68">
        <v>58.333333333333336</v>
      </c>
      <c r="E63" s="29" t="str">
        <f t="shared" si="1"/>
        <v>N</v>
      </c>
    </row>
    <row r="64" ht="13.5" customHeight="1">
      <c r="A64" s="25">
        <v>62.0</v>
      </c>
      <c r="B64" s="26" t="s">
        <v>163</v>
      </c>
      <c r="C64" s="26" t="s">
        <v>164</v>
      </c>
      <c r="D64" s="68">
        <v>60.666666666666664</v>
      </c>
      <c r="E64" s="29" t="str">
        <f t="shared" si="1"/>
        <v>N</v>
      </c>
    </row>
    <row r="65" ht="13.5" customHeight="1">
      <c r="A65" s="25">
        <v>63.0</v>
      </c>
      <c r="B65" s="26" t="s">
        <v>165</v>
      </c>
      <c r="C65" s="26" t="s">
        <v>166</v>
      </c>
      <c r="D65" s="68">
        <v>70.0</v>
      </c>
      <c r="E65" s="29" t="str">
        <f t="shared" si="1"/>
        <v>N</v>
      </c>
    </row>
    <row r="66" ht="13.5" customHeight="1">
      <c r="A66" s="25">
        <v>64.0</v>
      </c>
      <c r="B66" s="26" t="s">
        <v>167</v>
      </c>
      <c r="C66" s="26" t="s">
        <v>168</v>
      </c>
      <c r="D66" s="68">
        <v>70.0</v>
      </c>
      <c r="E66" s="29" t="str">
        <f t="shared" si="1"/>
        <v>N</v>
      </c>
    </row>
    <row r="67" ht="13.5" customHeight="1">
      <c r="A67" s="25">
        <v>65.0</v>
      </c>
      <c r="B67" s="26" t="s">
        <v>169</v>
      </c>
      <c r="C67" s="26" t="s">
        <v>170</v>
      </c>
      <c r="D67" s="68">
        <v>63.0</v>
      </c>
      <c r="E67" s="29" t="str">
        <f t="shared" si="1"/>
        <v>N</v>
      </c>
    </row>
    <row r="68" ht="13.5" customHeight="1">
      <c r="A68" s="25">
        <v>66.0</v>
      </c>
      <c r="B68" s="26" t="s">
        <v>171</v>
      </c>
      <c r="C68" s="26" t="s">
        <v>172</v>
      </c>
      <c r="D68" s="68">
        <v>63.0</v>
      </c>
      <c r="E68" s="29" t="str">
        <f t="shared" si="1"/>
        <v>N</v>
      </c>
    </row>
    <row r="69" ht="13.5" customHeight="1">
      <c r="A69" s="25">
        <v>67.0</v>
      </c>
      <c r="B69" s="26" t="s">
        <v>173</v>
      </c>
      <c r="C69" s="26" t="s">
        <v>174</v>
      </c>
      <c r="D69" s="68">
        <v>70.0</v>
      </c>
      <c r="E69" s="29" t="str">
        <f t="shared" si="1"/>
        <v>N</v>
      </c>
    </row>
    <row r="70" ht="13.5" customHeight="1">
      <c r="A70" s="25">
        <v>68.0</v>
      </c>
      <c r="B70" s="26" t="s">
        <v>175</v>
      </c>
      <c r="C70" s="26" t="s">
        <v>176</v>
      </c>
      <c r="D70" s="68">
        <v>70.0</v>
      </c>
      <c r="E70" s="29" t="str">
        <f t="shared" si="1"/>
        <v>N</v>
      </c>
    </row>
    <row r="71" ht="13.5" customHeight="1">
      <c r="A71" s="25">
        <v>69.0</v>
      </c>
      <c r="B71" s="26" t="s">
        <v>177</v>
      </c>
      <c r="C71" s="26" t="s">
        <v>178</v>
      </c>
      <c r="D71" s="68">
        <v>63.0</v>
      </c>
      <c r="E71" s="29" t="str">
        <f t="shared" si="1"/>
        <v>N</v>
      </c>
    </row>
    <row r="72" ht="13.5" customHeight="1">
      <c r="A72" s="25">
        <v>70.0</v>
      </c>
      <c r="B72" s="26" t="s">
        <v>179</v>
      </c>
      <c r="C72" s="26" t="s">
        <v>180</v>
      </c>
      <c r="D72" s="68">
        <v>60.666666666666664</v>
      </c>
      <c r="E72" s="29" t="str">
        <f t="shared" si="1"/>
        <v>N</v>
      </c>
    </row>
    <row r="73" ht="13.5" customHeight="1">
      <c r="A73" s="25">
        <v>71.0</v>
      </c>
      <c r="B73" s="26" t="s">
        <v>181</v>
      </c>
      <c r="C73" s="26" t="s">
        <v>182</v>
      </c>
      <c r="D73" s="68">
        <v>60.666666666666664</v>
      </c>
      <c r="E73" s="29" t="str">
        <f t="shared" si="1"/>
        <v>N</v>
      </c>
    </row>
    <row r="74" ht="13.5" customHeight="1">
      <c r="A74" s="25">
        <v>72.0</v>
      </c>
      <c r="B74" s="26" t="s">
        <v>183</v>
      </c>
      <c r="C74" s="26" t="s">
        <v>184</v>
      </c>
      <c r="D74" s="68">
        <v>70.0</v>
      </c>
      <c r="E74" s="29" t="str">
        <f t="shared" si="1"/>
        <v>N</v>
      </c>
    </row>
    <row r="75" ht="13.5" customHeight="1">
      <c r="A75" s="25">
        <v>73.0</v>
      </c>
      <c r="B75" s="26" t="s">
        <v>185</v>
      </c>
      <c r="C75" s="26" t="s">
        <v>186</v>
      </c>
      <c r="D75" s="68">
        <v>70.0</v>
      </c>
      <c r="E75" s="29" t="str">
        <f t="shared" si="1"/>
        <v>N</v>
      </c>
    </row>
    <row r="76" ht="13.5" customHeight="1">
      <c r="A76" s="25">
        <v>74.0</v>
      </c>
      <c r="B76" s="26" t="s">
        <v>187</v>
      </c>
      <c r="C76" s="26" t="s">
        <v>188</v>
      </c>
      <c r="D76" s="68">
        <v>60.666666666666664</v>
      </c>
      <c r="E76" s="29" t="str">
        <f t="shared" si="1"/>
        <v>N</v>
      </c>
    </row>
    <row r="77" ht="13.5" customHeight="1">
      <c r="A77" s="25">
        <v>75.0</v>
      </c>
      <c r="B77" s="26" t="s">
        <v>189</v>
      </c>
      <c r="C77" s="26" t="s">
        <v>190</v>
      </c>
      <c r="D77" s="68">
        <v>70.0</v>
      </c>
      <c r="E77" s="29" t="str">
        <f t="shared" si="1"/>
        <v>N</v>
      </c>
    </row>
    <row r="78" ht="13.5" customHeight="1">
      <c r="A78" s="25">
        <v>76.0</v>
      </c>
      <c r="B78" s="26" t="s">
        <v>191</v>
      </c>
      <c r="C78" s="26" t="s">
        <v>192</v>
      </c>
      <c r="D78" s="68">
        <v>65.33333333333333</v>
      </c>
      <c r="E78" s="29" t="str">
        <f t="shared" si="1"/>
        <v>N</v>
      </c>
    </row>
    <row r="79" ht="13.5" customHeight="1">
      <c r="A79" s="25">
        <v>77.0</v>
      </c>
      <c r="B79" s="26" t="s">
        <v>193</v>
      </c>
      <c r="C79" s="26" t="s">
        <v>194</v>
      </c>
      <c r="D79" s="68">
        <v>60.666666666666664</v>
      </c>
      <c r="E79" s="29" t="str">
        <f t="shared" si="1"/>
        <v>N</v>
      </c>
    </row>
    <row r="80" ht="13.5" customHeight="1">
      <c r="A80" s="25">
        <v>78.0</v>
      </c>
      <c r="B80" s="26" t="s">
        <v>195</v>
      </c>
      <c r="C80" s="26" t="s">
        <v>196</v>
      </c>
      <c r="D80" s="68">
        <v>58.333333333333336</v>
      </c>
      <c r="E80" s="29" t="str">
        <f t="shared" si="1"/>
        <v>N</v>
      </c>
    </row>
    <row r="81" ht="13.5" customHeight="1">
      <c r="A81" s="25">
        <v>79.0</v>
      </c>
      <c r="B81" s="26" t="s">
        <v>197</v>
      </c>
      <c r="C81" s="26" t="s">
        <v>198</v>
      </c>
      <c r="D81" s="68">
        <v>70.0</v>
      </c>
      <c r="E81" s="29" t="str">
        <f t="shared" si="1"/>
        <v>N</v>
      </c>
    </row>
    <row r="82" ht="13.5" customHeight="1">
      <c r="A82" s="25">
        <v>80.0</v>
      </c>
      <c r="B82" s="26" t="s">
        <v>199</v>
      </c>
      <c r="C82" s="26" t="s">
        <v>200</v>
      </c>
      <c r="D82" s="68">
        <v>58.333333333333336</v>
      </c>
      <c r="E82" s="29" t="str">
        <f t="shared" si="1"/>
        <v>N</v>
      </c>
    </row>
    <row r="83" ht="13.5" customHeight="1">
      <c r="A83" s="25">
        <v>81.0</v>
      </c>
      <c r="B83" s="26" t="s">
        <v>201</v>
      </c>
      <c r="C83" s="26" t="s">
        <v>202</v>
      </c>
      <c r="D83" s="68">
        <v>70.0</v>
      </c>
      <c r="E83" s="29" t="str">
        <f t="shared" si="1"/>
        <v>N</v>
      </c>
    </row>
    <row r="84" ht="13.5" customHeight="1">
      <c r="A84" s="25">
        <v>82.0</v>
      </c>
      <c r="B84" s="26" t="s">
        <v>203</v>
      </c>
      <c r="C84" s="26" t="s">
        <v>204</v>
      </c>
      <c r="D84" s="68">
        <v>63.0</v>
      </c>
      <c r="E84" s="29" t="str">
        <f t="shared" si="1"/>
        <v>N</v>
      </c>
    </row>
    <row r="85" ht="13.5" customHeight="1">
      <c r="A85" s="25">
        <v>83.0</v>
      </c>
      <c r="B85" s="26" t="s">
        <v>205</v>
      </c>
      <c r="C85" s="26" t="s">
        <v>206</v>
      </c>
      <c r="D85" s="68">
        <v>70.0</v>
      </c>
      <c r="E85" s="29" t="str">
        <f t="shared" si="1"/>
        <v>N</v>
      </c>
    </row>
    <row r="86" ht="13.5" customHeight="1">
      <c r="A86" s="25">
        <v>84.0</v>
      </c>
      <c r="B86" s="26" t="s">
        <v>207</v>
      </c>
      <c r="C86" s="26" t="s">
        <v>208</v>
      </c>
      <c r="D86" s="68">
        <v>65.33333333333333</v>
      </c>
      <c r="E86" s="29" t="str">
        <f t="shared" si="1"/>
        <v>N</v>
      </c>
    </row>
    <row r="87" ht="13.5" customHeight="1">
      <c r="A87" s="25">
        <v>85.0</v>
      </c>
      <c r="B87" s="26" t="s">
        <v>209</v>
      </c>
      <c r="C87" s="26" t="s">
        <v>210</v>
      </c>
      <c r="D87" s="68">
        <v>60.666666666666664</v>
      </c>
      <c r="E87" s="29" t="str">
        <f t="shared" si="1"/>
        <v>N</v>
      </c>
    </row>
    <row r="88" ht="13.5" customHeight="1">
      <c r="A88" s="25">
        <v>86.0</v>
      </c>
      <c r="B88" s="26" t="s">
        <v>211</v>
      </c>
      <c r="C88" s="26" t="s">
        <v>212</v>
      </c>
      <c r="D88" s="68">
        <v>65.33333333333333</v>
      </c>
      <c r="E88" s="29" t="str">
        <f t="shared" si="1"/>
        <v>N</v>
      </c>
    </row>
    <row r="89" ht="13.5" customHeight="1">
      <c r="A89" s="25">
        <v>87.0</v>
      </c>
      <c r="B89" s="26" t="s">
        <v>213</v>
      </c>
      <c r="C89" s="26" t="s">
        <v>214</v>
      </c>
      <c r="D89" s="68">
        <v>56.0</v>
      </c>
      <c r="E89" s="29" t="str">
        <f t="shared" si="1"/>
        <v>N</v>
      </c>
    </row>
    <row r="90" ht="13.5" customHeight="1">
      <c r="A90" s="25">
        <v>88.0</v>
      </c>
      <c r="B90" s="26" t="s">
        <v>215</v>
      </c>
      <c r="C90" s="26" t="s">
        <v>216</v>
      </c>
      <c r="D90" s="68">
        <v>56.0</v>
      </c>
      <c r="E90" s="29" t="str">
        <f t="shared" si="1"/>
        <v>N</v>
      </c>
    </row>
    <row r="91" ht="13.5" customHeight="1">
      <c r="A91" s="25">
        <v>89.0</v>
      </c>
      <c r="B91" s="26" t="s">
        <v>217</v>
      </c>
      <c r="C91" s="26" t="s">
        <v>218</v>
      </c>
      <c r="D91" s="68">
        <v>63.0</v>
      </c>
      <c r="E91" s="29" t="str">
        <f t="shared" si="1"/>
        <v>N</v>
      </c>
    </row>
    <row r="92" ht="13.5" customHeight="1">
      <c r="A92" s="25">
        <v>90.0</v>
      </c>
      <c r="B92" s="26" t="s">
        <v>219</v>
      </c>
      <c r="C92" s="26" t="s">
        <v>220</v>
      </c>
      <c r="D92" s="68">
        <v>63.0</v>
      </c>
      <c r="E92" s="29" t="str">
        <f t="shared" si="1"/>
        <v>N</v>
      </c>
    </row>
    <row r="93" ht="13.5" customHeight="1">
      <c r="A93" s="25">
        <v>91.0</v>
      </c>
      <c r="B93" s="26" t="s">
        <v>221</v>
      </c>
      <c r="C93" s="26" t="s">
        <v>222</v>
      </c>
      <c r="D93" s="68">
        <v>51.333333333333336</v>
      </c>
      <c r="E93" s="29" t="str">
        <f t="shared" si="1"/>
        <v>N</v>
      </c>
    </row>
    <row r="94" ht="13.5" customHeight="1">
      <c r="A94" s="25">
        <v>92.0</v>
      </c>
      <c r="B94" s="26" t="s">
        <v>223</v>
      </c>
      <c r="C94" s="26" t="s">
        <v>224</v>
      </c>
      <c r="D94" s="68">
        <v>65.33333333333333</v>
      </c>
      <c r="E94" s="29" t="str">
        <f t="shared" si="1"/>
        <v>N</v>
      </c>
    </row>
    <row r="95" ht="13.5" customHeight="1">
      <c r="A95" s="25">
        <v>93.0</v>
      </c>
      <c r="B95" s="26" t="s">
        <v>225</v>
      </c>
      <c r="C95" s="26" t="s">
        <v>226</v>
      </c>
      <c r="D95" s="68">
        <v>70.0</v>
      </c>
      <c r="E95" s="29" t="str">
        <f t="shared" si="1"/>
        <v>N</v>
      </c>
    </row>
    <row r="96" ht="13.5" customHeight="1">
      <c r="A96" s="25">
        <v>94.0</v>
      </c>
      <c r="B96" s="26" t="s">
        <v>227</v>
      </c>
      <c r="C96" s="26" t="s">
        <v>228</v>
      </c>
      <c r="D96" s="68">
        <v>60.666666666666664</v>
      </c>
      <c r="E96" s="29" t="str">
        <f t="shared" si="1"/>
        <v>N</v>
      </c>
    </row>
    <row r="97" ht="13.5" customHeight="1">
      <c r="A97" s="25">
        <v>95.0</v>
      </c>
      <c r="B97" s="26" t="s">
        <v>229</v>
      </c>
      <c r="C97" s="26" t="s">
        <v>230</v>
      </c>
      <c r="D97" s="68">
        <v>65.33333333333333</v>
      </c>
      <c r="E97" s="29" t="str">
        <f t="shared" si="1"/>
        <v>N</v>
      </c>
    </row>
    <row r="98" ht="13.5" customHeight="1">
      <c r="A98" s="25">
        <v>96.0</v>
      </c>
      <c r="B98" s="26" t="s">
        <v>231</v>
      </c>
      <c r="C98" s="26" t="s">
        <v>232</v>
      </c>
      <c r="D98" s="68">
        <v>65.33333333333333</v>
      </c>
      <c r="E98" s="29" t="str">
        <f t="shared" si="1"/>
        <v>N</v>
      </c>
    </row>
    <row r="99" ht="13.5" customHeight="1">
      <c r="A99" s="25">
        <v>97.0</v>
      </c>
      <c r="B99" s="26" t="s">
        <v>233</v>
      </c>
      <c r="C99" s="26" t="s">
        <v>234</v>
      </c>
      <c r="D99" s="68">
        <v>63.0</v>
      </c>
      <c r="E99" s="29" t="str">
        <f t="shared" si="1"/>
        <v>N</v>
      </c>
    </row>
    <row r="100" ht="13.5" customHeight="1">
      <c r="A100" s="25">
        <v>98.0</v>
      </c>
      <c r="B100" s="26" t="s">
        <v>235</v>
      </c>
      <c r="C100" s="26" t="s">
        <v>236</v>
      </c>
      <c r="D100" s="68">
        <v>60.666666666666664</v>
      </c>
      <c r="E100" s="29" t="str">
        <f t="shared" si="1"/>
        <v>N</v>
      </c>
    </row>
    <row r="101" ht="13.5" customHeight="1">
      <c r="A101" s="25">
        <v>99.0</v>
      </c>
      <c r="B101" s="26" t="s">
        <v>237</v>
      </c>
      <c r="C101" s="26" t="s">
        <v>238</v>
      </c>
      <c r="D101" s="68">
        <v>63.0</v>
      </c>
      <c r="E101" s="29" t="str">
        <f t="shared" si="1"/>
        <v>N</v>
      </c>
    </row>
    <row r="102" ht="13.5" customHeight="1">
      <c r="A102" s="25">
        <v>100.0</v>
      </c>
      <c r="B102" s="26" t="s">
        <v>239</v>
      </c>
      <c r="C102" s="26" t="s">
        <v>240</v>
      </c>
      <c r="D102" s="68">
        <v>60.666666666666664</v>
      </c>
      <c r="E102" s="29" t="str">
        <f t="shared" si="1"/>
        <v>N</v>
      </c>
    </row>
    <row r="103" ht="13.5" customHeight="1">
      <c r="A103" s="25">
        <v>101.0</v>
      </c>
      <c r="B103" s="26" t="s">
        <v>241</v>
      </c>
      <c r="C103" s="26" t="s">
        <v>242</v>
      </c>
      <c r="D103" s="68">
        <v>63.0</v>
      </c>
      <c r="E103" s="29" t="str">
        <f t="shared" si="1"/>
        <v>N</v>
      </c>
    </row>
    <row r="104" ht="13.5" customHeight="1">
      <c r="A104" s="25">
        <v>102.0</v>
      </c>
      <c r="B104" s="26" t="s">
        <v>243</v>
      </c>
      <c r="C104" s="26" t="s">
        <v>244</v>
      </c>
      <c r="D104" s="68">
        <v>63.0</v>
      </c>
      <c r="E104" s="29" t="str">
        <f t="shared" si="1"/>
        <v>N</v>
      </c>
    </row>
    <row r="105" ht="13.5" customHeight="1">
      <c r="A105" s="25">
        <v>103.0</v>
      </c>
      <c r="B105" s="26" t="s">
        <v>245</v>
      </c>
      <c r="C105" s="26" t="s">
        <v>246</v>
      </c>
      <c r="D105" s="68">
        <v>63.0</v>
      </c>
      <c r="E105" s="29" t="str">
        <f t="shared" si="1"/>
        <v>N</v>
      </c>
    </row>
    <row r="106" ht="13.5" customHeight="1">
      <c r="A106" s="25">
        <v>104.0</v>
      </c>
      <c r="B106" s="26" t="s">
        <v>247</v>
      </c>
      <c r="C106" s="26" t="s">
        <v>248</v>
      </c>
      <c r="D106" s="68">
        <v>58.333333333333336</v>
      </c>
      <c r="E106" s="29" t="str">
        <f t="shared" si="1"/>
        <v>N</v>
      </c>
    </row>
    <row r="107" ht="13.5" customHeight="1">
      <c r="A107" s="25">
        <v>105.0</v>
      </c>
      <c r="B107" s="26" t="s">
        <v>249</v>
      </c>
      <c r="C107" s="26" t="s">
        <v>250</v>
      </c>
      <c r="D107" s="68">
        <v>58.333333333333336</v>
      </c>
      <c r="E107" s="29" t="str">
        <f t="shared" si="1"/>
        <v>N</v>
      </c>
    </row>
    <row r="108" ht="13.5" customHeight="1">
      <c r="A108" s="25">
        <v>106.0</v>
      </c>
      <c r="B108" s="26" t="s">
        <v>251</v>
      </c>
      <c r="C108" s="26" t="s">
        <v>252</v>
      </c>
      <c r="D108" s="68">
        <v>63.0</v>
      </c>
      <c r="E108" s="29" t="str">
        <f t="shared" si="1"/>
        <v>N</v>
      </c>
    </row>
    <row r="109" ht="13.5" customHeight="1">
      <c r="A109" s="25">
        <v>107.0</v>
      </c>
      <c r="B109" s="26" t="s">
        <v>253</v>
      </c>
      <c r="C109" s="26" t="s">
        <v>254</v>
      </c>
      <c r="D109" s="68">
        <v>58.333333333333336</v>
      </c>
      <c r="E109" s="29" t="str">
        <f t="shared" si="1"/>
        <v>N</v>
      </c>
    </row>
    <row r="110" ht="13.5" customHeight="1">
      <c r="A110" s="25">
        <v>108.0</v>
      </c>
      <c r="B110" s="26" t="s">
        <v>255</v>
      </c>
      <c r="C110" s="26" t="s">
        <v>256</v>
      </c>
      <c r="D110" s="68">
        <v>63.0</v>
      </c>
      <c r="E110" s="29" t="str">
        <f t="shared" si="1"/>
        <v>N</v>
      </c>
    </row>
    <row r="111" ht="13.5" customHeight="1">
      <c r="A111" s="25">
        <v>109.0</v>
      </c>
      <c r="B111" s="26" t="s">
        <v>257</v>
      </c>
      <c r="C111" s="26" t="s">
        <v>258</v>
      </c>
      <c r="D111" s="68">
        <v>56.0</v>
      </c>
      <c r="E111" s="29" t="str">
        <f t="shared" si="1"/>
        <v>N</v>
      </c>
    </row>
    <row r="112" ht="13.5" customHeight="1">
      <c r="A112" s="25">
        <v>110.0</v>
      </c>
      <c r="B112" s="26" t="s">
        <v>259</v>
      </c>
      <c r="C112" s="26" t="s">
        <v>260</v>
      </c>
      <c r="D112" s="68">
        <v>51.333333333333336</v>
      </c>
      <c r="E112" s="29" t="str">
        <f t="shared" si="1"/>
        <v>N</v>
      </c>
    </row>
    <row r="113" ht="13.5" customHeight="1">
      <c r="A113" s="25">
        <v>111.0</v>
      </c>
      <c r="B113" s="26" t="s">
        <v>261</v>
      </c>
      <c r="C113" s="26" t="s">
        <v>262</v>
      </c>
      <c r="D113" s="68">
        <v>63.0</v>
      </c>
      <c r="E113" s="29" t="str">
        <f t="shared" si="1"/>
        <v>N</v>
      </c>
    </row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conditionalFormatting sqref="E3:E113">
    <cfRule type="cellIs" dxfId="2" priority="1" operator="equal">
      <formula>"Y"</formula>
    </cfRule>
  </conditionalFormatting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27.88"/>
    <col customWidth="1" min="4" max="17" width="13.25"/>
    <col customWidth="1" min="18" max="18" width="6.38"/>
    <col customWidth="1" min="19" max="35" width="8.0"/>
  </cols>
  <sheetData>
    <row r="1" ht="19.5" customHeight="1">
      <c r="A1" s="4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</row>
    <row r="2" ht="19.5" customHeight="1">
      <c r="A2" s="45" t="s">
        <v>303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</row>
    <row r="3" ht="19.5" customHeight="1">
      <c r="A3" s="4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</row>
    <row r="4" ht="19.5" customHeight="1">
      <c r="A4" s="53" t="s">
        <v>30</v>
      </c>
      <c r="B4" s="46" t="s">
        <v>287</v>
      </c>
      <c r="C4" s="62" t="s">
        <v>32</v>
      </c>
      <c r="D4" s="4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73" t="s">
        <v>35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>
      <c r="A5" s="53"/>
      <c r="B5" s="46"/>
      <c r="C5" s="53" t="s">
        <v>288</v>
      </c>
      <c r="D5" s="74" t="s">
        <v>289</v>
      </c>
      <c r="E5" s="74" t="s">
        <v>293</v>
      </c>
      <c r="F5" s="74" t="s">
        <v>294</v>
      </c>
      <c r="G5" s="60" t="s">
        <v>290</v>
      </c>
      <c r="H5" s="60" t="s">
        <v>291</v>
      </c>
      <c r="I5" s="60" t="s">
        <v>292</v>
      </c>
      <c r="J5" s="74" t="s">
        <v>295</v>
      </c>
      <c r="K5" s="60" t="s">
        <v>290</v>
      </c>
      <c r="L5" s="60" t="s">
        <v>291</v>
      </c>
      <c r="M5" s="60" t="s">
        <v>292</v>
      </c>
      <c r="N5" s="74" t="s">
        <v>296</v>
      </c>
      <c r="O5" s="60" t="s">
        <v>290</v>
      </c>
      <c r="P5" s="60" t="s">
        <v>291</v>
      </c>
      <c r="Q5" s="60" t="s">
        <v>292</v>
      </c>
      <c r="R5" s="75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</row>
    <row r="6" ht="31.5" customHeight="1">
      <c r="A6" s="63"/>
      <c r="B6" s="76"/>
      <c r="C6" s="63" t="s">
        <v>37</v>
      </c>
      <c r="D6" s="53"/>
      <c r="E6" s="53"/>
      <c r="F6" s="53">
        <v>14.0</v>
      </c>
      <c r="G6" s="19"/>
      <c r="H6" s="19"/>
      <c r="I6" s="19"/>
      <c r="J6" s="53">
        <v>28.0</v>
      </c>
      <c r="K6" s="19"/>
      <c r="L6" s="19"/>
      <c r="M6" s="19"/>
      <c r="N6" s="53">
        <v>28.0</v>
      </c>
      <c r="O6" s="19"/>
      <c r="P6" s="19"/>
      <c r="Q6" s="19"/>
      <c r="R6" s="53">
        <v>70.0</v>
      </c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</row>
    <row r="7" ht="19.5" customHeight="1">
      <c r="A7" s="25">
        <v>1.0</v>
      </c>
      <c r="B7" s="26" t="s">
        <v>41</v>
      </c>
      <c r="C7" s="26" t="s">
        <v>42</v>
      </c>
      <c r="D7" s="65"/>
      <c r="E7" s="77"/>
      <c r="F7" s="64">
        <v>14.0</v>
      </c>
      <c r="G7" s="65">
        <f t="shared" ref="G7:G117" si="1">IF(F7&gt;=($F$6*0.7),1,0)</f>
        <v>1</v>
      </c>
      <c r="H7" s="65">
        <f t="shared" ref="H7:H117" si="2">IF(F7&gt;=($F$6*0.8),1,0)</f>
        <v>1</v>
      </c>
      <c r="I7" s="65">
        <f t="shared" ref="I7:I117" si="3">IF(F7&gt;=($F$6*0.9),1,0)</f>
        <v>1</v>
      </c>
      <c r="J7" s="64">
        <v>28.0</v>
      </c>
      <c r="K7" s="65">
        <f t="shared" ref="K7:K117" si="4">IF(J7&gt;=($F$6*0.7),1,0)</f>
        <v>1</v>
      </c>
      <c r="L7" s="65">
        <f t="shared" ref="L7:L117" si="5">IF(J7&gt;=($F$6*0.8),1,0)</f>
        <v>1</v>
      </c>
      <c r="M7" s="65">
        <f t="shared" ref="M7:M117" si="6">IF(J7&gt;=($F$6*0.9),1,0)</f>
        <v>1</v>
      </c>
      <c r="N7" s="66">
        <v>24.0</v>
      </c>
      <c r="O7" s="65">
        <f t="shared" ref="O7:O117" si="7">IF(N7&gt;=($N$6*0.7),1,0)</f>
        <v>1</v>
      </c>
      <c r="P7" s="65">
        <f t="shared" ref="P7:P117" si="8">IF(N7&gt;=($N$6*0.8),1,0)</f>
        <v>1</v>
      </c>
      <c r="Q7" s="65">
        <f t="shared" ref="Q7:Q117" si="9">IF(N7&gt;=($N$6*0.9),1,0)</f>
        <v>0</v>
      </c>
      <c r="R7" s="78">
        <v>66.0</v>
      </c>
      <c r="S7" s="30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</row>
    <row r="8" ht="19.5" customHeight="1">
      <c r="A8" s="25">
        <v>2.0</v>
      </c>
      <c r="B8" s="26" t="s">
        <v>43</v>
      </c>
      <c r="C8" s="26" t="s">
        <v>44</v>
      </c>
      <c r="D8" s="65"/>
      <c r="E8" s="77"/>
      <c r="F8" s="64">
        <v>14.0</v>
      </c>
      <c r="G8" s="65">
        <f t="shared" si="1"/>
        <v>1</v>
      </c>
      <c r="H8" s="65">
        <f t="shared" si="2"/>
        <v>1</v>
      </c>
      <c r="I8" s="65">
        <f t="shared" si="3"/>
        <v>1</v>
      </c>
      <c r="J8" s="64">
        <v>28.0</v>
      </c>
      <c r="K8" s="65">
        <f t="shared" si="4"/>
        <v>1</v>
      </c>
      <c r="L8" s="65">
        <f t="shared" si="5"/>
        <v>1</v>
      </c>
      <c r="M8" s="65">
        <f t="shared" si="6"/>
        <v>1</v>
      </c>
      <c r="N8" s="66">
        <v>28.0</v>
      </c>
      <c r="O8" s="65">
        <f t="shared" si="7"/>
        <v>1</v>
      </c>
      <c r="P8" s="65">
        <f t="shared" si="8"/>
        <v>1</v>
      </c>
      <c r="Q8" s="65">
        <f t="shared" si="9"/>
        <v>1</v>
      </c>
      <c r="R8" s="78">
        <v>70.0</v>
      </c>
      <c r="S8" s="30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</row>
    <row r="9" ht="19.5" customHeight="1">
      <c r="A9" s="25">
        <v>3.0</v>
      </c>
      <c r="B9" s="26" t="s">
        <v>45</v>
      </c>
      <c r="C9" s="26" t="s">
        <v>46</v>
      </c>
      <c r="D9" s="65"/>
      <c r="E9" s="77"/>
      <c r="F9" s="64">
        <v>14.0</v>
      </c>
      <c r="G9" s="65">
        <f t="shared" si="1"/>
        <v>1</v>
      </c>
      <c r="H9" s="65">
        <f t="shared" si="2"/>
        <v>1</v>
      </c>
      <c r="I9" s="65">
        <f t="shared" si="3"/>
        <v>1</v>
      </c>
      <c r="J9" s="64">
        <v>27.0</v>
      </c>
      <c r="K9" s="65">
        <f t="shared" si="4"/>
        <v>1</v>
      </c>
      <c r="L9" s="65">
        <f t="shared" si="5"/>
        <v>1</v>
      </c>
      <c r="M9" s="65">
        <f t="shared" si="6"/>
        <v>1</v>
      </c>
      <c r="N9" s="66">
        <v>28.0</v>
      </c>
      <c r="O9" s="65">
        <f t="shared" si="7"/>
        <v>1</v>
      </c>
      <c r="P9" s="65">
        <f t="shared" si="8"/>
        <v>1</v>
      </c>
      <c r="Q9" s="65">
        <f t="shared" si="9"/>
        <v>1</v>
      </c>
      <c r="R9" s="78">
        <v>69.0</v>
      </c>
      <c r="S9" s="30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</row>
    <row r="10" ht="19.5" customHeight="1">
      <c r="A10" s="25">
        <v>4.0</v>
      </c>
      <c r="B10" s="26" t="s">
        <v>47</v>
      </c>
      <c r="C10" s="26" t="s">
        <v>48</v>
      </c>
      <c r="D10" s="65"/>
      <c r="E10" s="77"/>
      <c r="F10" s="64">
        <v>14.0</v>
      </c>
      <c r="G10" s="65">
        <f t="shared" si="1"/>
        <v>1</v>
      </c>
      <c r="H10" s="65">
        <f t="shared" si="2"/>
        <v>1</v>
      </c>
      <c r="I10" s="65">
        <f t="shared" si="3"/>
        <v>1</v>
      </c>
      <c r="J10" s="64">
        <v>27.0</v>
      </c>
      <c r="K10" s="65">
        <f t="shared" si="4"/>
        <v>1</v>
      </c>
      <c r="L10" s="65">
        <f t="shared" si="5"/>
        <v>1</v>
      </c>
      <c r="M10" s="65">
        <f t="shared" si="6"/>
        <v>1</v>
      </c>
      <c r="N10" s="66">
        <v>28.0</v>
      </c>
      <c r="O10" s="65">
        <f t="shared" si="7"/>
        <v>1</v>
      </c>
      <c r="P10" s="65">
        <f t="shared" si="8"/>
        <v>1</v>
      </c>
      <c r="Q10" s="65">
        <f t="shared" si="9"/>
        <v>1</v>
      </c>
      <c r="R10" s="78">
        <v>69.0</v>
      </c>
      <c r="S10" s="30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</row>
    <row r="11" ht="19.5" customHeight="1">
      <c r="A11" s="25">
        <v>5.0</v>
      </c>
      <c r="B11" s="26" t="s">
        <v>49</v>
      </c>
      <c r="C11" s="26" t="s">
        <v>50</v>
      </c>
      <c r="D11" s="65"/>
      <c r="E11" s="77"/>
      <c r="F11" s="64">
        <v>12.0</v>
      </c>
      <c r="G11" s="65">
        <f t="shared" si="1"/>
        <v>1</v>
      </c>
      <c r="H11" s="65">
        <f t="shared" si="2"/>
        <v>1</v>
      </c>
      <c r="I11" s="65">
        <f t="shared" si="3"/>
        <v>0</v>
      </c>
      <c r="J11" s="64">
        <v>28.0</v>
      </c>
      <c r="K11" s="65">
        <f t="shared" si="4"/>
        <v>1</v>
      </c>
      <c r="L11" s="65">
        <f t="shared" si="5"/>
        <v>1</v>
      </c>
      <c r="M11" s="65">
        <f t="shared" si="6"/>
        <v>1</v>
      </c>
      <c r="N11" s="66">
        <v>28.0</v>
      </c>
      <c r="O11" s="65">
        <f t="shared" si="7"/>
        <v>1</v>
      </c>
      <c r="P11" s="65">
        <f t="shared" si="8"/>
        <v>1</v>
      </c>
      <c r="Q11" s="65">
        <f t="shared" si="9"/>
        <v>1</v>
      </c>
      <c r="R11" s="78">
        <v>68.0</v>
      </c>
      <c r="S11" s="30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</row>
    <row r="12" ht="19.5" customHeight="1">
      <c r="A12" s="25">
        <v>6.0</v>
      </c>
      <c r="B12" s="26" t="s">
        <v>51</v>
      </c>
      <c r="C12" s="26" t="s">
        <v>52</v>
      </c>
      <c r="D12" s="65"/>
      <c r="E12" s="77"/>
      <c r="F12" s="64">
        <v>11.0</v>
      </c>
      <c r="G12" s="65">
        <f t="shared" si="1"/>
        <v>1</v>
      </c>
      <c r="H12" s="65">
        <f t="shared" si="2"/>
        <v>0</v>
      </c>
      <c r="I12" s="65">
        <f t="shared" si="3"/>
        <v>0</v>
      </c>
      <c r="J12" s="64">
        <v>28.0</v>
      </c>
      <c r="K12" s="65">
        <f t="shared" si="4"/>
        <v>1</v>
      </c>
      <c r="L12" s="65">
        <f t="shared" si="5"/>
        <v>1</v>
      </c>
      <c r="M12" s="65">
        <f t="shared" si="6"/>
        <v>1</v>
      </c>
      <c r="N12" s="66">
        <v>28.0</v>
      </c>
      <c r="O12" s="65">
        <f t="shared" si="7"/>
        <v>1</v>
      </c>
      <c r="P12" s="65">
        <f t="shared" si="8"/>
        <v>1</v>
      </c>
      <c r="Q12" s="65">
        <f t="shared" si="9"/>
        <v>1</v>
      </c>
      <c r="R12" s="78">
        <v>67.0</v>
      </c>
      <c r="S12" s="30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</row>
    <row r="13" ht="19.5" customHeight="1">
      <c r="A13" s="25">
        <v>7.0</v>
      </c>
      <c r="B13" s="26" t="s">
        <v>53</v>
      </c>
      <c r="C13" s="26" t="s">
        <v>54</v>
      </c>
      <c r="D13" s="65"/>
      <c r="E13" s="77"/>
      <c r="F13" s="64">
        <v>14.0</v>
      </c>
      <c r="G13" s="65">
        <f t="shared" si="1"/>
        <v>1</v>
      </c>
      <c r="H13" s="65">
        <f t="shared" si="2"/>
        <v>1</v>
      </c>
      <c r="I13" s="65">
        <f t="shared" si="3"/>
        <v>1</v>
      </c>
      <c r="J13" s="64">
        <v>28.0</v>
      </c>
      <c r="K13" s="65">
        <f t="shared" si="4"/>
        <v>1</v>
      </c>
      <c r="L13" s="65">
        <f t="shared" si="5"/>
        <v>1</v>
      </c>
      <c r="M13" s="65">
        <f t="shared" si="6"/>
        <v>1</v>
      </c>
      <c r="N13" s="66">
        <v>28.0</v>
      </c>
      <c r="O13" s="65">
        <f t="shared" si="7"/>
        <v>1</v>
      </c>
      <c r="P13" s="65">
        <f t="shared" si="8"/>
        <v>1</v>
      </c>
      <c r="Q13" s="65">
        <f t="shared" si="9"/>
        <v>1</v>
      </c>
      <c r="R13" s="78">
        <v>70.0</v>
      </c>
      <c r="S13" s="30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</row>
    <row r="14" ht="19.5" customHeight="1">
      <c r="A14" s="25">
        <v>8.0</v>
      </c>
      <c r="B14" s="26" t="s">
        <v>55</v>
      </c>
      <c r="C14" s="26" t="s">
        <v>56</v>
      </c>
      <c r="D14" s="65"/>
      <c r="E14" s="77"/>
      <c r="F14" s="64">
        <v>14.0</v>
      </c>
      <c r="G14" s="65">
        <f t="shared" si="1"/>
        <v>1</v>
      </c>
      <c r="H14" s="65">
        <f t="shared" si="2"/>
        <v>1</v>
      </c>
      <c r="I14" s="65">
        <f t="shared" si="3"/>
        <v>1</v>
      </c>
      <c r="J14" s="64">
        <v>28.0</v>
      </c>
      <c r="K14" s="65">
        <f t="shared" si="4"/>
        <v>1</v>
      </c>
      <c r="L14" s="65">
        <f t="shared" si="5"/>
        <v>1</v>
      </c>
      <c r="M14" s="65">
        <f t="shared" si="6"/>
        <v>1</v>
      </c>
      <c r="N14" s="66">
        <v>28.0</v>
      </c>
      <c r="O14" s="65">
        <f t="shared" si="7"/>
        <v>1</v>
      </c>
      <c r="P14" s="65">
        <f t="shared" si="8"/>
        <v>1</v>
      </c>
      <c r="Q14" s="65">
        <f t="shared" si="9"/>
        <v>1</v>
      </c>
      <c r="R14" s="78">
        <v>70.0</v>
      </c>
      <c r="S14" s="30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</row>
    <row r="15" ht="19.5" customHeight="1">
      <c r="A15" s="25">
        <v>9.0</v>
      </c>
      <c r="B15" s="26" t="s">
        <v>57</v>
      </c>
      <c r="C15" s="26" t="s">
        <v>58</v>
      </c>
      <c r="D15" s="65"/>
      <c r="E15" s="77"/>
      <c r="F15" s="64">
        <v>12.0</v>
      </c>
      <c r="G15" s="65">
        <f t="shared" si="1"/>
        <v>1</v>
      </c>
      <c r="H15" s="65">
        <f t="shared" si="2"/>
        <v>1</v>
      </c>
      <c r="I15" s="65">
        <f t="shared" si="3"/>
        <v>0</v>
      </c>
      <c r="J15" s="64">
        <v>28.0</v>
      </c>
      <c r="K15" s="65">
        <f t="shared" si="4"/>
        <v>1</v>
      </c>
      <c r="L15" s="65">
        <f t="shared" si="5"/>
        <v>1</v>
      </c>
      <c r="M15" s="65">
        <f t="shared" si="6"/>
        <v>1</v>
      </c>
      <c r="N15" s="66">
        <v>28.0</v>
      </c>
      <c r="O15" s="65">
        <f t="shared" si="7"/>
        <v>1</v>
      </c>
      <c r="P15" s="65">
        <f t="shared" si="8"/>
        <v>1</v>
      </c>
      <c r="Q15" s="65">
        <f t="shared" si="9"/>
        <v>1</v>
      </c>
      <c r="R15" s="78">
        <v>68.0</v>
      </c>
      <c r="S15" s="30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</row>
    <row r="16" ht="19.5" customHeight="1">
      <c r="A16" s="25">
        <v>10.0</v>
      </c>
      <c r="B16" s="26" t="s">
        <v>59</v>
      </c>
      <c r="C16" s="26" t="s">
        <v>60</v>
      </c>
      <c r="D16" s="65"/>
      <c r="E16" s="77"/>
      <c r="F16" s="64">
        <v>12.0</v>
      </c>
      <c r="G16" s="65">
        <f t="shared" si="1"/>
        <v>1</v>
      </c>
      <c r="H16" s="65">
        <f t="shared" si="2"/>
        <v>1</v>
      </c>
      <c r="I16" s="65">
        <f t="shared" si="3"/>
        <v>0</v>
      </c>
      <c r="J16" s="64">
        <v>28.0</v>
      </c>
      <c r="K16" s="65">
        <f t="shared" si="4"/>
        <v>1</v>
      </c>
      <c r="L16" s="65">
        <f t="shared" si="5"/>
        <v>1</v>
      </c>
      <c r="M16" s="65">
        <f t="shared" si="6"/>
        <v>1</v>
      </c>
      <c r="N16" s="66">
        <v>28.0</v>
      </c>
      <c r="O16" s="65">
        <f t="shared" si="7"/>
        <v>1</v>
      </c>
      <c r="P16" s="65">
        <f t="shared" si="8"/>
        <v>1</v>
      </c>
      <c r="Q16" s="65">
        <f t="shared" si="9"/>
        <v>1</v>
      </c>
      <c r="R16" s="78">
        <v>68.0</v>
      </c>
      <c r="S16" s="30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</row>
    <row r="17" ht="19.5" customHeight="1">
      <c r="A17" s="25">
        <v>11.0</v>
      </c>
      <c r="B17" s="26" t="s">
        <v>61</v>
      </c>
      <c r="C17" s="26" t="s">
        <v>62</v>
      </c>
      <c r="D17" s="65"/>
      <c r="E17" s="77"/>
      <c r="F17" s="64">
        <v>14.0</v>
      </c>
      <c r="G17" s="65">
        <f t="shared" si="1"/>
        <v>1</v>
      </c>
      <c r="H17" s="65">
        <f t="shared" si="2"/>
        <v>1</v>
      </c>
      <c r="I17" s="65">
        <f t="shared" si="3"/>
        <v>1</v>
      </c>
      <c r="J17" s="64">
        <v>28.0</v>
      </c>
      <c r="K17" s="65">
        <f t="shared" si="4"/>
        <v>1</v>
      </c>
      <c r="L17" s="65">
        <f t="shared" si="5"/>
        <v>1</v>
      </c>
      <c r="M17" s="65">
        <f t="shared" si="6"/>
        <v>1</v>
      </c>
      <c r="N17" s="66">
        <v>28.0</v>
      </c>
      <c r="O17" s="65">
        <f t="shared" si="7"/>
        <v>1</v>
      </c>
      <c r="P17" s="65">
        <f t="shared" si="8"/>
        <v>1</v>
      </c>
      <c r="Q17" s="65">
        <f t="shared" si="9"/>
        <v>1</v>
      </c>
      <c r="R17" s="78">
        <v>70.0</v>
      </c>
      <c r="S17" s="30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</row>
    <row r="18" ht="19.5" customHeight="1">
      <c r="A18" s="25">
        <v>12.0</v>
      </c>
      <c r="B18" s="26" t="s">
        <v>63</v>
      </c>
      <c r="C18" s="26" t="s">
        <v>64</v>
      </c>
      <c r="D18" s="65"/>
      <c r="E18" s="77"/>
      <c r="F18" s="64">
        <v>14.0</v>
      </c>
      <c r="G18" s="65">
        <f t="shared" si="1"/>
        <v>1</v>
      </c>
      <c r="H18" s="65">
        <f t="shared" si="2"/>
        <v>1</v>
      </c>
      <c r="I18" s="65">
        <f t="shared" si="3"/>
        <v>1</v>
      </c>
      <c r="J18" s="64">
        <v>28.0</v>
      </c>
      <c r="K18" s="65">
        <f t="shared" si="4"/>
        <v>1</v>
      </c>
      <c r="L18" s="65">
        <f t="shared" si="5"/>
        <v>1</v>
      </c>
      <c r="M18" s="65">
        <f t="shared" si="6"/>
        <v>1</v>
      </c>
      <c r="N18" s="66">
        <v>28.0</v>
      </c>
      <c r="O18" s="65">
        <f t="shared" si="7"/>
        <v>1</v>
      </c>
      <c r="P18" s="65">
        <f t="shared" si="8"/>
        <v>1</v>
      </c>
      <c r="Q18" s="65">
        <f t="shared" si="9"/>
        <v>1</v>
      </c>
      <c r="R18" s="78">
        <v>70.0</v>
      </c>
      <c r="S18" s="30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</row>
    <row r="19" ht="19.5" customHeight="1">
      <c r="A19" s="25">
        <v>13.0</v>
      </c>
      <c r="B19" s="26" t="s">
        <v>65</v>
      </c>
      <c r="C19" s="26" t="s">
        <v>66</v>
      </c>
      <c r="D19" s="65"/>
      <c r="E19" s="77"/>
      <c r="F19" s="64">
        <v>13.0</v>
      </c>
      <c r="G19" s="65">
        <f t="shared" si="1"/>
        <v>1</v>
      </c>
      <c r="H19" s="65">
        <f t="shared" si="2"/>
        <v>1</v>
      </c>
      <c r="I19" s="65">
        <f t="shared" si="3"/>
        <v>1</v>
      </c>
      <c r="J19" s="64">
        <v>27.0</v>
      </c>
      <c r="K19" s="65">
        <f t="shared" si="4"/>
        <v>1</v>
      </c>
      <c r="L19" s="65">
        <f t="shared" si="5"/>
        <v>1</v>
      </c>
      <c r="M19" s="65">
        <f t="shared" si="6"/>
        <v>1</v>
      </c>
      <c r="N19" s="66">
        <v>25.0</v>
      </c>
      <c r="O19" s="65">
        <f t="shared" si="7"/>
        <v>1</v>
      </c>
      <c r="P19" s="65">
        <f t="shared" si="8"/>
        <v>1</v>
      </c>
      <c r="Q19" s="65">
        <f t="shared" si="9"/>
        <v>0</v>
      </c>
      <c r="R19" s="78">
        <v>65.0</v>
      </c>
      <c r="S19" s="30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</row>
    <row r="20" ht="19.5" customHeight="1">
      <c r="A20" s="25">
        <v>14.0</v>
      </c>
      <c r="B20" s="26" t="s">
        <v>67</v>
      </c>
      <c r="C20" s="26" t="s">
        <v>68</v>
      </c>
      <c r="D20" s="65"/>
      <c r="E20" s="77"/>
      <c r="F20" s="64">
        <v>12.0</v>
      </c>
      <c r="G20" s="65">
        <f t="shared" si="1"/>
        <v>1</v>
      </c>
      <c r="H20" s="65">
        <f t="shared" si="2"/>
        <v>1</v>
      </c>
      <c r="I20" s="65">
        <f t="shared" si="3"/>
        <v>0</v>
      </c>
      <c r="J20" s="64">
        <v>27.0</v>
      </c>
      <c r="K20" s="65">
        <f t="shared" si="4"/>
        <v>1</v>
      </c>
      <c r="L20" s="65">
        <f t="shared" si="5"/>
        <v>1</v>
      </c>
      <c r="M20" s="65">
        <f t="shared" si="6"/>
        <v>1</v>
      </c>
      <c r="N20" s="66">
        <v>25.0</v>
      </c>
      <c r="O20" s="65">
        <f t="shared" si="7"/>
        <v>1</v>
      </c>
      <c r="P20" s="65">
        <f t="shared" si="8"/>
        <v>1</v>
      </c>
      <c r="Q20" s="65">
        <f t="shared" si="9"/>
        <v>0</v>
      </c>
      <c r="R20" s="78">
        <v>64.0</v>
      </c>
      <c r="S20" s="30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</row>
    <row r="21" ht="19.5" customHeight="1">
      <c r="A21" s="25">
        <v>15.0</v>
      </c>
      <c r="B21" s="26" t="s">
        <v>69</v>
      </c>
      <c r="C21" s="26" t="s">
        <v>70</v>
      </c>
      <c r="D21" s="65"/>
      <c r="E21" s="77"/>
      <c r="F21" s="64">
        <v>11.0</v>
      </c>
      <c r="G21" s="65">
        <f t="shared" si="1"/>
        <v>1</v>
      </c>
      <c r="H21" s="65">
        <f t="shared" si="2"/>
        <v>0</v>
      </c>
      <c r="I21" s="65">
        <f t="shared" si="3"/>
        <v>0</v>
      </c>
      <c r="J21" s="64">
        <v>28.0</v>
      </c>
      <c r="K21" s="65">
        <f t="shared" si="4"/>
        <v>1</v>
      </c>
      <c r="L21" s="65">
        <f t="shared" si="5"/>
        <v>1</v>
      </c>
      <c r="M21" s="65">
        <f t="shared" si="6"/>
        <v>1</v>
      </c>
      <c r="N21" s="66">
        <v>28.0</v>
      </c>
      <c r="O21" s="65">
        <f t="shared" si="7"/>
        <v>1</v>
      </c>
      <c r="P21" s="65">
        <f t="shared" si="8"/>
        <v>1</v>
      </c>
      <c r="Q21" s="65">
        <f t="shared" si="9"/>
        <v>1</v>
      </c>
      <c r="R21" s="78">
        <v>67.0</v>
      </c>
      <c r="S21" s="30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</row>
    <row r="22" ht="19.5" customHeight="1">
      <c r="A22" s="25">
        <v>16.0</v>
      </c>
      <c r="B22" s="26" t="s">
        <v>71</v>
      </c>
      <c r="C22" s="26" t="s">
        <v>72</v>
      </c>
      <c r="D22" s="65"/>
      <c r="E22" s="77"/>
      <c r="F22" s="64">
        <v>14.0</v>
      </c>
      <c r="G22" s="65">
        <f t="shared" si="1"/>
        <v>1</v>
      </c>
      <c r="H22" s="65">
        <f t="shared" si="2"/>
        <v>1</v>
      </c>
      <c r="I22" s="65">
        <f t="shared" si="3"/>
        <v>1</v>
      </c>
      <c r="J22" s="64">
        <v>27.0</v>
      </c>
      <c r="K22" s="65">
        <f t="shared" si="4"/>
        <v>1</v>
      </c>
      <c r="L22" s="65">
        <f t="shared" si="5"/>
        <v>1</v>
      </c>
      <c r="M22" s="65">
        <f t="shared" si="6"/>
        <v>1</v>
      </c>
      <c r="N22" s="66">
        <v>28.0</v>
      </c>
      <c r="O22" s="65">
        <f t="shared" si="7"/>
        <v>1</v>
      </c>
      <c r="P22" s="65">
        <f t="shared" si="8"/>
        <v>1</v>
      </c>
      <c r="Q22" s="65">
        <f t="shared" si="9"/>
        <v>1</v>
      </c>
      <c r="R22" s="78">
        <v>69.0</v>
      </c>
      <c r="S22" s="30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</row>
    <row r="23" ht="19.5" customHeight="1">
      <c r="A23" s="25">
        <v>17.0</v>
      </c>
      <c r="B23" s="26" t="s">
        <v>73</v>
      </c>
      <c r="C23" s="26" t="s">
        <v>74</v>
      </c>
      <c r="D23" s="65"/>
      <c r="E23" s="77"/>
      <c r="F23" s="64">
        <v>14.0</v>
      </c>
      <c r="G23" s="65">
        <f t="shared" si="1"/>
        <v>1</v>
      </c>
      <c r="H23" s="65">
        <f t="shared" si="2"/>
        <v>1</v>
      </c>
      <c r="I23" s="65">
        <f t="shared" si="3"/>
        <v>1</v>
      </c>
      <c r="J23" s="64">
        <v>27.0</v>
      </c>
      <c r="K23" s="65">
        <f t="shared" si="4"/>
        <v>1</v>
      </c>
      <c r="L23" s="65">
        <f t="shared" si="5"/>
        <v>1</v>
      </c>
      <c r="M23" s="65">
        <f t="shared" si="6"/>
        <v>1</v>
      </c>
      <c r="N23" s="66">
        <v>28.0</v>
      </c>
      <c r="O23" s="65">
        <f t="shared" si="7"/>
        <v>1</v>
      </c>
      <c r="P23" s="65">
        <f t="shared" si="8"/>
        <v>1</v>
      </c>
      <c r="Q23" s="65">
        <f t="shared" si="9"/>
        <v>1</v>
      </c>
      <c r="R23" s="78">
        <v>69.0</v>
      </c>
      <c r="S23" s="30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</row>
    <row r="24" ht="19.5" customHeight="1">
      <c r="A24" s="25">
        <v>18.0</v>
      </c>
      <c r="B24" s="26" t="s">
        <v>75</v>
      </c>
      <c r="C24" s="26" t="s">
        <v>76</v>
      </c>
      <c r="D24" s="65"/>
      <c r="E24" s="77"/>
      <c r="F24" s="64">
        <v>11.0</v>
      </c>
      <c r="G24" s="65">
        <f t="shared" si="1"/>
        <v>1</v>
      </c>
      <c r="H24" s="65">
        <f t="shared" si="2"/>
        <v>0</v>
      </c>
      <c r="I24" s="65">
        <f t="shared" si="3"/>
        <v>0</v>
      </c>
      <c r="J24" s="64">
        <v>28.0</v>
      </c>
      <c r="K24" s="65">
        <f t="shared" si="4"/>
        <v>1</v>
      </c>
      <c r="L24" s="65">
        <f t="shared" si="5"/>
        <v>1</v>
      </c>
      <c r="M24" s="65">
        <f t="shared" si="6"/>
        <v>1</v>
      </c>
      <c r="N24" s="66">
        <v>28.0</v>
      </c>
      <c r="O24" s="65">
        <f t="shared" si="7"/>
        <v>1</v>
      </c>
      <c r="P24" s="65">
        <f t="shared" si="8"/>
        <v>1</v>
      </c>
      <c r="Q24" s="65">
        <f t="shared" si="9"/>
        <v>1</v>
      </c>
      <c r="R24" s="78">
        <v>67.0</v>
      </c>
      <c r="S24" s="30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</row>
    <row r="25" ht="19.5" customHeight="1">
      <c r="A25" s="25">
        <v>19.0</v>
      </c>
      <c r="B25" s="26" t="s">
        <v>77</v>
      </c>
      <c r="C25" s="26" t="s">
        <v>78</v>
      </c>
      <c r="D25" s="65"/>
      <c r="E25" s="77"/>
      <c r="F25" s="64">
        <v>14.0</v>
      </c>
      <c r="G25" s="65">
        <f t="shared" si="1"/>
        <v>1</v>
      </c>
      <c r="H25" s="65">
        <f t="shared" si="2"/>
        <v>1</v>
      </c>
      <c r="I25" s="65">
        <f t="shared" si="3"/>
        <v>1</v>
      </c>
      <c r="J25" s="64">
        <v>28.0</v>
      </c>
      <c r="K25" s="65">
        <f t="shared" si="4"/>
        <v>1</v>
      </c>
      <c r="L25" s="65">
        <f t="shared" si="5"/>
        <v>1</v>
      </c>
      <c r="M25" s="65">
        <f t="shared" si="6"/>
        <v>1</v>
      </c>
      <c r="N25" s="66">
        <v>28.0</v>
      </c>
      <c r="O25" s="65">
        <f t="shared" si="7"/>
        <v>1</v>
      </c>
      <c r="P25" s="65">
        <f t="shared" si="8"/>
        <v>1</v>
      </c>
      <c r="Q25" s="65">
        <f t="shared" si="9"/>
        <v>1</v>
      </c>
      <c r="R25" s="78">
        <v>70.0</v>
      </c>
      <c r="S25" s="30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</row>
    <row r="26" ht="19.5" customHeight="1">
      <c r="A26" s="25">
        <v>20.0</v>
      </c>
      <c r="B26" s="26" t="s">
        <v>79</v>
      </c>
      <c r="C26" s="26" t="s">
        <v>80</v>
      </c>
      <c r="D26" s="65"/>
      <c r="E26" s="77"/>
      <c r="F26" s="64">
        <v>14.0</v>
      </c>
      <c r="G26" s="65">
        <f t="shared" si="1"/>
        <v>1</v>
      </c>
      <c r="H26" s="65">
        <f t="shared" si="2"/>
        <v>1</v>
      </c>
      <c r="I26" s="65">
        <f t="shared" si="3"/>
        <v>1</v>
      </c>
      <c r="J26" s="64">
        <v>27.0</v>
      </c>
      <c r="K26" s="65">
        <f t="shared" si="4"/>
        <v>1</v>
      </c>
      <c r="L26" s="65">
        <f t="shared" si="5"/>
        <v>1</v>
      </c>
      <c r="M26" s="65">
        <f t="shared" si="6"/>
        <v>1</v>
      </c>
      <c r="N26" s="66">
        <v>28.0</v>
      </c>
      <c r="O26" s="65">
        <f t="shared" si="7"/>
        <v>1</v>
      </c>
      <c r="P26" s="65">
        <f t="shared" si="8"/>
        <v>1</v>
      </c>
      <c r="Q26" s="65">
        <f t="shared" si="9"/>
        <v>1</v>
      </c>
      <c r="R26" s="78">
        <v>69.0</v>
      </c>
      <c r="S26" s="30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</row>
    <row r="27" ht="19.5" customHeight="1">
      <c r="A27" s="25">
        <v>21.0</v>
      </c>
      <c r="B27" s="26" t="s">
        <v>81</v>
      </c>
      <c r="C27" s="26" t="s">
        <v>82</v>
      </c>
      <c r="D27" s="65"/>
      <c r="E27" s="77"/>
      <c r="F27" s="64">
        <v>11.0</v>
      </c>
      <c r="G27" s="65">
        <f t="shared" si="1"/>
        <v>1</v>
      </c>
      <c r="H27" s="65">
        <f t="shared" si="2"/>
        <v>0</v>
      </c>
      <c r="I27" s="65">
        <f t="shared" si="3"/>
        <v>0</v>
      </c>
      <c r="J27" s="64">
        <v>28.0</v>
      </c>
      <c r="K27" s="65">
        <f t="shared" si="4"/>
        <v>1</v>
      </c>
      <c r="L27" s="65">
        <f t="shared" si="5"/>
        <v>1</v>
      </c>
      <c r="M27" s="65">
        <f t="shared" si="6"/>
        <v>1</v>
      </c>
      <c r="N27" s="66">
        <v>28.0</v>
      </c>
      <c r="O27" s="65">
        <f t="shared" si="7"/>
        <v>1</v>
      </c>
      <c r="P27" s="65">
        <f t="shared" si="8"/>
        <v>1</v>
      </c>
      <c r="Q27" s="65">
        <f t="shared" si="9"/>
        <v>1</v>
      </c>
      <c r="R27" s="78">
        <v>67.0</v>
      </c>
      <c r="S27" s="30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</row>
    <row r="28" ht="19.5" customHeight="1">
      <c r="A28" s="25">
        <v>22.0</v>
      </c>
      <c r="B28" s="26" t="s">
        <v>83</v>
      </c>
      <c r="C28" s="26" t="s">
        <v>84</v>
      </c>
      <c r="D28" s="65"/>
      <c r="E28" s="77"/>
      <c r="F28" s="64">
        <v>12.0</v>
      </c>
      <c r="G28" s="65">
        <f t="shared" si="1"/>
        <v>1</v>
      </c>
      <c r="H28" s="65">
        <f t="shared" si="2"/>
        <v>1</v>
      </c>
      <c r="I28" s="65">
        <f t="shared" si="3"/>
        <v>0</v>
      </c>
      <c r="J28" s="64">
        <v>28.0</v>
      </c>
      <c r="K28" s="65">
        <f t="shared" si="4"/>
        <v>1</v>
      </c>
      <c r="L28" s="65">
        <f t="shared" si="5"/>
        <v>1</v>
      </c>
      <c r="M28" s="65">
        <f t="shared" si="6"/>
        <v>1</v>
      </c>
      <c r="N28" s="66">
        <v>28.0</v>
      </c>
      <c r="O28" s="65">
        <f t="shared" si="7"/>
        <v>1</v>
      </c>
      <c r="P28" s="65">
        <f t="shared" si="8"/>
        <v>1</v>
      </c>
      <c r="Q28" s="65">
        <f t="shared" si="9"/>
        <v>1</v>
      </c>
      <c r="R28" s="78">
        <v>68.0</v>
      </c>
      <c r="S28" s="30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</row>
    <row r="29" ht="19.5" customHeight="1">
      <c r="A29" s="25">
        <v>23.0</v>
      </c>
      <c r="B29" s="26" t="s">
        <v>85</v>
      </c>
      <c r="C29" s="26" t="s">
        <v>86</v>
      </c>
      <c r="D29" s="65"/>
      <c r="E29" s="77"/>
      <c r="F29" s="64">
        <v>12.0</v>
      </c>
      <c r="G29" s="65">
        <f t="shared" si="1"/>
        <v>1</v>
      </c>
      <c r="H29" s="65">
        <f t="shared" si="2"/>
        <v>1</v>
      </c>
      <c r="I29" s="65">
        <f t="shared" si="3"/>
        <v>0</v>
      </c>
      <c r="J29" s="64">
        <v>28.0</v>
      </c>
      <c r="K29" s="65">
        <f t="shared" si="4"/>
        <v>1</v>
      </c>
      <c r="L29" s="65">
        <f t="shared" si="5"/>
        <v>1</v>
      </c>
      <c r="M29" s="65">
        <f t="shared" si="6"/>
        <v>1</v>
      </c>
      <c r="N29" s="66">
        <v>28.0</v>
      </c>
      <c r="O29" s="65">
        <f t="shared" si="7"/>
        <v>1</v>
      </c>
      <c r="P29" s="65">
        <f t="shared" si="8"/>
        <v>1</v>
      </c>
      <c r="Q29" s="65">
        <f t="shared" si="9"/>
        <v>1</v>
      </c>
      <c r="R29" s="78">
        <v>68.0</v>
      </c>
      <c r="S29" s="30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</row>
    <row r="30" ht="19.5" customHeight="1">
      <c r="A30" s="25">
        <v>24.0</v>
      </c>
      <c r="B30" s="26" t="s">
        <v>87</v>
      </c>
      <c r="C30" s="26" t="s">
        <v>88</v>
      </c>
      <c r="D30" s="65"/>
      <c r="E30" s="77"/>
      <c r="F30" s="64">
        <v>14.0</v>
      </c>
      <c r="G30" s="65">
        <f t="shared" si="1"/>
        <v>1</v>
      </c>
      <c r="H30" s="65">
        <f t="shared" si="2"/>
        <v>1</v>
      </c>
      <c r="I30" s="65">
        <f t="shared" si="3"/>
        <v>1</v>
      </c>
      <c r="J30" s="64">
        <v>28.0</v>
      </c>
      <c r="K30" s="65">
        <f t="shared" si="4"/>
        <v>1</v>
      </c>
      <c r="L30" s="65">
        <f t="shared" si="5"/>
        <v>1</v>
      </c>
      <c r="M30" s="65">
        <f t="shared" si="6"/>
        <v>1</v>
      </c>
      <c r="N30" s="66">
        <v>24.0</v>
      </c>
      <c r="O30" s="65">
        <f t="shared" si="7"/>
        <v>1</v>
      </c>
      <c r="P30" s="65">
        <f t="shared" si="8"/>
        <v>1</v>
      </c>
      <c r="Q30" s="65">
        <f t="shared" si="9"/>
        <v>0</v>
      </c>
      <c r="R30" s="78">
        <v>66.0</v>
      </c>
      <c r="S30" s="30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</row>
    <row r="31" ht="19.5" customHeight="1">
      <c r="A31" s="25">
        <v>25.0</v>
      </c>
      <c r="B31" s="26" t="s">
        <v>89</v>
      </c>
      <c r="C31" s="26" t="s">
        <v>90</v>
      </c>
      <c r="D31" s="65"/>
      <c r="E31" s="77"/>
      <c r="F31" s="64">
        <v>14.0</v>
      </c>
      <c r="G31" s="65">
        <f t="shared" si="1"/>
        <v>1</v>
      </c>
      <c r="H31" s="65">
        <f t="shared" si="2"/>
        <v>1</v>
      </c>
      <c r="I31" s="65">
        <f t="shared" si="3"/>
        <v>1</v>
      </c>
      <c r="J31" s="64">
        <v>28.0</v>
      </c>
      <c r="K31" s="65">
        <f t="shared" si="4"/>
        <v>1</v>
      </c>
      <c r="L31" s="65">
        <f t="shared" si="5"/>
        <v>1</v>
      </c>
      <c r="M31" s="65">
        <f t="shared" si="6"/>
        <v>1</v>
      </c>
      <c r="N31" s="66">
        <v>24.0</v>
      </c>
      <c r="O31" s="65">
        <f t="shared" si="7"/>
        <v>1</v>
      </c>
      <c r="P31" s="65">
        <f t="shared" si="8"/>
        <v>1</v>
      </c>
      <c r="Q31" s="65">
        <f t="shared" si="9"/>
        <v>0</v>
      </c>
      <c r="R31" s="78">
        <v>66.0</v>
      </c>
      <c r="S31" s="30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</row>
    <row r="32" ht="19.5" customHeight="1">
      <c r="A32" s="25">
        <v>26.0</v>
      </c>
      <c r="B32" s="26" t="s">
        <v>91</v>
      </c>
      <c r="C32" s="26" t="s">
        <v>92</v>
      </c>
      <c r="D32" s="65"/>
      <c r="E32" s="77"/>
      <c r="F32" s="64">
        <v>14.0</v>
      </c>
      <c r="G32" s="65">
        <f t="shared" si="1"/>
        <v>1</v>
      </c>
      <c r="H32" s="65">
        <f t="shared" si="2"/>
        <v>1</v>
      </c>
      <c r="I32" s="65">
        <f t="shared" si="3"/>
        <v>1</v>
      </c>
      <c r="J32" s="64">
        <v>28.0</v>
      </c>
      <c r="K32" s="65">
        <f t="shared" si="4"/>
        <v>1</v>
      </c>
      <c r="L32" s="65">
        <f t="shared" si="5"/>
        <v>1</v>
      </c>
      <c r="M32" s="65">
        <f t="shared" si="6"/>
        <v>1</v>
      </c>
      <c r="N32" s="66">
        <v>28.0</v>
      </c>
      <c r="O32" s="65">
        <f t="shared" si="7"/>
        <v>1</v>
      </c>
      <c r="P32" s="65">
        <f t="shared" si="8"/>
        <v>1</v>
      </c>
      <c r="Q32" s="65">
        <f t="shared" si="9"/>
        <v>1</v>
      </c>
      <c r="R32" s="78">
        <v>70.0</v>
      </c>
      <c r="S32" s="30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</row>
    <row r="33" ht="19.5" customHeight="1">
      <c r="A33" s="25">
        <v>27.0</v>
      </c>
      <c r="B33" s="26" t="s">
        <v>93</v>
      </c>
      <c r="C33" s="26" t="s">
        <v>94</v>
      </c>
      <c r="D33" s="65"/>
      <c r="E33" s="77"/>
      <c r="F33" s="64">
        <v>14.0</v>
      </c>
      <c r="G33" s="65">
        <f t="shared" si="1"/>
        <v>1</v>
      </c>
      <c r="H33" s="65">
        <f t="shared" si="2"/>
        <v>1</v>
      </c>
      <c r="I33" s="65">
        <f t="shared" si="3"/>
        <v>1</v>
      </c>
      <c r="J33" s="64">
        <v>28.0</v>
      </c>
      <c r="K33" s="65">
        <f t="shared" si="4"/>
        <v>1</v>
      </c>
      <c r="L33" s="65">
        <f t="shared" si="5"/>
        <v>1</v>
      </c>
      <c r="M33" s="65">
        <f t="shared" si="6"/>
        <v>1</v>
      </c>
      <c r="N33" s="66">
        <v>28.0</v>
      </c>
      <c r="O33" s="65">
        <f t="shared" si="7"/>
        <v>1</v>
      </c>
      <c r="P33" s="65">
        <f t="shared" si="8"/>
        <v>1</v>
      </c>
      <c r="Q33" s="65">
        <f t="shared" si="9"/>
        <v>1</v>
      </c>
      <c r="R33" s="78">
        <v>70.0</v>
      </c>
      <c r="S33" s="30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</row>
    <row r="34" ht="19.5" customHeight="1">
      <c r="A34" s="25">
        <v>28.0</v>
      </c>
      <c r="B34" s="26" t="s">
        <v>95</v>
      </c>
      <c r="C34" s="26" t="s">
        <v>96</v>
      </c>
      <c r="D34" s="65"/>
      <c r="E34" s="77"/>
      <c r="F34" s="64">
        <v>14.0</v>
      </c>
      <c r="G34" s="65">
        <f t="shared" si="1"/>
        <v>1</v>
      </c>
      <c r="H34" s="65">
        <f t="shared" si="2"/>
        <v>1</v>
      </c>
      <c r="I34" s="65">
        <f t="shared" si="3"/>
        <v>1</v>
      </c>
      <c r="J34" s="64">
        <v>28.0</v>
      </c>
      <c r="K34" s="65">
        <f t="shared" si="4"/>
        <v>1</v>
      </c>
      <c r="L34" s="65">
        <f t="shared" si="5"/>
        <v>1</v>
      </c>
      <c r="M34" s="65">
        <f t="shared" si="6"/>
        <v>1</v>
      </c>
      <c r="N34" s="66">
        <v>28.0</v>
      </c>
      <c r="O34" s="65">
        <f t="shared" si="7"/>
        <v>1</v>
      </c>
      <c r="P34" s="65">
        <f t="shared" si="8"/>
        <v>1</v>
      </c>
      <c r="Q34" s="65">
        <f t="shared" si="9"/>
        <v>1</v>
      </c>
      <c r="R34" s="78">
        <v>70.0</v>
      </c>
      <c r="S34" s="30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</row>
    <row r="35" ht="19.5" customHeight="1">
      <c r="A35" s="25">
        <v>29.0</v>
      </c>
      <c r="B35" s="26" t="s">
        <v>97</v>
      </c>
      <c r="C35" s="26" t="s">
        <v>98</v>
      </c>
      <c r="D35" s="65"/>
      <c r="E35" s="77"/>
      <c r="F35" s="64">
        <v>13.0</v>
      </c>
      <c r="G35" s="65">
        <f t="shared" si="1"/>
        <v>1</v>
      </c>
      <c r="H35" s="65">
        <f t="shared" si="2"/>
        <v>1</v>
      </c>
      <c r="I35" s="65">
        <f t="shared" si="3"/>
        <v>1</v>
      </c>
      <c r="J35" s="64">
        <v>28.0</v>
      </c>
      <c r="K35" s="65">
        <f t="shared" si="4"/>
        <v>1</v>
      </c>
      <c r="L35" s="65">
        <f t="shared" si="5"/>
        <v>1</v>
      </c>
      <c r="M35" s="65">
        <f t="shared" si="6"/>
        <v>1</v>
      </c>
      <c r="N35" s="66">
        <v>21.0</v>
      </c>
      <c r="O35" s="65">
        <f t="shared" si="7"/>
        <v>1</v>
      </c>
      <c r="P35" s="65">
        <f t="shared" si="8"/>
        <v>0</v>
      </c>
      <c r="Q35" s="65">
        <f t="shared" si="9"/>
        <v>0</v>
      </c>
      <c r="R35" s="78">
        <v>62.0</v>
      </c>
      <c r="S35" s="30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</row>
    <row r="36" ht="19.5" customHeight="1">
      <c r="A36" s="25">
        <v>30.0</v>
      </c>
      <c r="B36" s="26" t="s">
        <v>99</v>
      </c>
      <c r="C36" s="26" t="s">
        <v>100</v>
      </c>
      <c r="D36" s="65"/>
      <c r="E36" s="77"/>
      <c r="F36" s="64">
        <v>14.0</v>
      </c>
      <c r="G36" s="65">
        <f t="shared" si="1"/>
        <v>1</v>
      </c>
      <c r="H36" s="65">
        <f t="shared" si="2"/>
        <v>1</v>
      </c>
      <c r="I36" s="65">
        <f t="shared" si="3"/>
        <v>1</v>
      </c>
      <c r="J36" s="64">
        <v>28.0</v>
      </c>
      <c r="K36" s="65">
        <f t="shared" si="4"/>
        <v>1</v>
      </c>
      <c r="L36" s="65">
        <f t="shared" si="5"/>
        <v>1</v>
      </c>
      <c r="M36" s="65">
        <f t="shared" si="6"/>
        <v>1</v>
      </c>
      <c r="N36" s="66">
        <v>24.0</v>
      </c>
      <c r="O36" s="65">
        <f t="shared" si="7"/>
        <v>1</v>
      </c>
      <c r="P36" s="65">
        <f t="shared" si="8"/>
        <v>1</v>
      </c>
      <c r="Q36" s="65">
        <f t="shared" si="9"/>
        <v>0</v>
      </c>
      <c r="R36" s="78">
        <v>66.0</v>
      </c>
      <c r="S36" s="30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</row>
    <row r="37" ht="19.5" customHeight="1">
      <c r="A37" s="25">
        <v>31.0</v>
      </c>
      <c r="B37" s="26" t="s">
        <v>101</v>
      </c>
      <c r="C37" s="26" t="s">
        <v>102</v>
      </c>
      <c r="D37" s="65"/>
      <c r="E37" s="77"/>
      <c r="F37" s="64">
        <v>14.0</v>
      </c>
      <c r="G37" s="65">
        <f t="shared" si="1"/>
        <v>1</v>
      </c>
      <c r="H37" s="65">
        <f t="shared" si="2"/>
        <v>1</v>
      </c>
      <c r="I37" s="65">
        <f t="shared" si="3"/>
        <v>1</v>
      </c>
      <c r="J37" s="64">
        <v>28.0</v>
      </c>
      <c r="K37" s="65">
        <f t="shared" si="4"/>
        <v>1</v>
      </c>
      <c r="L37" s="65">
        <f t="shared" si="5"/>
        <v>1</v>
      </c>
      <c r="M37" s="65">
        <f t="shared" si="6"/>
        <v>1</v>
      </c>
      <c r="N37" s="66">
        <v>28.0</v>
      </c>
      <c r="O37" s="65">
        <f t="shared" si="7"/>
        <v>1</v>
      </c>
      <c r="P37" s="65">
        <f t="shared" si="8"/>
        <v>1</v>
      </c>
      <c r="Q37" s="65">
        <f t="shared" si="9"/>
        <v>1</v>
      </c>
      <c r="R37" s="78">
        <v>70.0</v>
      </c>
      <c r="S37" s="30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</row>
    <row r="38" ht="19.5" customHeight="1">
      <c r="A38" s="25">
        <v>32.0</v>
      </c>
      <c r="B38" s="26" t="s">
        <v>103</v>
      </c>
      <c r="C38" s="26" t="s">
        <v>104</v>
      </c>
      <c r="D38" s="65"/>
      <c r="E38" s="77"/>
      <c r="F38" s="64">
        <v>14.0</v>
      </c>
      <c r="G38" s="65">
        <f t="shared" si="1"/>
        <v>1</v>
      </c>
      <c r="H38" s="65">
        <f t="shared" si="2"/>
        <v>1</v>
      </c>
      <c r="I38" s="65">
        <f t="shared" si="3"/>
        <v>1</v>
      </c>
      <c r="J38" s="64">
        <v>28.0</v>
      </c>
      <c r="K38" s="65">
        <f t="shared" si="4"/>
        <v>1</v>
      </c>
      <c r="L38" s="65">
        <f t="shared" si="5"/>
        <v>1</v>
      </c>
      <c r="M38" s="65">
        <f t="shared" si="6"/>
        <v>1</v>
      </c>
      <c r="N38" s="66">
        <v>24.0</v>
      </c>
      <c r="O38" s="65">
        <f t="shared" si="7"/>
        <v>1</v>
      </c>
      <c r="P38" s="65">
        <f t="shared" si="8"/>
        <v>1</v>
      </c>
      <c r="Q38" s="65">
        <f t="shared" si="9"/>
        <v>0</v>
      </c>
      <c r="R38" s="78">
        <v>66.0</v>
      </c>
      <c r="S38" s="30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</row>
    <row r="39" ht="19.5" customHeight="1">
      <c r="A39" s="25">
        <v>33.0</v>
      </c>
      <c r="B39" s="26" t="s">
        <v>105</v>
      </c>
      <c r="C39" s="26" t="s">
        <v>106</v>
      </c>
      <c r="D39" s="65"/>
      <c r="E39" s="77"/>
      <c r="F39" s="64">
        <v>14.0</v>
      </c>
      <c r="G39" s="65">
        <f t="shared" si="1"/>
        <v>1</v>
      </c>
      <c r="H39" s="65">
        <f t="shared" si="2"/>
        <v>1</v>
      </c>
      <c r="I39" s="65">
        <f t="shared" si="3"/>
        <v>1</v>
      </c>
      <c r="J39" s="64">
        <v>28.0</v>
      </c>
      <c r="K39" s="65">
        <f t="shared" si="4"/>
        <v>1</v>
      </c>
      <c r="L39" s="65">
        <f t="shared" si="5"/>
        <v>1</v>
      </c>
      <c r="M39" s="65">
        <f t="shared" si="6"/>
        <v>1</v>
      </c>
      <c r="N39" s="66">
        <v>28.0</v>
      </c>
      <c r="O39" s="65">
        <f t="shared" si="7"/>
        <v>1</v>
      </c>
      <c r="P39" s="65">
        <f t="shared" si="8"/>
        <v>1</v>
      </c>
      <c r="Q39" s="65">
        <f t="shared" si="9"/>
        <v>1</v>
      </c>
      <c r="R39" s="78">
        <v>70.0</v>
      </c>
      <c r="S39" s="30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</row>
    <row r="40" ht="19.5" customHeight="1">
      <c r="A40" s="25">
        <v>34.0</v>
      </c>
      <c r="B40" s="26" t="s">
        <v>107</v>
      </c>
      <c r="C40" s="26" t="s">
        <v>108</v>
      </c>
      <c r="D40" s="65"/>
      <c r="E40" s="77"/>
      <c r="F40" s="64">
        <v>12.0</v>
      </c>
      <c r="G40" s="65">
        <f t="shared" si="1"/>
        <v>1</v>
      </c>
      <c r="H40" s="65">
        <f t="shared" si="2"/>
        <v>1</v>
      </c>
      <c r="I40" s="65">
        <f t="shared" si="3"/>
        <v>0</v>
      </c>
      <c r="J40" s="64">
        <v>28.0</v>
      </c>
      <c r="K40" s="65">
        <f t="shared" si="4"/>
        <v>1</v>
      </c>
      <c r="L40" s="65">
        <f t="shared" si="5"/>
        <v>1</v>
      </c>
      <c r="M40" s="65">
        <f t="shared" si="6"/>
        <v>1</v>
      </c>
      <c r="N40" s="66">
        <v>28.0</v>
      </c>
      <c r="O40" s="65">
        <f t="shared" si="7"/>
        <v>1</v>
      </c>
      <c r="P40" s="65">
        <f t="shared" si="8"/>
        <v>1</v>
      </c>
      <c r="Q40" s="65">
        <f t="shared" si="9"/>
        <v>1</v>
      </c>
      <c r="R40" s="78">
        <v>68.0</v>
      </c>
      <c r="S40" s="30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</row>
    <row r="41" ht="19.5" customHeight="1">
      <c r="A41" s="25">
        <v>35.0</v>
      </c>
      <c r="B41" s="26" t="s">
        <v>109</v>
      </c>
      <c r="C41" s="26" t="s">
        <v>110</v>
      </c>
      <c r="D41" s="65"/>
      <c r="E41" s="77"/>
      <c r="F41" s="64">
        <v>13.0</v>
      </c>
      <c r="G41" s="65">
        <f t="shared" si="1"/>
        <v>1</v>
      </c>
      <c r="H41" s="65">
        <f t="shared" si="2"/>
        <v>1</v>
      </c>
      <c r="I41" s="65">
        <f t="shared" si="3"/>
        <v>1</v>
      </c>
      <c r="J41" s="64">
        <v>27.0</v>
      </c>
      <c r="K41" s="65">
        <f t="shared" si="4"/>
        <v>1</v>
      </c>
      <c r="L41" s="65">
        <f t="shared" si="5"/>
        <v>1</v>
      </c>
      <c r="M41" s="65">
        <f t="shared" si="6"/>
        <v>1</v>
      </c>
      <c r="N41" s="66">
        <v>25.0</v>
      </c>
      <c r="O41" s="65">
        <f t="shared" si="7"/>
        <v>1</v>
      </c>
      <c r="P41" s="65">
        <f t="shared" si="8"/>
        <v>1</v>
      </c>
      <c r="Q41" s="65">
        <f t="shared" si="9"/>
        <v>0</v>
      </c>
      <c r="R41" s="78">
        <v>65.0</v>
      </c>
      <c r="S41" s="30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</row>
    <row r="42" ht="19.5" customHeight="1">
      <c r="A42" s="25">
        <v>36.0</v>
      </c>
      <c r="B42" s="26" t="s">
        <v>111</v>
      </c>
      <c r="C42" s="26" t="s">
        <v>112</v>
      </c>
      <c r="D42" s="65"/>
      <c r="E42" s="77"/>
      <c r="F42" s="64">
        <v>12.0</v>
      </c>
      <c r="G42" s="65">
        <f t="shared" si="1"/>
        <v>1</v>
      </c>
      <c r="H42" s="65">
        <f t="shared" si="2"/>
        <v>1</v>
      </c>
      <c r="I42" s="65">
        <f t="shared" si="3"/>
        <v>0</v>
      </c>
      <c r="J42" s="64">
        <v>27.0</v>
      </c>
      <c r="K42" s="65">
        <f t="shared" si="4"/>
        <v>1</v>
      </c>
      <c r="L42" s="65">
        <f t="shared" si="5"/>
        <v>1</v>
      </c>
      <c r="M42" s="65">
        <f t="shared" si="6"/>
        <v>1</v>
      </c>
      <c r="N42" s="66">
        <v>25.0</v>
      </c>
      <c r="O42" s="65">
        <f t="shared" si="7"/>
        <v>1</v>
      </c>
      <c r="P42" s="65">
        <f t="shared" si="8"/>
        <v>1</v>
      </c>
      <c r="Q42" s="65">
        <f t="shared" si="9"/>
        <v>0</v>
      </c>
      <c r="R42" s="78">
        <v>64.0</v>
      </c>
      <c r="S42" s="30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</row>
    <row r="43" ht="19.5" customHeight="1">
      <c r="A43" s="25">
        <v>37.0</v>
      </c>
      <c r="B43" s="26" t="s">
        <v>113</v>
      </c>
      <c r="C43" s="26" t="s">
        <v>114</v>
      </c>
      <c r="D43" s="65"/>
      <c r="E43" s="77"/>
      <c r="F43" s="64">
        <v>12.0</v>
      </c>
      <c r="G43" s="65">
        <f t="shared" si="1"/>
        <v>1</v>
      </c>
      <c r="H43" s="65">
        <f t="shared" si="2"/>
        <v>1</v>
      </c>
      <c r="I43" s="65">
        <f t="shared" si="3"/>
        <v>0</v>
      </c>
      <c r="J43" s="64">
        <v>27.0</v>
      </c>
      <c r="K43" s="65">
        <f t="shared" si="4"/>
        <v>1</v>
      </c>
      <c r="L43" s="65">
        <f t="shared" si="5"/>
        <v>1</v>
      </c>
      <c r="M43" s="65">
        <f t="shared" si="6"/>
        <v>1</v>
      </c>
      <c r="N43" s="66">
        <v>25.0</v>
      </c>
      <c r="O43" s="65">
        <f t="shared" si="7"/>
        <v>1</v>
      </c>
      <c r="P43" s="65">
        <f t="shared" si="8"/>
        <v>1</v>
      </c>
      <c r="Q43" s="65">
        <f t="shared" si="9"/>
        <v>0</v>
      </c>
      <c r="R43" s="78">
        <v>64.0</v>
      </c>
      <c r="S43" s="30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</row>
    <row r="44" ht="19.5" customHeight="1">
      <c r="A44" s="25">
        <v>38.0</v>
      </c>
      <c r="B44" s="26" t="s">
        <v>115</v>
      </c>
      <c r="C44" s="26" t="s">
        <v>116</v>
      </c>
      <c r="D44" s="65"/>
      <c r="E44" s="77"/>
      <c r="F44" s="64">
        <v>9.0</v>
      </c>
      <c r="G44" s="65">
        <f t="shared" si="1"/>
        <v>0</v>
      </c>
      <c r="H44" s="65">
        <f t="shared" si="2"/>
        <v>0</v>
      </c>
      <c r="I44" s="65">
        <f t="shared" si="3"/>
        <v>0</v>
      </c>
      <c r="J44" s="64">
        <v>23.0</v>
      </c>
      <c r="K44" s="65">
        <f t="shared" si="4"/>
        <v>1</v>
      </c>
      <c r="L44" s="65">
        <f t="shared" si="5"/>
        <v>1</v>
      </c>
      <c r="M44" s="65">
        <f t="shared" si="6"/>
        <v>1</v>
      </c>
      <c r="N44" s="66">
        <v>28.0</v>
      </c>
      <c r="O44" s="65">
        <f t="shared" si="7"/>
        <v>1</v>
      </c>
      <c r="P44" s="65">
        <f t="shared" si="8"/>
        <v>1</v>
      </c>
      <c r="Q44" s="65">
        <f t="shared" si="9"/>
        <v>1</v>
      </c>
      <c r="R44" s="78">
        <v>60.0</v>
      </c>
      <c r="S44" s="30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</row>
    <row r="45" ht="19.5" customHeight="1">
      <c r="A45" s="25">
        <v>39.0</v>
      </c>
      <c r="B45" s="26" t="s">
        <v>117</v>
      </c>
      <c r="C45" s="26" t="s">
        <v>118</v>
      </c>
      <c r="D45" s="65"/>
      <c r="E45" s="77"/>
      <c r="F45" s="64">
        <v>14.0</v>
      </c>
      <c r="G45" s="65">
        <f t="shared" si="1"/>
        <v>1</v>
      </c>
      <c r="H45" s="65">
        <f t="shared" si="2"/>
        <v>1</v>
      </c>
      <c r="I45" s="65">
        <f t="shared" si="3"/>
        <v>1</v>
      </c>
      <c r="J45" s="64">
        <v>28.0</v>
      </c>
      <c r="K45" s="65">
        <f t="shared" si="4"/>
        <v>1</v>
      </c>
      <c r="L45" s="65">
        <f t="shared" si="5"/>
        <v>1</v>
      </c>
      <c r="M45" s="65">
        <f t="shared" si="6"/>
        <v>1</v>
      </c>
      <c r="N45" s="66">
        <v>28.0</v>
      </c>
      <c r="O45" s="65">
        <f t="shared" si="7"/>
        <v>1</v>
      </c>
      <c r="P45" s="65">
        <f t="shared" si="8"/>
        <v>1</v>
      </c>
      <c r="Q45" s="65">
        <f t="shared" si="9"/>
        <v>1</v>
      </c>
      <c r="R45" s="78">
        <v>70.0</v>
      </c>
      <c r="S45" s="30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</row>
    <row r="46" ht="19.5" customHeight="1">
      <c r="A46" s="25">
        <v>40.0</v>
      </c>
      <c r="B46" s="26" t="s">
        <v>119</v>
      </c>
      <c r="C46" s="26" t="s">
        <v>120</v>
      </c>
      <c r="D46" s="65"/>
      <c r="E46" s="77"/>
      <c r="F46" s="64">
        <v>14.0</v>
      </c>
      <c r="G46" s="65">
        <f t="shared" si="1"/>
        <v>1</v>
      </c>
      <c r="H46" s="65">
        <f t="shared" si="2"/>
        <v>1</v>
      </c>
      <c r="I46" s="65">
        <f t="shared" si="3"/>
        <v>1</v>
      </c>
      <c r="J46" s="64">
        <v>28.0</v>
      </c>
      <c r="K46" s="65">
        <f t="shared" si="4"/>
        <v>1</v>
      </c>
      <c r="L46" s="65">
        <f t="shared" si="5"/>
        <v>1</v>
      </c>
      <c r="M46" s="65">
        <f t="shared" si="6"/>
        <v>1</v>
      </c>
      <c r="N46" s="66">
        <v>28.0</v>
      </c>
      <c r="O46" s="65">
        <f t="shared" si="7"/>
        <v>1</v>
      </c>
      <c r="P46" s="65">
        <f t="shared" si="8"/>
        <v>1</v>
      </c>
      <c r="Q46" s="65">
        <f t="shared" si="9"/>
        <v>1</v>
      </c>
      <c r="R46" s="78">
        <v>70.0</v>
      </c>
      <c r="S46" s="30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</row>
    <row r="47" ht="19.5" customHeight="1">
      <c r="A47" s="25">
        <v>41.0</v>
      </c>
      <c r="B47" s="26" t="s">
        <v>121</v>
      </c>
      <c r="C47" s="26" t="s">
        <v>122</v>
      </c>
      <c r="D47" s="65"/>
      <c r="E47" s="77"/>
      <c r="F47" s="64">
        <v>14.0</v>
      </c>
      <c r="G47" s="65">
        <f t="shared" si="1"/>
        <v>1</v>
      </c>
      <c r="H47" s="65">
        <f t="shared" si="2"/>
        <v>1</v>
      </c>
      <c r="I47" s="65">
        <f t="shared" si="3"/>
        <v>1</v>
      </c>
      <c r="J47" s="64">
        <v>28.0</v>
      </c>
      <c r="K47" s="65">
        <f t="shared" si="4"/>
        <v>1</v>
      </c>
      <c r="L47" s="65">
        <f t="shared" si="5"/>
        <v>1</v>
      </c>
      <c r="M47" s="65">
        <f t="shared" si="6"/>
        <v>1</v>
      </c>
      <c r="N47" s="66">
        <v>24.0</v>
      </c>
      <c r="O47" s="65">
        <f t="shared" si="7"/>
        <v>1</v>
      </c>
      <c r="P47" s="65">
        <f t="shared" si="8"/>
        <v>1</v>
      </c>
      <c r="Q47" s="65">
        <f t="shared" si="9"/>
        <v>0</v>
      </c>
      <c r="R47" s="78">
        <v>66.0</v>
      </c>
      <c r="S47" s="30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</row>
    <row r="48" ht="19.5" customHeight="1">
      <c r="A48" s="25">
        <v>42.0</v>
      </c>
      <c r="B48" s="26" t="s">
        <v>123</v>
      </c>
      <c r="C48" s="26" t="s">
        <v>124</v>
      </c>
      <c r="D48" s="65"/>
      <c r="E48" s="77"/>
      <c r="F48" s="64">
        <v>13.0</v>
      </c>
      <c r="G48" s="65">
        <f t="shared" si="1"/>
        <v>1</v>
      </c>
      <c r="H48" s="65">
        <f t="shared" si="2"/>
        <v>1</v>
      </c>
      <c r="I48" s="65">
        <f t="shared" si="3"/>
        <v>1</v>
      </c>
      <c r="J48" s="64">
        <v>28.0</v>
      </c>
      <c r="K48" s="65">
        <f t="shared" si="4"/>
        <v>1</v>
      </c>
      <c r="L48" s="65">
        <f t="shared" si="5"/>
        <v>1</v>
      </c>
      <c r="M48" s="65">
        <f t="shared" si="6"/>
        <v>1</v>
      </c>
      <c r="N48" s="66">
        <v>21.0</v>
      </c>
      <c r="O48" s="65">
        <f t="shared" si="7"/>
        <v>1</v>
      </c>
      <c r="P48" s="65">
        <f t="shared" si="8"/>
        <v>0</v>
      </c>
      <c r="Q48" s="65">
        <f t="shared" si="9"/>
        <v>0</v>
      </c>
      <c r="R48" s="78">
        <v>62.0</v>
      </c>
      <c r="S48" s="30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</row>
    <row r="49" ht="19.5" customHeight="1">
      <c r="A49" s="25">
        <v>43.0</v>
      </c>
      <c r="B49" s="26" t="s">
        <v>125</v>
      </c>
      <c r="C49" s="26" t="s">
        <v>126</v>
      </c>
      <c r="D49" s="65"/>
      <c r="E49" s="77"/>
      <c r="F49" s="64">
        <v>11.0</v>
      </c>
      <c r="G49" s="65">
        <f t="shared" si="1"/>
        <v>1</v>
      </c>
      <c r="H49" s="65">
        <f t="shared" si="2"/>
        <v>0</v>
      </c>
      <c r="I49" s="65">
        <f t="shared" si="3"/>
        <v>0</v>
      </c>
      <c r="J49" s="64">
        <v>28.0</v>
      </c>
      <c r="K49" s="65">
        <f t="shared" si="4"/>
        <v>1</v>
      </c>
      <c r="L49" s="65">
        <f t="shared" si="5"/>
        <v>1</v>
      </c>
      <c r="M49" s="65">
        <f t="shared" si="6"/>
        <v>1</v>
      </c>
      <c r="N49" s="66">
        <v>28.0</v>
      </c>
      <c r="O49" s="65">
        <f t="shared" si="7"/>
        <v>1</v>
      </c>
      <c r="P49" s="65">
        <f t="shared" si="8"/>
        <v>1</v>
      </c>
      <c r="Q49" s="65">
        <f t="shared" si="9"/>
        <v>1</v>
      </c>
      <c r="R49" s="78">
        <v>67.0</v>
      </c>
      <c r="S49" s="30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</row>
    <row r="50" ht="19.5" customHeight="1">
      <c r="A50" s="25">
        <v>44.0</v>
      </c>
      <c r="B50" s="26" t="s">
        <v>127</v>
      </c>
      <c r="C50" s="26" t="s">
        <v>128</v>
      </c>
      <c r="D50" s="65"/>
      <c r="E50" s="77"/>
      <c r="F50" s="64">
        <v>14.0</v>
      </c>
      <c r="G50" s="65">
        <f t="shared" si="1"/>
        <v>1</v>
      </c>
      <c r="H50" s="65">
        <f t="shared" si="2"/>
        <v>1</v>
      </c>
      <c r="I50" s="65">
        <f t="shared" si="3"/>
        <v>1</v>
      </c>
      <c r="J50" s="64">
        <v>28.0</v>
      </c>
      <c r="K50" s="65">
        <f t="shared" si="4"/>
        <v>1</v>
      </c>
      <c r="L50" s="65">
        <f t="shared" si="5"/>
        <v>1</v>
      </c>
      <c r="M50" s="65">
        <f t="shared" si="6"/>
        <v>1</v>
      </c>
      <c r="N50" s="66">
        <v>28.0</v>
      </c>
      <c r="O50" s="65">
        <f t="shared" si="7"/>
        <v>1</v>
      </c>
      <c r="P50" s="65">
        <f t="shared" si="8"/>
        <v>1</v>
      </c>
      <c r="Q50" s="65">
        <f t="shared" si="9"/>
        <v>1</v>
      </c>
      <c r="R50" s="78">
        <v>70.0</v>
      </c>
      <c r="S50" s="30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</row>
    <row r="51" ht="19.5" customHeight="1">
      <c r="A51" s="25">
        <v>45.0</v>
      </c>
      <c r="B51" s="26" t="s">
        <v>129</v>
      </c>
      <c r="C51" s="26" t="s">
        <v>130</v>
      </c>
      <c r="D51" s="65"/>
      <c r="E51" s="77"/>
      <c r="F51" s="64">
        <v>14.0</v>
      </c>
      <c r="G51" s="65">
        <f t="shared" si="1"/>
        <v>1</v>
      </c>
      <c r="H51" s="65">
        <f t="shared" si="2"/>
        <v>1</v>
      </c>
      <c r="I51" s="65">
        <f t="shared" si="3"/>
        <v>1</v>
      </c>
      <c r="J51" s="64">
        <v>28.0</v>
      </c>
      <c r="K51" s="65">
        <f t="shared" si="4"/>
        <v>1</v>
      </c>
      <c r="L51" s="65">
        <f t="shared" si="5"/>
        <v>1</v>
      </c>
      <c r="M51" s="65">
        <f t="shared" si="6"/>
        <v>1</v>
      </c>
      <c r="N51" s="66">
        <v>24.0</v>
      </c>
      <c r="O51" s="65">
        <f t="shared" si="7"/>
        <v>1</v>
      </c>
      <c r="P51" s="65">
        <f t="shared" si="8"/>
        <v>1</v>
      </c>
      <c r="Q51" s="65">
        <f t="shared" si="9"/>
        <v>0</v>
      </c>
      <c r="R51" s="78">
        <v>66.0</v>
      </c>
      <c r="S51" s="30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</row>
    <row r="52" ht="19.5" customHeight="1">
      <c r="A52" s="25">
        <v>46.0</v>
      </c>
      <c r="B52" s="26" t="s">
        <v>131</v>
      </c>
      <c r="C52" s="26" t="s">
        <v>132</v>
      </c>
      <c r="D52" s="65"/>
      <c r="E52" s="77"/>
      <c r="F52" s="64">
        <v>9.0</v>
      </c>
      <c r="G52" s="65">
        <f t="shared" si="1"/>
        <v>0</v>
      </c>
      <c r="H52" s="65">
        <f t="shared" si="2"/>
        <v>0</v>
      </c>
      <c r="I52" s="65">
        <f t="shared" si="3"/>
        <v>0</v>
      </c>
      <c r="J52" s="64">
        <v>23.0</v>
      </c>
      <c r="K52" s="65">
        <f t="shared" si="4"/>
        <v>1</v>
      </c>
      <c r="L52" s="65">
        <f t="shared" si="5"/>
        <v>1</v>
      </c>
      <c r="M52" s="65">
        <f t="shared" si="6"/>
        <v>1</v>
      </c>
      <c r="N52" s="66">
        <v>28.0</v>
      </c>
      <c r="O52" s="65">
        <f t="shared" si="7"/>
        <v>1</v>
      </c>
      <c r="P52" s="65">
        <f t="shared" si="8"/>
        <v>1</v>
      </c>
      <c r="Q52" s="65">
        <f t="shared" si="9"/>
        <v>1</v>
      </c>
      <c r="R52" s="78">
        <v>60.0</v>
      </c>
      <c r="S52" s="30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</row>
    <row r="53" ht="19.5" customHeight="1">
      <c r="A53" s="25">
        <v>47.0</v>
      </c>
      <c r="B53" s="26" t="s">
        <v>133</v>
      </c>
      <c r="C53" s="26" t="s">
        <v>134</v>
      </c>
      <c r="D53" s="65"/>
      <c r="E53" s="77"/>
      <c r="F53" s="64">
        <v>9.0</v>
      </c>
      <c r="G53" s="65">
        <f t="shared" si="1"/>
        <v>0</v>
      </c>
      <c r="H53" s="65">
        <f t="shared" si="2"/>
        <v>0</v>
      </c>
      <c r="I53" s="65">
        <f t="shared" si="3"/>
        <v>0</v>
      </c>
      <c r="J53" s="64">
        <v>23.0</v>
      </c>
      <c r="K53" s="65">
        <f t="shared" si="4"/>
        <v>1</v>
      </c>
      <c r="L53" s="65">
        <f t="shared" si="5"/>
        <v>1</v>
      </c>
      <c r="M53" s="65">
        <f t="shared" si="6"/>
        <v>1</v>
      </c>
      <c r="N53" s="66">
        <v>28.0</v>
      </c>
      <c r="O53" s="65">
        <f t="shared" si="7"/>
        <v>1</v>
      </c>
      <c r="P53" s="65">
        <f t="shared" si="8"/>
        <v>1</v>
      </c>
      <c r="Q53" s="65">
        <f t="shared" si="9"/>
        <v>1</v>
      </c>
      <c r="R53" s="78">
        <v>60.0</v>
      </c>
      <c r="S53" s="30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</row>
    <row r="54" ht="19.5" customHeight="1">
      <c r="A54" s="25">
        <v>48.0</v>
      </c>
      <c r="B54" s="26" t="s">
        <v>135</v>
      </c>
      <c r="C54" s="26" t="s">
        <v>136</v>
      </c>
      <c r="D54" s="65"/>
      <c r="E54" s="77"/>
      <c r="F54" s="64">
        <v>14.0</v>
      </c>
      <c r="G54" s="65">
        <f t="shared" si="1"/>
        <v>1</v>
      </c>
      <c r="H54" s="65">
        <f t="shared" si="2"/>
        <v>1</v>
      </c>
      <c r="I54" s="65">
        <f t="shared" si="3"/>
        <v>1</v>
      </c>
      <c r="J54" s="64">
        <v>28.0</v>
      </c>
      <c r="K54" s="65">
        <f t="shared" si="4"/>
        <v>1</v>
      </c>
      <c r="L54" s="65">
        <f t="shared" si="5"/>
        <v>1</v>
      </c>
      <c r="M54" s="65">
        <f t="shared" si="6"/>
        <v>1</v>
      </c>
      <c r="N54" s="66">
        <v>28.0</v>
      </c>
      <c r="O54" s="65">
        <f t="shared" si="7"/>
        <v>1</v>
      </c>
      <c r="P54" s="65">
        <f t="shared" si="8"/>
        <v>1</v>
      </c>
      <c r="Q54" s="65">
        <f t="shared" si="9"/>
        <v>1</v>
      </c>
      <c r="R54" s="78">
        <v>70.0</v>
      </c>
      <c r="S54" s="30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</row>
    <row r="55" ht="19.5" customHeight="1">
      <c r="A55" s="25">
        <v>49.0</v>
      </c>
      <c r="B55" s="26" t="s">
        <v>137</v>
      </c>
      <c r="C55" s="26" t="s">
        <v>138</v>
      </c>
      <c r="D55" s="65"/>
      <c r="E55" s="77"/>
      <c r="F55" s="64">
        <v>14.0</v>
      </c>
      <c r="G55" s="65">
        <f t="shared" si="1"/>
        <v>1</v>
      </c>
      <c r="H55" s="65">
        <f t="shared" si="2"/>
        <v>1</v>
      </c>
      <c r="I55" s="65">
        <f t="shared" si="3"/>
        <v>1</v>
      </c>
      <c r="J55" s="64">
        <v>28.0</v>
      </c>
      <c r="K55" s="65">
        <f t="shared" si="4"/>
        <v>1</v>
      </c>
      <c r="L55" s="65">
        <f t="shared" si="5"/>
        <v>1</v>
      </c>
      <c r="M55" s="65">
        <f t="shared" si="6"/>
        <v>1</v>
      </c>
      <c r="N55" s="66">
        <v>28.0</v>
      </c>
      <c r="O55" s="65">
        <f t="shared" si="7"/>
        <v>1</v>
      </c>
      <c r="P55" s="65">
        <f t="shared" si="8"/>
        <v>1</v>
      </c>
      <c r="Q55" s="65">
        <f t="shared" si="9"/>
        <v>1</v>
      </c>
      <c r="R55" s="78">
        <v>70.0</v>
      </c>
      <c r="S55" s="30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</row>
    <row r="56" ht="19.5" customHeight="1">
      <c r="A56" s="25">
        <v>50.0</v>
      </c>
      <c r="B56" s="26" t="s">
        <v>139</v>
      </c>
      <c r="C56" s="26" t="s">
        <v>140</v>
      </c>
      <c r="D56" s="65"/>
      <c r="E56" s="77"/>
      <c r="F56" s="64">
        <v>14.0</v>
      </c>
      <c r="G56" s="65">
        <f t="shared" si="1"/>
        <v>1</v>
      </c>
      <c r="H56" s="65">
        <f t="shared" si="2"/>
        <v>1</v>
      </c>
      <c r="I56" s="65">
        <f t="shared" si="3"/>
        <v>1</v>
      </c>
      <c r="J56" s="64">
        <v>28.0</v>
      </c>
      <c r="K56" s="65">
        <f t="shared" si="4"/>
        <v>1</v>
      </c>
      <c r="L56" s="65">
        <f t="shared" si="5"/>
        <v>1</v>
      </c>
      <c r="M56" s="65">
        <f t="shared" si="6"/>
        <v>1</v>
      </c>
      <c r="N56" s="66">
        <v>28.0</v>
      </c>
      <c r="O56" s="65">
        <f t="shared" si="7"/>
        <v>1</v>
      </c>
      <c r="P56" s="65">
        <f t="shared" si="8"/>
        <v>1</v>
      </c>
      <c r="Q56" s="65">
        <f t="shared" si="9"/>
        <v>1</v>
      </c>
      <c r="R56" s="78">
        <v>70.0</v>
      </c>
      <c r="S56" s="30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</row>
    <row r="57" ht="19.5" customHeight="1">
      <c r="A57" s="25">
        <v>51.0</v>
      </c>
      <c r="B57" s="26" t="s">
        <v>141</v>
      </c>
      <c r="C57" s="26" t="s">
        <v>142</v>
      </c>
      <c r="D57" s="65"/>
      <c r="E57" s="77"/>
      <c r="F57" s="64">
        <v>12.0</v>
      </c>
      <c r="G57" s="65">
        <f t="shared" si="1"/>
        <v>1</v>
      </c>
      <c r="H57" s="65">
        <f t="shared" si="2"/>
        <v>1</v>
      </c>
      <c r="I57" s="65">
        <f t="shared" si="3"/>
        <v>0</v>
      </c>
      <c r="J57" s="64">
        <v>27.0</v>
      </c>
      <c r="K57" s="65">
        <f t="shared" si="4"/>
        <v>1</v>
      </c>
      <c r="L57" s="65">
        <f t="shared" si="5"/>
        <v>1</v>
      </c>
      <c r="M57" s="65">
        <f t="shared" si="6"/>
        <v>1</v>
      </c>
      <c r="N57" s="66">
        <v>25.0</v>
      </c>
      <c r="O57" s="65">
        <f t="shared" si="7"/>
        <v>1</v>
      </c>
      <c r="P57" s="65">
        <f t="shared" si="8"/>
        <v>1</v>
      </c>
      <c r="Q57" s="65">
        <f t="shared" si="9"/>
        <v>0</v>
      </c>
      <c r="R57" s="78">
        <v>64.0</v>
      </c>
      <c r="S57" s="30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</row>
    <row r="58" ht="19.5" customHeight="1">
      <c r="A58" s="25">
        <v>52.0</v>
      </c>
      <c r="B58" s="26" t="s">
        <v>143</v>
      </c>
      <c r="C58" s="26" t="s">
        <v>144</v>
      </c>
      <c r="D58" s="65"/>
      <c r="E58" s="77"/>
      <c r="F58" s="64">
        <v>9.0</v>
      </c>
      <c r="G58" s="65">
        <f t="shared" si="1"/>
        <v>0</v>
      </c>
      <c r="H58" s="65">
        <f t="shared" si="2"/>
        <v>0</v>
      </c>
      <c r="I58" s="65">
        <f t="shared" si="3"/>
        <v>0</v>
      </c>
      <c r="J58" s="64">
        <v>26.0</v>
      </c>
      <c r="K58" s="65">
        <f t="shared" si="4"/>
        <v>1</v>
      </c>
      <c r="L58" s="65">
        <f t="shared" si="5"/>
        <v>1</v>
      </c>
      <c r="M58" s="65">
        <f t="shared" si="6"/>
        <v>1</v>
      </c>
      <c r="N58" s="66">
        <v>28.0</v>
      </c>
      <c r="O58" s="65">
        <f t="shared" si="7"/>
        <v>1</v>
      </c>
      <c r="P58" s="65">
        <f t="shared" si="8"/>
        <v>1</v>
      </c>
      <c r="Q58" s="65">
        <f t="shared" si="9"/>
        <v>1</v>
      </c>
      <c r="R58" s="78">
        <v>63.0</v>
      </c>
      <c r="S58" s="30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</row>
    <row r="59" ht="19.5" customHeight="1">
      <c r="A59" s="25">
        <v>53.0</v>
      </c>
      <c r="B59" s="26" t="s">
        <v>145</v>
      </c>
      <c r="C59" s="26" t="s">
        <v>146</v>
      </c>
      <c r="D59" s="65"/>
      <c r="E59" s="77"/>
      <c r="F59" s="64">
        <v>14.0</v>
      </c>
      <c r="G59" s="65">
        <f t="shared" si="1"/>
        <v>1</v>
      </c>
      <c r="H59" s="65">
        <f t="shared" si="2"/>
        <v>1</v>
      </c>
      <c r="I59" s="65">
        <f t="shared" si="3"/>
        <v>1</v>
      </c>
      <c r="J59" s="64">
        <v>28.0</v>
      </c>
      <c r="K59" s="65">
        <f t="shared" si="4"/>
        <v>1</v>
      </c>
      <c r="L59" s="65">
        <f t="shared" si="5"/>
        <v>1</v>
      </c>
      <c r="M59" s="65">
        <f t="shared" si="6"/>
        <v>1</v>
      </c>
      <c r="N59" s="66">
        <v>28.0</v>
      </c>
      <c r="O59" s="65">
        <f t="shared" si="7"/>
        <v>1</v>
      </c>
      <c r="P59" s="65">
        <f t="shared" si="8"/>
        <v>1</v>
      </c>
      <c r="Q59" s="65">
        <f t="shared" si="9"/>
        <v>1</v>
      </c>
      <c r="R59" s="78">
        <v>70.0</v>
      </c>
      <c r="S59" s="30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</row>
    <row r="60" ht="19.5" customHeight="1">
      <c r="A60" s="25">
        <v>54.0</v>
      </c>
      <c r="B60" s="26" t="s">
        <v>147</v>
      </c>
      <c r="C60" s="26" t="s">
        <v>148</v>
      </c>
      <c r="D60" s="65"/>
      <c r="E60" s="77"/>
      <c r="F60" s="64">
        <v>9.0</v>
      </c>
      <c r="G60" s="65">
        <f t="shared" si="1"/>
        <v>0</v>
      </c>
      <c r="H60" s="65">
        <f t="shared" si="2"/>
        <v>0</v>
      </c>
      <c r="I60" s="65">
        <f t="shared" si="3"/>
        <v>0</v>
      </c>
      <c r="J60" s="64">
        <v>26.0</v>
      </c>
      <c r="K60" s="65">
        <f t="shared" si="4"/>
        <v>1</v>
      </c>
      <c r="L60" s="65">
        <f t="shared" si="5"/>
        <v>1</v>
      </c>
      <c r="M60" s="65">
        <f t="shared" si="6"/>
        <v>1</v>
      </c>
      <c r="N60" s="66">
        <v>28.0</v>
      </c>
      <c r="O60" s="65">
        <f t="shared" si="7"/>
        <v>1</v>
      </c>
      <c r="P60" s="65">
        <f t="shared" si="8"/>
        <v>1</v>
      </c>
      <c r="Q60" s="65">
        <f t="shared" si="9"/>
        <v>1</v>
      </c>
      <c r="R60" s="78">
        <v>63.0</v>
      </c>
      <c r="S60" s="30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</row>
    <row r="61" ht="19.5" customHeight="1">
      <c r="A61" s="25">
        <v>55.0</v>
      </c>
      <c r="B61" s="26" t="s">
        <v>149</v>
      </c>
      <c r="C61" s="26" t="s">
        <v>150</v>
      </c>
      <c r="D61" s="65"/>
      <c r="E61" s="77"/>
      <c r="F61" s="64">
        <v>9.0</v>
      </c>
      <c r="G61" s="65">
        <f t="shared" si="1"/>
        <v>0</v>
      </c>
      <c r="H61" s="65">
        <f t="shared" si="2"/>
        <v>0</v>
      </c>
      <c r="I61" s="65">
        <f t="shared" si="3"/>
        <v>0</v>
      </c>
      <c r="J61" s="64">
        <v>27.0</v>
      </c>
      <c r="K61" s="65">
        <f t="shared" si="4"/>
        <v>1</v>
      </c>
      <c r="L61" s="65">
        <f t="shared" si="5"/>
        <v>1</v>
      </c>
      <c r="M61" s="65">
        <f t="shared" si="6"/>
        <v>1</v>
      </c>
      <c r="N61" s="66">
        <v>25.0</v>
      </c>
      <c r="O61" s="65">
        <f t="shared" si="7"/>
        <v>1</v>
      </c>
      <c r="P61" s="65">
        <f t="shared" si="8"/>
        <v>1</v>
      </c>
      <c r="Q61" s="65">
        <f t="shared" si="9"/>
        <v>0</v>
      </c>
      <c r="R61" s="78">
        <v>61.0</v>
      </c>
      <c r="S61" s="30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</row>
    <row r="62" ht="19.5" customHeight="1">
      <c r="A62" s="25">
        <v>56.0</v>
      </c>
      <c r="B62" s="26" t="s">
        <v>151</v>
      </c>
      <c r="C62" s="26" t="s">
        <v>152</v>
      </c>
      <c r="D62" s="65"/>
      <c r="E62" s="77"/>
      <c r="F62" s="64">
        <v>14.0</v>
      </c>
      <c r="G62" s="65">
        <f t="shared" si="1"/>
        <v>1</v>
      </c>
      <c r="H62" s="65">
        <f t="shared" si="2"/>
        <v>1</v>
      </c>
      <c r="I62" s="65">
        <f t="shared" si="3"/>
        <v>1</v>
      </c>
      <c r="J62" s="64">
        <v>28.0</v>
      </c>
      <c r="K62" s="65">
        <f t="shared" si="4"/>
        <v>1</v>
      </c>
      <c r="L62" s="65">
        <f t="shared" si="5"/>
        <v>1</v>
      </c>
      <c r="M62" s="65">
        <f t="shared" si="6"/>
        <v>1</v>
      </c>
      <c r="N62" s="66">
        <v>24.0</v>
      </c>
      <c r="O62" s="65">
        <f t="shared" si="7"/>
        <v>1</v>
      </c>
      <c r="P62" s="65">
        <f t="shared" si="8"/>
        <v>1</v>
      </c>
      <c r="Q62" s="65">
        <f t="shared" si="9"/>
        <v>0</v>
      </c>
      <c r="R62" s="78">
        <v>66.0</v>
      </c>
      <c r="S62" s="30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</row>
    <row r="63" ht="19.5" customHeight="1">
      <c r="A63" s="25">
        <v>57.0</v>
      </c>
      <c r="B63" s="26" t="s">
        <v>153</v>
      </c>
      <c r="C63" s="26" t="s">
        <v>154</v>
      </c>
      <c r="D63" s="65"/>
      <c r="E63" s="77"/>
      <c r="F63" s="64">
        <v>9.0</v>
      </c>
      <c r="G63" s="65">
        <f t="shared" si="1"/>
        <v>0</v>
      </c>
      <c r="H63" s="65">
        <f t="shared" si="2"/>
        <v>0</v>
      </c>
      <c r="I63" s="65">
        <f t="shared" si="3"/>
        <v>0</v>
      </c>
      <c r="J63" s="64">
        <v>26.0</v>
      </c>
      <c r="K63" s="65">
        <f t="shared" si="4"/>
        <v>1</v>
      </c>
      <c r="L63" s="65">
        <f t="shared" si="5"/>
        <v>1</v>
      </c>
      <c r="M63" s="65">
        <f t="shared" si="6"/>
        <v>1</v>
      </c>
      <c r="N63" s="66">
        <v>28.0</v>
      </c>
      <c r="O63" s="65">
        <f t="shared" si="7"/>
        <v>1</v>
      </c>
      <c r="P63" s="65">
        <f t="shared" si="8"/>
        <v>1</v>
      </c>
      <c r="Q63" s="65">
        <f t="shared" si="9"/>
        <v>1</v>
      </c>
      <c r="R63" s="78">
        <v>63.0</v>
      </c>
      <c r="S63" s="30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</row>
    <row r="64" ht="19.5" customHeight="1">
      <c r="A64" s="25">
        <v>58.0</v>
      </c>
      <c r="B64" s="26" t="s">
        <v>155</v>
      </c>
      <c r="C64" s="26" t="s">
        <v>156</v>
      </c>
      <c r="D64" s="65"/>
      <c r="E64" s="77"/>
      <c r="F64" s="64">
        <v>13.0</v>
      </c>
      <c r="G64" s="65">
        <f t="shared" si="1"/>
        <v>1</v>
      </c>
      <c r="H64" s="65">
        <f t="shared" si="2"/>
        <v>1</v>
      </c>
      <c r="I64" s="65">
        <f t="shared" si="3"/>
        <v>1</v>
      </c>
      <c r="J64" s="64">
        <v>28.0</v>
      </c>
      <c r="K64" s="65">
        <f t="shared" si="4"/>
        <v>1</v>
      </c>
      <c r="L64" s="65">
        <f t="shared" si="5"/>
        <v>1</v>
      </c>
      <c r="M64" s="65">
        <f t="shared" si="6"/>
        <v>1</v>
      </c>
      <c r="N64" s="66">
        <v>21.0</v>
      </c>
      <c r="O64" s="65">
        <f t="shared" si="7"/>
        <v>1</v>
      </c>
      <c r="P64" s="65">
        <f t="shared" si="8"/>
        <v>0</v>
      </c>
      <c r="Q64" s="65">
        <f t="shared" si="9"/>
        <v>0</v>
      </c>
      <c r="R64" s="78">
        <v>62.0</v>
      </c>
      <c r="S64" s="30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</row>
    <row r="65" ht="19.5" customHeight="1">
      <c r="A65" s="25">
        <v>59.0</v>
      </c>
      <c r="B65" s="26" t="s">
        <v>157</v>
      </c>
      <c r="C65" s="26" t="s">
        <v>158</v>
      </c>
      <c r="D65" s="65"/>
      <c r="E65" s="77"/>
      <c r="F65" s="64">
        <v>9.0</v>
      </c>
      <c r="G65" s="65">
        <f t="shared" si="1"/>
        <v>0</v>
      </c>
      <c r="H65" s="65">
        <f t="shared" si="2"/>
        <v>0</v>
      </c>
      <c r="I65" s="65">
        <f t="shared" si="3"/>
        <v>0</v>
      </c>
      <c r="J65" s="64">
        <v>27.0</v>
      </c>
      <c r="K65" s="65">
        <f t="shared" si="4"/>
        <v>1</v>
      </c>
      <c r="L65" s="65">
        <f t="shared" si="5"/>
        <v>1</v>
      </c>
      <c r="M65" s="65">
        <f t="shared" si="6"/>
        <v>1</v>
      </c>
      <c r="N65" s="66">
        <v>25.0</v>
      </c>
      <c r="O65" s="65">
        <f t="shared" si="7"/>
        <v>1</v>
      </c>
      <c r="P65" s="65">
        <f t="shared" si="8"/>
        <v>1</v>
      </c>
      <c r="Q65" s="65">
        <f t="shared" si="9"/>
        <v>0</v>
      </c>
      <c r="R65" s="78">
        <v>61.0</v>
      </c>
      <c r="S65" s="30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</row>
    <row r="66" ht="19.5" customHeight="1">
      <c r="A66" s="25">
        <v>60.0</v>
      </c>
      <c r="B66" s="26" t="s">
        <v>159</v>
      </c>
      <c r="C66" s="26" t="s">
        <v>160</v>
      </c>
      <c r="D66" s="65"/>
      <c r="E66" s="77"/>
      <c r="F66" s="64">
        <v>13.0</v>
      </c>
      <c r="G66" s="65">
        <f t="shared" si="1"/>
        <v>1</v>
      </c>
      <c r="H66" s="65">
        <f t="shared" si="2"/>
        <v>1</v>
      </c>
      <c r="I66" s="65">
        <f t="shared" si="3"/>
        <v>1</v>
      </c>
      <c r="J66" s="64">
        <v>27.0</v>
      </c>
      <c r="K66" s="65">
        <f t="shared" si="4"/>
        <v>1</v>
      </c>
      <c r="L66" s="65">
        <f t="shared" si="5"/>
        <v>1</v>
      </c>
      <c r="M66" s="65">
        <f t="shared" si="6"/>
        <v>1</v>
      </c>
      <c r="N66" s="66">
        <v>25.0</v>
      </c>
      <c r="O66" s="65">
        <f t="shared" si="7"/>
        <v>1</v>
      </c>
      <c r="P66" s="65">
        <f t="shared" si="8"/>
        <v>1</v>
      </c>
      <c r="Q66" s="65">
        <f t="shared" si="9"/>
        <v>0</v>
      </c>
      <c r="R66" s="78">
        <v>65.0</v>
      </c>
      <c r="S66" s="30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</row>
    <row r="67" ht="19.5" customHeight="1">
      <c r="A67" s="25">
        <v>61.0</v>
      </c>
      <c r="B67" s="26" t="s">
        <v>161</v>
      </c>
      <c r="C67" s="26" t="s">
        <v>162</v>
      </c>
      <c r="D67" s="65"/>
      <c r="E67" s="77"/>
      <c r="F67" s="64">
        <v>12.0</v>
      </c>
      <c r="G67" s="65">
        <f t="shared" si="1"/>
        <v>1</v>
      </c>
      <c r="H67" s="65">
        <f t="shared" si="2"/>
        <v>1</v>
      </c>
      <c r="I67" s="65">
        <f t="shared" si="3"/>
        <v>0</v>
      </c>
      <c r="J67" s="64">
        <v>21.0</v>
      </c>
      <c r="K67" s="65">
        <f t="shared" si="4"/>
        <v>1</v>
      </c>
      <c r="L67" s="65">
        <f t="shared" si="5"/>
        <v>1</v>
      </c>
      <c r="M67" s="65">
        <f t="shared" si="6"/>
        <v>1</v>
      </c>
      <c r="N67" s="66">
        <v>24.0</v>
      </c>
      <c r="O67" s="65">
        <f t="shared" si="7"/>
        <v>1</v>
      </c>
      <c r="P67" s="65">
        <f t="shared" si="8"/>
        <v>1</v>
      </c>
      <c r="Q67" s="65">
        <f t="shared" si="9"/>
        <v>0</v>
      </c>
      <c r="R67" s="78">
        <v>57.0</v>
      </c>
      <c r="S67" s="30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</row>
    <row r="68" ht="19.5" customHeight="1">
      <c r="A68" s="25">
        <v>62.0</v>
      </c>
      <c r="B68" s="26" t="s">
        <v>163</v>
      </c>
      <c r="C68" s="26" t="s">
        <v>164</v>
      </c>
      <c r="D68" s="65"/>
      <c r="E68" s="77"/>
      <c r="F68" s="64">
        <v>13.0</v>
      </c>
      <c r="G68" s="65">
        <f t="shared" si="1"/>
        <v>1</v>
      </c>
      <c r="H68" s="65">
        <f t="shared" si="2"/>
        <v>1</v>
      </c>
      <c r="I68" s="65">
        <f t="shared" si="3"/>
        <v>1</v>
      </c>
      <c r="J68" s="64">
        <v>27.0</v>
      </c>
      <c r="K68" s="65">
        <f t="shared" si="4"/>
        <v>1</v>
      </c>
      <c r="L68" s="65">
        <f t="shared" si="5"/>
        <v>1</v>
      </c>
      <c r="M68" s="65">
        <f t="shared" si="6"/>
        <v>1</v>
      </c>
      <c r="N68" s="66">
        <v>25.0</v>
      </c>
      <c r="O68" s="65">
        <f t="shared" si="7"/>
        <v>1</v>
      </c>
      <c r="P68" s="65">
        <f t="shared" si="8"/>
        <v>1</v>
      </c>
      <c r="Q68" s="65">
        <f t="shared" si="9"/>
        <v>0</v>
      </c>
      <c r="R68" s="78">
        <v>65.0</v>
      </c>
      <c r="S68" s="30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</row>
    <row r="69" ht="19.5" customHeight="1">
      <c r="A69" s="25">
        <v>63.0</v>
      </c>
      <c r="B69" s="26" t="s">
        <v>165</v>
      </c>
      <c r="C69" s="26" t="s">
        <v>166</v>
      </c>
      <c r="D69" s="65"/>
      <c r="E69" s="77"/>
      <c r="F69" s="64">
        <v>14.0</v>
      </c>
      <c r="G69" s="65">
        <f t="shared" si="1"/>
        <v>1</v>
      </c>
      <c r="H69" s="65">
        <f t="shared" si="2"/>
        <v>1</v>
      </c>
      <c r="I69" s="65">
        <f t="shared" si="3"/>
        <v>1</v>
      </c>
      <c r="J69" s="64">
        <v>28.0</v>
      </c>
      <c r="K69" s="65">
        <f t="shared" si="4"/>
        <v>1</v>
      </c>
      <c r="L69" s="65">
        <f t="shared" si="5"/>
        <v>1</v>
      </c>
      <c r="M69" s="65">
        <f t="shared" si="6"/>
        <v>1</v>
      </c>
      <c r="N69" s="66">
        <v>28.0</v>
      </c>
      <c r="O69" s="65">
        <f t="shared" si="7"/>
        <v>1</v>
      </c>
      <c r="P69" s="65">
        <f t="shared" si="8"/>
        <v>1</v>
      </c>
      <c r="Q69" s="65">
        <f t="shared" si="9"/>
        <v>1</v>
      </c>
      <c r="R69" s="78">
        <v>70.0</v>
      </c>
      <c r="S69" s="30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</row>
    <row r="70" ht="19.5" customHeight="1">
      <c r="A70" s="25">
        <v>64.0</v>
      </c>
      <c r="B70" s="26" t="s">
        <v>167</v>
      </c>
      <c r="C70" s="26" t="s">
        <v>168</v>
      </c>
      <c r="D70" s="65"/>
      <c r="E70" s="77"/>
      <c r="F70" s="64">
        <v>14.0</v>
      </c>
      <c r="G70" s="65">
        <f t="shared" si="1"/>
        <v>1</v>
      </c>
      <c r="H70" s="65">
        <f t="shared" si="2"/>
        <v>1</v>
      </c>
      <c r="I70" s="65">
        <f t="shared" si="3"/>
        <v>1</v>
      </c>
      <c r="J70" s="64">
        <v>28.0</v>
      </c>
      <c r="K70" s="65">
        <f t="shared" si="4"/>
        <v>1</v>
      </c>
      <c r="L70" s="65">
        <f t="shared" si="5"/>
        <v>1</v>
      </c>
      <c r="M70" s="65">
        <f t="shared" si="6"/>
        <v>1</v>
      </c>
      <c r="N70" s="66">
        <v>28.0</v>
      </c>
      <c r="O70" s="65">
        <f t="shared" si="7"/>
        <v>1</v>
      </c>
      <c r="P70" s="65">
        <f t="shared" si="8"/>
        <v>1</v>
      </c>
      <c r="Q70" s="65">
        <f t="shared" si="9"/>
        <v>1</v>
      </c>
      <c r="R70" s="78">
        <v>70.0</v>
      </c>
      <c r="S70" s="30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</row>
    <row r="71" ht="19.5" customHeight="1">
      <c r="A71" s="25">
        <v>65.0</v>
      </c>
      <c r="B71" s="26" t="s">
        <v>169</v>
      </c>
      <c r="C71" s="26" t="s">
        <v>170</v>
      </c>
      <c r="D71" s="65"/>
      <c r="E71" s="77"/>
      <c r="F71" s="64">
        <v>9.0</v>
      </c>
      <c r="G71" s="65">
        <f t="shared" si="1"/>
        <v>0</v>
      </c>
      <c r="H71" s="65">
        <f t="shared" si="2"/>
        <v>0</v>
      </c>
      <c r="I71" s="65">
        <f t="shared" si="3"/>
        <v>0</v>
      </c>
      <c r="J71" s="64">
        <v>23.0</v>
      </c>
      <c r="K71" s="65">
        <f t="shared" si="4"/>
        <v>1</v>
      </c>
      <c r="L71" s="65">
        <f t="shared" si="5"/>
        <v>1</v>
      </c>
      <c r="M71" s="65">
        <f t="shared" si="6"/>
        <v>1</v>
      </c>
      <c r="N71" s="66">
        <v>28.0</v>
      </c>
      <c r="O71" s="65">
        <f t="shared" si="7"/>
        <v>1</v>
      </c>
      <c r="P71" s="65">
        <f t="shared" si="8"/>
        <v>1</v>
      </c>
      <c r="Q71" s="65">
        <f t="shared" si="9"/>
        <v>1</v>
      </c>
      <c r="R71" s="78">
        <v>60.0</v>
      </c>
      <c r="S71" s="30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</row>
    <row r="72" ht="19.5" customHeight="1">
      <c r="A72" s="25">
        <v>66.0</v>
      </c>
      <c r="B72" s="26" t="s">
        <v>171</v>
      </c>
      <c r="C72" s="26" t="s">
        <v>172</v>
      </c>
      <c r="D72" s="65"/>
      <c r="E72" s="77"/>
      <c r="F72" s="64">
        <v>11.0</v>
      </c>
      <c r="G72" s="65">
        <f t="shared" si="1"/>
        <v>1</v>
      </c>
      <c r="H72" s="65">
        <f t="shared" si="2"/>
        <v>0</v>
      </c>
      <c r="I72" s="65">
        <f t="shared" si="3"/>
        <v>0</v>
      </c>
      <c r="J72" s="64">
        <v>27.0</v>
      </c>
      <c r="K72" s="65">
        <f t="shared" si="4"/>
        <v>1</v>
      </c>
      <c r="L72" s="65">
        <f t="shared" si="5"/>
        <v>1</v>
      </c>
      <c r="M72" s="65">
        <f t="shared" si="6"/>
        <v>1</v>
      </c>
      <c r="N72" s="66">
        <v>21.0</v>
      </c>
      <c r="O72" s="65">
        <f t="shared" si="7"/>
        <v>1</v>
      </c>
      <c r="P72" s="65">
        <f t="shared" si="8"/>
        <v>0</v>
      </c>
      <c r="Q72" s="65">
        <f t="shared" si="9"/>
        <v>0</v>
      </c>
      <c r="R72" s="78">
        <v>59.0</v>
      </c>
      <c r="S72" s="30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</row>
    <row r="73" ht="19.5" customHeight="1">
      <c r="A73" s="25">
        <v>67.0</v>
      </c>
      <c r="B73" s="26" t="s">
        <v>173</v>
      </c>
      <c r="C73" s="26" t="s">
        <v>174</v>
      </c>
      <c r="D73" s="65"/>
      <c r="E73" s="77"/>
      <c r="F73" s="64">
        <v>14.0</v>
      </c>
      <c r="G73" s="65">
        <f t="shared" si="1"/>
        <v>1</v>
      </c>
      <c r="H73" s="65">
        <f t="shared" si="2"/>
        <v>1</v>
      </c>
      <c r="I73" s="65">
        <f t="shared" si="3"/>
        <v>1</v>
      </c>
      <c r="J73" s="64">
        <v>28.0</v>
      </c>
      <c r="K73" s="65">
        <f t="shared" si="4"/>
        <v>1</v>
      </c>
      <c r="L73" s="65">
        <f t="shared" si="5"/>
        <v>1</v>
      </c>
      <c r="M73" s="65">
        <f t="shared" si="6"/>
        <v>1</v>
      </c>
      <c r="N73" s="66">
        <v>28.0</v>
      </c>
      <c r="O73" s="65">
        <f t="shared" si="7"/>
        <v>1</v>
      </c>
      <c r="P73" s="65">
        <f t="shared" si="8"/>
        <v>1</v>
      </c>
      <c r="Q73" s="65">
        <f t="shared" si="9"/>
        <v>1</v>
      </c>
      <c r="R73" s="78">
        <v>70.0</v>
      </c>
      <c r="S73" s="30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</row>
    <row r="74" ht="19.5" customHeight="1">
      <c r="A74" s="25">
        <v>68.0</v>
      </c>
      <c r="B74" s="26" t="s">
        <v>175</v>
      </c>
      <c r="C74" s="26" t="s">
        <v>176</v>
      </c>
      <c r="D74" s="65"/>
      <c r="E74" s="77"/>
      <c r="F74" s="64">
        <v>14.0</v>
      </c>
      <c r="G74" s="65">
        <f t="shared" si="1"/>
        <v>1</v>
      </c>
      <c r="H74" s="65">
        <f t="shared" si="2"/>
        <v>1</v>
      </c>
      <c r="I74" s="65">
        <f t="shared" si="3"/>
        <v>1</v>
      </c>
      <c r="J74" s="64">
        <v>28.0</v>
      </c>
      <c r="K74" s="65">
        <f t="shared" si="4"/>
        <v>1</v>
      </c>
      <c r="L74" s="65">
        <f t="shared" si="5"/>
        <v>1</v>
      </c>
      <c r="M74" s="65">
        <f t="shared" si="6"/>
        <v>1</v>
      </c>
      <c r="N74" s="66">
        <v>28.0</v>
      </c>
      <c r="O74" s="65">
        <f t="shared" si="7"/>
        <v>1</v>
      </c>
      <c r="P74" s="65">
        <f t="shared" si="8"/>
        <v>1</v>
      </c>
      <c r="Q74" s="65">
        <f t="shared" si="9"/>
        <v>1</v>
      </c>
      <c r="R74" s="78">
        <v>70.0</v>
      </c>
      <c r="S74" s="30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</row>
    <row r="75" ht="19.5" customHeight="1">
      <c r="A75" s="25">
        <v>69.0</v>
      </c>
      <c r="B75" s="26" t="s">
        <v>177</v>
      </c>
      <c r="C75" s="26" t="s">
        <v>178</v>
      </c>
      <c r="D75" s="65"/>
      <c r="E75" s="77"/>
      <c r="F75" s="64">
        <v>10.0</v>
      </c>
      <c r="G75" s="65">
        <f t="shared" si="1"/>
        <v>1</v>
      </c>
      <c r="H75" s="65">
        <f t="shared" si="2"/>
        <v>0</v>
      </c>
      <c r="I75" s="65">
        <f t="shared" si="3"/>
        <v>0</v>
      </c>
      <c r="J75" s="64">
        <v>28.0</v>
      </c>
      <c r="K75" s="65">
        <f t="shared" si="4"/>
        <v>1</v>
      </c>
      <c r="L75" s="65">
        <f t="shared" si="5"/>
        <v>1</v>
      </c>
      <c r="M75" s="65">
        <f t="shared" si="6"/>
        <v>1</v>
      </c>
      <c r="N75" s="66">
        <v>20.0</v>
      </c>
      <c r="O75" s="65">
        <f t="shared" si="7"/>
        <v>1</v>
      </c>
      <c r="P75" s="65">
        <f t="shared" si="8"/>
        <v>0</v>
      </c>
      <c r="Q75" s="65">
        <f t="shared" si="9"/>
        <v>0</v>
      </c>
      <c r="R75" s="78">
        <v>58.0</v>
      </c>
      <c r="S75" s="30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</row>
    <row r="76" ht="19.5" customHeight="1">
      <c r="A76" s="25">
        <v>70.0</v>
      </c>
      <c r="B76" s="26" t="s">
        <v>179</v>
      </c>
      <c r="C76" s="26" t="s">
        <v>180</v>
      </c>
      <c r="D76" s="65"/>
      <c r="E76" s="77"/>
      <c r="F76" s="64">
        <v>9.0</v>
      </c>
      <c r="G76" s="65">
        <f t="shared" si="1"/>
        <v>0</v>
      </c>
      <c r="H76" s="65">
        <f t="shared" si="2"/>
        <v>0</v>
      </c>
      <c r="I76" s="65">
        <f t="shared" si="3"/>
        <v>0</v>
      </c>
      <c r="J76" s="64">
        <v>26.0</v>
      </c>
      <c r="K76" s="65">
        <f t="shared" si="4"/>
        <v>1</v>
      </c>
      <c r="L76" s="65">
        <f t="shared" si="5"/>
        <v>1</v>
      </c>
      <c r="M76" s="65">
        <f t="shared" si="6"/>
        <v>1</v>
      </c>
      <c r="N76" s="66">
        <v>28.0</v>
      </c>
      <c r="O76" s="65">
        <f t="shared" si="7"/>
        <v>1</v>
      </c>
      <c r="P76" s="65">
        <f t="shared" si="8"/>
        <v>1</v>
      </c>
      <c r="Q76" s="65">
        <f t="shared" si="9"/>
        <v>1</v>
      </c>
      <c r="R76" s="78">
        <v>63.0</v>
      </c>
      <c r="S76" s="30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</row>
    <row r="77" ht="19.5" customHeight="1">
      <c r="A77" s="25">
        <v>71.0</v>
      </c>
      <c r="B77" s="26" t="s">
        <v>181</v>
      </c>
      <c r="C77" s="26" t="s">
        <v>182</v>
      </c>
      <c r="D77" s="65"/>
      <c r="E77" s="77"/>
      <c r="F77" s="64">
        <v>9.0</v>
      </c>
      <c r="G77" s="65">
        <f t="shared" si="1"/>
        <v>0</v>
      </c>
      <c r="H77" s="65">
        <f t="shared" si="2"/>
        <v>0</v>
      </c>
      <c r="I77" s="65">
        <f t="shared" si="3"/>
        <v>0</v>
      </c>
      <c r="J77" s="64">
        <v>26.0</v>
      </c>
      <c r="K77" s="65">
        <f t="shared" si="4"/>
        <v>1</v>
      </c>
      <c r="L77" s="65">
        <f t="shared" si="5"/>
        <v>1</v>
      </c>
      <c r="M77" s="65">
        <f t="shared" si="6"/>
        <v>1</v>
      </c>
      <c r="N77" s="66">
        <v>28.0</v>
      </c>
      <c r="O77" s="65">
        <f t="shared" si="7"/>
        <v>1</v>
      </c>
      <c r="P77" s="65">
        <f t="shared" si="8"/>
        <v>1</v>
      </c>
      <c r="Q77" s="65">
        <f t="shared" si="9"/>
        <v>1</v>
      </c>
      <c r="R77" s="78">
        <v>63.0</v>
      </c>
      <c r="S77" s="30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</row>
    <row r="78" ht="19.5" customHeight="1">
      <c r="A78" s="25">
        <v>72.0</v>
      </c>
      <c r="B78" s="26" t="s">
        <v>183</v>
      </c>
      <c r="C78" s="26" t="s">
        <v>184</v>
      </c>
      <c r="D78" s="65"/>
      <c r="E78" s="77"/>
      <c r="F78" s="64">
        <v>14.0</v>
      </c>
      <c r="G78" s="65">
        <f t="shared" si="1"/>
        <v>1</v>
      </c>
      <c r="H78" s="65">
        <f t="shared" si="2"/>
        <v>1</v>
      </c>
      <c r="I78" s="65">
        <f t="shared" si="3"/>
        <v>1</v>
      </c>
      <c r="J78" s="64">
        <v>28.0</v>
      </c>
      <c r="K78" s="65">
        <f t="shared" si="4"/>
        <v>1</v>
      </c>
      <c r="L78" s="65">
        <f t="shared" si="5"/>
        <v>1</v>
      </c>
      <c r="M78" s="65">
        <f t="shared" si="6"/>
        <v>1</v>
      </c>
      <c r="N78" s="66">
        <v>28.0</v>
      </c>
      <c r="O78" s="65">
        <f t="shared" si="7"/>
        <v>1</v>
      </c>
      <c r="P78" s="65">
        <f t="shared" si="8"/>
        <v>1</v>
      </c>
      <c r="Q78" s="65">
        <f t="shared" si="9"/>
        <v>1</v>
      </c>
      <c r="R78" s="78">
        <v>70.0</v>
      </c>
      <c r="S78" s="30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</row>
    <row r="79" ht="19.5" customHeight="1">
      <c r="A79" s="25">
        <v>73.0</v>
      </c>
      <c r="B79" s="26" t="s">
        <v>185</v>
      </c>
      <c r="C79" s="26" t="s">
        <v>186</v>
      </c>
      <c r="D79" s="65"/>
      <c r="E79" s="77"/>
      <c r="F79" s="64">
        <v>14.0</v>
      </c>
      <c r="G79" s="65">
        <f t="shared" si="1"/>
        <v>1</v>
      </c>
      <c r="H79" s="65">
        <f t="shared" si="2"/>
        <v>1</v>
      </c>
      <c r="I79" s="65">
        <f t="shared" si="3"/>
        <v>1</v>
      </c>
      <c r="J79" s="64">
        <v>28.0</v>
      </c>
      <c r="K79" s="65">
        <f t="shared" si="4"/>
        <v>1</v>
      </c>
      <c r="L79" s="65">
        <f t="shared" si="5"/>
        <v>1</v>
      </c>
      <c r="M79" s="65">
        <f t="shared" si="6"/>
        <v>1</v>
      </c>
      <c r="N79" s="66">
        <v>28.0</v>
      </c>
      <c r="O79" s="65">
        <f t="shared" si="7"/>
        <v>1</v>
      </c>
      <c r="P79" s="65">
        <f t="shared" si="8"/>
        <v>1</v>
      </c>
      <c r="Q79" s="65">
        <f t="shared" si="9"/>
        <v>1</v>
      </c>
      <c r="R79" s="78">
        <v>70.0</v>
      </c>
      <c r="S79" s="30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</row>
    <row r="80" ht="19.5" customHeight="1">
      <c r="A80" s="25">
        <v>74.0</v>
      </c>
      <c r="B80" s="26" t="s">
        <v>187</v>
      </c>
      <c r="C80" s="26" t="s">
        <v>188</v>
      </c>
      <c r="D80" s="65"/>
      <c r="E80" s="77"/>
      <c r="F80" s="64">
        <v>9.0</v>
      </c>
      <c r="G80" s="65">
        <f t="shared" si="1"/>
        <v>0</v>
      </c>
      <c r="H80" s="65">
        <f t="shared" si="2"/>
        <v>0</v>
      </c>
      <c r="I80" s="65">
        <f t="shared" si="3"/>
        <v>0</v>
      </c>
      <c r="J80" s="64">
        <v>26.0</v>
      </c>
      <c r="K80" s="65">
        <f t="shared" si="4"/>
        <v>1</v>
      </c>
      <c r="L80" s="65">
        <f t="shared" si="5"/>
        <v>1</v>
      </c>
      <c r="M80" s="65">
        <f t="shared" si="6"/>
        <v>1</v>
      </c>
      <c r="N80" s="66">
        <v>28.0</v>
      </c>
      <c r="O80" s="65">
        <f t="shared" si="7"/>
        <v>1</v>
      </c>
      <c r="P80" s="65">
        <f t="shared" si="8"/>
        <v>1</v>
      </c>
      <c r="Q80" s="65">
        <f t="shared" si="9"/>
        <v>1</v>
      </c>
      <c r="R80" s="78">
        <v>63.0</v>
      </c>
      <c r="S80" s="30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</row>
    <row r="81" ht="19.5" customHeight="1">
      <c r="A81" s="25">
        <v>75.0</v>
      </c>
      <c r="B81" s="26" t="s">
        <v>189</v>
      </c>
      <c r="C81" s="26" t="s">
        <v>190</v>
      </c>
      <c r="D81" s="65"/>
      <c r="E81" s="77"/>
      <c r="F81" s="64">
        <v>14.0</v>
      </c>
      <c r="G81" s="65">
        <f t="shared" si="1"/>
        <v>1</v>
      </c>
      <c r="H81" s="65">
        <f t="shared" si="2"/>
        <v>1</v>
      </c>
      <c r="I81" s="65">
        <f t="shared" si="3"/>
        <v>1</v>
      </c>
      <c r="J81" s="64">
        <v>28.0</v>
      </c>
      <c r="K81" s="65">
        <f t="shared" si="4"/>
        <v>1</v>
      </c>
      <c r="L81" s="65">
        <f t="shared" si="5"/>
        <v>1</v>
      </c>
      <c r="M81" s="65">
        <f t="shared" si="6"/>
        <v>1</v>
      </c>
      <c r="N81" s="66">
        <v>28.0</v>
      </c>
      <c r="O81" s="65">
        <f t="shared" si="7"/>
        <v>1</v>
      </c>
      <c r="P81" s="65">
        <f t="shared" si="8"/>
        <v>1</v>
      </c>
      <c r="Q81" s="65">
        <f t="shared" si="9"/>
        <v>1</v>
      </c>
      <c r="R81" s="78">
        <v>70.0</v>
      </c>
      <c r="S81" s="30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</row>
    <row r="82" ht="19.5" customHeight="1">
      <c r="A82" s="25">
        <v>76.0</v>
      </c>
      <c r="B82" s="26" t="s">
        <v>191</v>
      </c>
      <c r="C82" s="26" t="s">
        <v>192</v>
      </c>
      <c r="D82" s="65"/>
      <c r="E82" s="77"/>
      <c r="F82" s="64">
        <v>13.0</v>
      </c>
      <c r="G82" s="65">
        <f t="shared" si="1"/>
        <v>1</v>
      </c>
      <c r="H82" s="65">
        <f t="shared" si="2"/>
        <v>1</v>
      </c>
      <c r="I82" s="65">
        <f t="shared" si="3"/>
        <v>1</v>
      </c>
      <c r="J82" s="64">
        <v>28.0</v>
      </c>
      <c r="K82" s="65">
        <f t="shared" si="4"/>
        <v>1</v>
      </c>
      <c r="L82" s="65">
        <f t="shared" si="5"/>
        <v>1</v>
      </c>
      <c r="M82" s="65">
        <f t="shared" si="6"/>
        <v>1</v>
      </c>
      <c r="N82" s="66">
        <v>21.0</v>
      </c>
      <c r="O82" s="65">
        <f t="shared" si="7"/>
        <v>1</v>
      </c>
      <c r="P82" s="65">
        <f t="shared" si="8"/>
        <v>0</v>
      </c>
      <c r="Q82" s="65">
        <f t="shared" si="9"/>
        <v>0</v>
      </c>
      <c r="R82" s="78">
        <v>62.0</v>
      </c>
      <c r="S82" s="30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</row>
    <row r="83" ht="19.5" customHeight="1">
      <c r="A83" s="25">
        <v>77.0</v>
      </c>
      <c r="B83" s="26" t="s">
        <v>193</v>
      </c>
      <c r="C83" s="26" t="s">
        <v>194</v>
      </c>
      <c r="D83" s="65"/>
      <c r="E83" s="77"/>
      <c r="F83" s="64">
        <v>11.0</v>
      </c>
      <c r="G83" s="65">
        <f t="shared" si="1"/>
        <v>1</v>
      </c>
      <c r="H83" s="65">
        <f t="shared" si="2"/>
        <v>0</v>
      </c>
      <c r="I83" s="65">
        <f t="shared" si="3"/>
        <v>0</v>
      </c>
      <c r="J83" s="64">
        <v>27.0</v>
      </c>
      <c r="K83" s="65">
        <f t="shared" si="4"/>
        <v>1</v>
      </c>
      <c r="L83" s="65">
        <f t="shared" si="5"/>
        <v>1</v>
      </c>
      <c r="M83" s="65">
        <f t="shared" si="6"/>
        <v>1</v>
      </c>
      <c r="N83" s="66">
        <v>21.0</v>
      </c>
      <c r="O83" s="65">
        <f t="shared" si="7"/>
        <v>1</v>
      </c>
      <c r="P83" s="65">
        <f t="shared" si="8"/>
        <v>0</v>
      </c>
      <c r="Q83" s="65">
        <f t="shared" si="9"/>
        <v>0</v>
      </c>
      <c r="R83" s="78">
        <v>59.0</v>
      </c>
      <c r="S83" s="30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</row>
    <row r="84" ht="19.5" customHeight="1">
      <c r="A84" s="25">
        <v>78.0</v>
      </c>
      <c r="B84" s="26" t="s">
        <v>195</v>
      </c>
      <c r="C84" s="26" t="s">
        <v>196</v>
      </c>
      <c r="D84" s="65"/>
      <c r="E84" s="77"/>
      <c r="F84" s="64">
        <v>14.0</v>
      </c>
      <c r="G84" s="65">
        <f t="shared" si="1"/>
        <v>1</v>
      </c>
      <c r="H84" s="65">
        <f t="shared" si="2"/>
        <v>1</v>
      </c>
      <c r="I84" s="65">
        <f t="shared" si="3"/>
        <v>1</v>
      </c>
      <c r="J84" s="64">
        <v>20.0</v>
      </c>
      <c r="K84" s="65">
        <f t="shared" si="4"/>
        <v>1</v>
      </c>
      <c r="L84" s="65">
        <f t="shared" si="5"/>
        <v>1</v>
      </c>
      <c r="M84" s="65">
        <f t="shared" si="6"/>
        <v>1</v>
      </c>
      <c r="N84" s="66">
        <v>21.0</v>
      </c>
      <c r="O84" s="65">
        <f t="shared" si="7"/>
        <v>1</v>
      </c>
      <c r="P84" s="65">
        <f t="shared" si="8"/>
        <v>0</v>
      </c>
      <c r="Q84" s="65">
        <f t="shared" si="9"/>
        <v>0</v>
      </c>
      <c r="R84" s="78">
        <v>55.0</v>
      </c>
      <c r="S84" s="30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</row>
    <row r="85" ht="19.5" customHeight="1">
      <c r="A85" s="25">
        <v>79.0</v>
      </c>
      <c r="B85" s="26" t="s">
        <v>197</v>
      </c>
      <c r="C85" s="26" t="s">
        <v>198</v>
      </c>
      <c r="D85" s="65"/>
      <c r="E85" s="77"/>
      <c r="F85" s="64">
        <v>14.0</v>
      </c>
      <c r="G85" s="65">
        <f t="shared" si="1"/>
        <v>1</v>
      </c>
      <c r="H85" s="65">
        <f t="shared" si="2"/>
        <v>1</v>
      </c>
      <c r="I85" s="65">
        <f t="shared" si="3"/>
        <v>1</v>
      </c>
      <c r="J85" s="64">
        <v>28.0</v>
      </c>
      <c r="K85" s="65">
        <f t="shared" si="4"/>
        <v>1</v>
      </c>
      <c r="L85" s="65">
        <f t="shared" si="5"/>
        <v>1</v>
      </c>
      <c r="M85" s="65">
        <f t="shared" si="6"/>
        <v>1</v>
      </c>
      <c r="N85" s="66">
        <v>28.0</v>
      </c>
      <c r="O85" s="65">
        <f t="shared" si="7"/>
        <v>1</v>
      </c>
      <c r="P85" s="65">
        <f t="shared" si="8"/>
        <v>1</v>
      </c>
      <c r="Q85" s="65">
        <f t="shared" si="9"/>
        <v>1</v>
      </c>
      <c r="R85" s="78">
        <v>70.0</v>
      </c>
      <c r="S85" s="30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</row>
    <row r="86" ht="19.5" customHeight="1">
      <c r="A86" s="25">
        <v>80.0</v>
      </c>
      <c r="B86" s="26" t="s">
        <v>199</v>
      </c>
      <c r="C86" s="26" t="s">
        <v>200</v>
      </c>
      <c r="D86" s="65"/>
      <c r="E86" s="77"/>
      <c r="F86" s="64">
        <v>5.0</v>
      </c>
      <c r="G86" s="65">
        <f t="shared" si="1"/>
        <v>0</v>
      </c>
      <c r="H86" s="65">
        <f t="shared" si="2"/>
        <v>0</v>
      </c>
      <c r="I86" s="65">
        <f t="shared" si="3"/>
        <v>0</v>
      </c>
      <c r="J86" s="64">
        <v>24.0</v>
      </c>
      <c r="K86" s="65">
        <f t="shared" si="4"/>
        <v>1</v>
      </c>
      <c r="L86" s="65">
        <f t="shared" si="5"/>
        <v>1</v>
      </c>
      <c r="M86" s="65">
        <f t="shared" si="6"/>
        <v>1</v>
      </c>
      <c r="N86" s="66">
        <v>25.0</v>
      </c>
      <c r="O86" s="65">
        <f t="shared" si="7"/>
        <v>1</v>
      </c>
      <c r="P86" s="65">
        <f t="shared" si="8"/>
        <v>1</v>
      </c>
      <c r="Q86" s="65">
        <f t="shared" si="9"/>
        <v>0</v>
      </c>
      <c r="R86" s="78">
        <v>54.0</v>
      </c>
      <c r="S86" s="30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</row>
    <row r="87" ht="19.5" customHeight="1">
      <c r="A87" s="25">
        <v>81.0</v>
      </c>
      <c r="B87" s="26" t="s">
        <v>201</v>
      </c>
      <c r="C87" s="26" t="s">
        <v>202</v>
      </c>
      <c r="D87" s="65"/>
      <c r="E87" s="77"/>
      <c r="F87" s="64">
        <v>14.0</v>
      </c>
      <c r="G87" s="65">
        <f t="shared" si="1"/>
        <v>1</v>
      </c>
      <c r="H87" s="65">
        <f t="shared" si="2"/>
        <v>1</v>
      </c>
      <c r="I87" s="65">
        <f t="shared" si="3"/>
        <v>1</v>
      </c>
      <c r="J87" s="64">
        <v>28.0</v>
      </c>
      <c r="K87" s="65">
        <f t="shared" si="4"/>
        <v>1</v>
      </c>
      <c r="L87" s="65">
        <f t="shared" si="5"/>
        <v>1</v>
      </c>
      <c r="M87" s="65">
        <f t="shared" si="6"/>
        <v>1</v>
      </c>
      <c r="N87" s="66">
        <v>28.0</v>
      </c>
      <c r="O87" s="65">
        <f t="shared" si="7"/>
        <v>1</v>
      </c>
      <c r="P87" s="65">
        <f t="shared" si="8"/>
        <v>1</v>
      </c>
      <c r="Q87" s="65">
        <f t="shared" si="9"/>
        <v>1</v>
      </c>
      <c r="R87" s="78">
        <v>70.0</v>
      </c>
      <c r="S87" s="30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</row>
    <row r="88" ht="19.5" customHeight="1">
      <c r="A88" s="25">
        <v>82.0</v>
      </c>
      <c r="B88" s="26" t="s">
        <v>203</v>
      </c>
      <c r="C88" s="26" t="s">
        <v>204</v>
      </c>
      <c r="D88" s="65"/>
      <c r="E88" s="77"/>
      <c r="F88" s="64">
        <v>10.0</v>
      </c>
      <c r="G88" s="65">
        <f t="shared" si="1"/>
        <v>1</v>
      </c>
      <c r="H88" s="65">
        <f t="shared" si="2"/>
        <v>0</v>
      </c>
      <c r="I88" s="65">
        <f t="shared" si="3"/>
        <v>0</v>
      </c>
      <c r="J88" s="64">
        <v>28.0</v>
      </c>
      <c r="K88" s="65">
        <f t="shared" si="4"/>
        <v>1</v>
      </c>
      <c r="L88" s="65">
        <f t="shared" si="5"/>
        <v>1</v>
      </c>
      <c r="M88" s="65">
        <f t="shared" si="6"/>
        <v>1</v>
      </c>
      <c r="N88" s="66">
        <v>20.0</v>
      </c>
      <c r="O88" s="65">
        <f t="shared" si="7"/>
        <v>1</v>
      </c>
      <c r="P88" s="65">
        <f t="shared" si="8"/>
        <v>0</v>
      </c>
      <c r="Q88" s="65">
        <f t="shared" si="9"/>
        <v>0</v>
      </c>
      <c r="R88" s="78">
        <v>58.0</v>
      </c>
      <c r="S88" s="30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</row>
    <row r="89" ht="19.5" customHeight="1">
      <c r="A89" s="25">
        <v>83.0</v>
      </c>
      <c r="B89" s="26" t="s">
        <v>205</v>
      </c>
      <c r="C89" s="26" t="s">
        <v>206</v>
      </c>
      <c r="D89" s="65"/>
      <c r="E89" s="77"/>
      <c r="F89" s="64">
        <v>14.0</v>
      </c>
      <c r="G89" s="65">
        <f t="shared" si="1"/>
        <v>1</v>
      </c>
      <c r="H89" s="65">
        <f t="shared" si="2"/>
        <v>1</v>
      </c>
      <c r="I89" s="65">
        <f t="shared" si="3"/>
        <v>1</v>
      </c>
      <c r="J89" s="64">
        <v>28.0</v>
      </c>
      <c r="K89" s="65">
        <f t="shared" si="4"/>
        <v>1</v>
      </c>
      <c r="L89" s="65">
        <f t="shared" si="5"/>
        <v>1</v>
      </c>
      <c r="M89" s="65">
        <f t="shared" si="6"/>
        <v>1</v>
      </c>
      <c r="N89" s="66">
        <v>28.0</v>
      </c>
      <c r="O89" s="65">
        <f t="shared" si="7"/>
        <v>1</v>
      </c>
      <c r="P89" s="65">
        <f t="shared" si="8"/>
        <v>1</v>
      </c>
      <c r="Q89" s="65">
        <f t="shared" si="9"/>
        <v>1</v>
      </c>
      <c r="R89" s="78">
        <v>70.0</v>
      </c>
      <c r="S89" s="30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</row>
    <row r="90" ht="19.5" customHeight="1">
      <c r="A90" s="25">
        <v>84.0</v>
      </c>
      <c r="B90" s="26" t="s">
        <v>207</v>
      </c>
      <c r="C90" s="26" t="s">
        <v>208</v>
      </c>
      <c r="D90" s="65"/>
      <c r="E90" s="77"/>
      <c r="F90" s="64">
        <v>9.0</v>
      </c>
      <c r="G90" s="65">
        <f t="shared" si="1"/>
        <v>0</v>
      </c>
      <c r="H90" s="65">
        <f t="shared" si="2"/>
        <v>0</v>
      </c>
      <c r="I90" s="65">
        <f t="shared" si="3"/>
        <v>0</v>
      </c>
      <c r="J90" s="64">
        <v>27.0</v>
      </c>
      <c r="K90" s="65">
        <f t="shared" si="4"/>
        <v>1</v>
      </c>
      <c r="L90" s="65">
        <f t="shared" si="5"/>
        <v>1</v>
      </c>
      <c r="M90" s="65">
        <f t="shared" si="6"/>
        <v>1</v>
      </c>
      <c r="N90" s="66">
        <v>25.0</v>
      </c>
      <c r="O90" s="65">
        <f t="shared" si="7"/>
        <v>1</v>
      </c>
      <c r="P90" s="65">
        <f t="shared" si="8"/>
        <v>1</v>
      </c>
      <c r="Q90" s="65">
        <f t="shared" si="9"/>
        <v>0</v>
      </c>
      <c r="R90" s="78">
        <v>61.0</v>
      </c>
      <c r="S90" s="30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</row>
    <row r="91" ht="19.5" customHeight="1">
      <c r="A91" s="25">
        <v>85.0</v>
      </c>
      <c r="B91" s="26" t="s">
        <v>209</v>
      </c>
      <c r="C91" s="26" t="s">
        <v>210</v>
      </c>
      <c r="D91" s="65"/>
      <c r="E91" s="77"/>
      <c r="F91" s="64">
        <v>11.0</v>
      </c>
      <c r="G91" s="65">
        <f t="shared" si="1"/>
        <v>1</v>
      </c>
      <c r="H91" s="65">
        <f t="shared" si="2"/>
        <v>0</v>
      </c>
      <c r="I91" s="65">
        <f t="shared" si="3"/>
        <v>0</v>
      </c>
      <c r="J91" s="64">
        <v>27.0</v>
      </c>
      <c r="K91" s="65">
        <f t="shared" si="4"/>
        <v>1</v>
      </c>
      <c r="L91" s="65">
        <f t="shared" si="5"/>
        <v>1</v>
      </c>
      <c r="M91" s="65">
        <f t="shared" si="6"/>
        <v>1</v>
      </c>
      <c r="N91" s="66">
        <v>21.0</v>
      </c>
      <c r="O91" s="65">
        <f t="shared" si="7"/>
        <v>1</v>
      </c>
      <c r="P91" s="65">
        <f t="shared" si="8"/>
        <v>0</v>
      </c>
      <c r="Q91" s="65">
        <f t="shared" si="9"/>
        <v>0</v>
      </c>
      <c r="R91" s="78">
        <v>59.0</v>
      </c>
      <c r="S91" s="30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</row>
    <row r="92" ht="19.5" customHeight="1">
      <c r="A92" s="25">
        <v>86.0</v>
      </c>
      <c r="B92" s="26" t="s">
        <v>211</v>
      </c>
      <c r="C92" s="26" t="s">
        <v>212</v>
      </c>
      <c r="D92" s="65"/>
      <c r="E92" s="77"/>
      <c r="F92" s="64">
        <v>9.0</v>
      </c>
      <c r="G92" s="65">
        <f t="shared" si="1"/>
        <v>0</v>
      </c>
      <c r="H92" s="65">
        <f t="shared" si="2"/>
        <v>0</v>
      </c>
      <c r="I92" s="65">
        <f t="shared" si="3"/>
        <v>0</v>
      </c>
      <c r="J92" s="64">
        <v>27.0</v>
      </c>
      <c r="K92" s="65">
        <f t="shared" si="4"/>
        <v>1</v>
      </c>
      <c r="L92" s="65">
        <f t="shared" si="5"/>
        <v>1</v>
      </c>
      <c r="M92" s="65">
        <f t="shared" si="6"/>
        <v>1</v>
      </c>
      <c r="N92" s="66">
        <v>25.0</v>
      </c>
      <c r="O92" s="65">
        <f t="shared" si="7"/>
        <v>1</v>
      </c>
      <c r="P92" s="65">
        <f t="shared" si="8"/>
        <v>1</v>
      </c>
      <c r="Q92" s="65">
        <f t="shared" si="9"/>
        <v>0</v>
      </c>
      <c r="R92" s="78">
        <v>61.0</v>
      </c>
      <c r="S92" s="30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</row>
    <row r="93" ht="19.5" customHeight="1">
      <c r="A93" s="25">
        <v>87.0</v>
      </c>
      <c r="B93" s="26" t="s">
        <v>213</v>
      </c>
      <c r="C93" s="26" t="s">
        <v>214</v>
      </c>
      <c r="D93" s="65"/>
      <c r="E93" s="77"/>
      <c r="F93" s="64">
        <v>9.0</v>
      </c>
      <c r="G93" s="65">
        <f t="shared" si="1"/>
        <v>0</v>
      </c>
      <c r="H93" s="65">
        <f t="shared" si="2"/>
        <v>0</v>
      </c>
      <c r="I93" s="65">
        <f t="shared" si="3"/>
        <v>0</v>
      </c>
      <c r="J93" s="64">
        <v>27.0</v>
      </c>
      <c r="K93" s="65">
        <f t="shared" si="4"/>
        <v>1</v>
      </c>
      <c r="L93" s="65">
        <f t="shared" si="5"/>
        <v>1</v>
      </c>
      <c r="M93" s="65">
        <f t="shared" si="6"/>
        <v>1</v>
      </c>
      <c r="N93" s="66">
        <v>25.0</v>
      </c>
      <c r="O93" s="65">
        <f t="shared" si="7"/>
        <v>1</v>
      </c>
      <c r="P93" s="65">
        <f t="shared" si="8"/>
        <v>1</v>
      </c>
      <c r="Q93" s="65">
        <f t="shared" si="9"/>
        <v>0</v>
      </c>
      <c r="R93" s="78">
        <v>61.0</v>
      </c>
      <c r="S93" s="30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</row>
    <row r="94" ht="19.5" customHeight="1">
      <c r="A94" s="25">
        <v>88.0</v>
      </c>
      <c r="B94" s="26" t="s">
        <v>215</v>
      </c>
      <c r="C94" s="26" t="s">
        <v>216</v>
      </c>
      <c r="D94" s="65"/>
      <c r="E94" s="77"/>
      <c r="F94" s="64">
        <v>10.0</v>
      </c>
      <c r="G94" s="65">
        <f t="shared" si="1"/>
        <v>1</v>
      </c>
      <c r="H94" s="65">
        <f t="shared" si="2"/>
        <v>0</v>
      </c>
      <c r="I94" s="65">
        <f t="shared" si="3"/>
        <v>0</v>
      </c>
      <c r="J94" s="64">
        <v>28.0</v>
      </c>
      <c r="K94" s="65">
        <f t="shared" si="4"/>
        <v>1</v>
      </c>
      <c r="L94" s="65">
        <f t="shared" si="5"/>
        <v>1</v>
      </c>
      <c r="M94" s="65">
        <f t="shared" si="6"/>
        <v>1</v>
      </c>
      <c r="N94" s="66">
        <v>20.0</v>
      </c>
      <c r="O94" s="65">
        <f t="shared" si="7"/>
        <v>1</v>
      </c>
      <c r="P94" s="65">
        <f t="shared" si="8"/>
        <v>0</v>
      </c>
      <c r="Q94" s="65">
        <f t="shared" si="9"/>
        <v>0</v>
      </c>
      <c r="R94" s="78">
        <v>58.0</v>
      </c>
      <c r="S94" s="30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</row>
    <row r="95" ht="19.5" customHeight="1">
      <c r="A95" s="25">
        <v>89.0</v>
      </c>
      <c r="B95" s="26" t="s">
        <v>217</v>
      </c>
      <c r="C95" s="26" t="s">
        <v>218</v>
      </c>
      <c r="D95" s="65"/>
      <c r="E95" s="77"/>
      <c r="F95" s="64">
        <v>10.0</v>
      </c>
      <c r="G95" s="65">
        <f t="shared" si="1"/>
        <v>1</v>
      </c>
      <c r="H95" s="65">
        <f t="shared" si="2"/>
        <v>0</v>
      </c>
      <c r="I95" s="65">
        <f t="shared" si="3"/>
        <v>0</v>
      </c>
      <c r="J95" s="64">
        <v>28.0</v>
      </c>
      <c r="K95" s="65">
        <f t="shared" si="4"/>
        <v>1</v>
      </c>
      <c r="L95" s="65">
        <f t="shared" si="5"/>
        <v>1</v>
      </c>
      <c r="M95" s="65">
        <f t="shared" si="6"/>
        <v>1</v>
      </c>
      <c r="N95" s="66">
        <v>20.0</v>
      </c>
      <c r="O95" s="65">
        <f t="shared" si="7"/>
        <v>1</v>
      </c>
      <c r="P95" s="65">
        <f t="shared" si="8"/>
        <v>0</v>
      </c>
      <c r="Q95" s="65">
        <f t="shared" si="9"/>
        <v>0</v>
      </c>
      <c r="R95" s="78">
        <v>58.0</v>
      </c>
      <c r="S95" s="30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</row>
    <row r="96" ht="19.5" customHeight="1">
      <c r="A96" s="25">
        <v>90.0</v>
      </c>
      <c r="B96" s="26" t="s">
        <v>219</v>
      </c>
      <c r="C96" s="26" t="s">
        <v>220</v>
      </c>
      <c r="D96" s="65"/>
      <c r="E96" s="77"/>
      <c r="F96" s="64">
        <v>12.0</v>
      </c>
      <c r="G96" s="65">
        <f t="shared" si="1"/>
        <v>1</v>
      </c>
      <c r="H96" s="65">
        <f t="shared" si="2"/>
        <v>1</v>
      </c>
      <c r="I96" s="65">
        <f t="shared" si="3"/>
        <v>0</v>
      </c>
      <c r="J96" s="64">
        <v>21.0</v>
      </c>
      <c r="K96" s="65">
        <f t="shared" si="4"/>
        <v>1</v>
      </c>
      <c r="L96" s="65">
        <f t="shared" si="5"/>
        <v>1</v>
      </c>
      <c r="M96" s="65">
        <f t="shared" si="6"/>
        <v>1</v>
      </c>
      <c r="N96" s="66">
        <v>24.0</v>
      </c>
      <c r="O96" s="65">
        <f t="shared" si="7"/>
        <v>1</v>
      </c>
      <c r="P96" s="65">
        <f t="shared" si="8"/>
        <v>1</v>
      </c>
      <c r="Q96" s="65">
        <f t="shared" si="9"/>
        <v>0</v>
      </c>
      <c r="R96" s="78">
        <v>57.0</v>
      </c>
      <c r="S96" s="30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</row>
    <row r="97" ht="19.5" customHeight="1">
      <c r="A97" s="25">
        <v>91.0</v>
      </c>
      <c r="B97" s="26" t="s">
        <v>221</v>
      </c>
      <c r="C97" s="26" t="s">
        <v>222</v>
      </c>
      <c r="D97" s="65"/>
      <c r="E97" s="77"/>
      <c r="F97" s="64">
        <v>11.0</v>
      </c>
      <c r="G97" s="65">
        <f t="shared" si="1"/>
        <v>1</v>
      </c>
      <c r="H97" s="65">
        <f t="shared" si="2"/>
        <v>0</v>
      </c>
      <c r="I97" s="65">
        <f t="shared" si="3"/>
        <v>0</v>
      </c>
      <c r="J97" s="64">
        <v>28.0</v>
      </c>
      <c r="K97" s="65">
        <f t="shared" si="4"/>
        <v>1</v>
      </c>
      <c r="L97" s="65">
        <f t="shared" si="5"/>
        <v>1</v>
      </c>
      <c r="M97" s="65">
        <f t="shared" si="6"/>
        <v>1</v>
      </c>
      <c r="N97" s="66">
        <v>28.0</v>
      </c>
      <c r="O97" s="65">
        <f t="shared" si="7"/>
        <v>1</v>
      </c>
      <c r="P97" s="65">
        <f t="shared" si="8"/>
        <v>1</v>
      </c>
      <c r="Q97" s="65">
        <f t="shared" si="9"/>
        <v>1</v>
      </c>
      <c r="R97" s="78">
        <v>67.0</v>
      </c>
      <c r="S97" s="30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</row>
    <row r="98" ht="19.5" customHeight="1">
      <c r="A98" s="25">
        <v>92.0</v>
      </c>
      <c r="B98" s="26" t="s">
        <v>223</v>
      </c>
      <c r="C98" s="26" t="s">
        <v>224</v>
      </c>
      <c r="D98" s="65"/>
      <c r="E98" s="77"/>
      <c r="F98" s="64">
        <v>9.0</v>
      </c>
      <c r="G98" s="65">
        <f t="shared" si="1"/>
        <v>0</v>
      </c>
      <c r="H98" s="65">
        <f t="shared" si="2"/>
        <v>0</v>
      </c>
      <c r="I98" s="65">
        <f t="shared" si="3"/>
        <v>0</v>
      </c>
      <c r="J98" s="64">
        <v>23.0</v>
      </c>
      <c r="K98" s="65">
        <f t="shared" si="4"/>
        <v>1</v>
      </c>
      <c r="L98" s="65">
        <f t="shared" si="5"/>
        <v>1</v>
      </c>
      <c r="M98" s="65">
        <f t="shared" si="6"/>
        <v>1</v>
      </c>
      <c r="N98" s="66">
        <v>28.0</v>
      </c>
      <c r="O98" s="65">
        <f t="shared" si="7"/>
        <v>1</v>
      </c>
      <c r="P98" s="65">
        <f t="shared" si="8"/>
        <v>1</v>
      </c>
      <c r="Q98" s="65">
        <f t="shared" si="9"/>
        <v>1</v>
      </c>
      <c r="R98" s="78">
        <v>60.0</v>
      </c>
      <c r="S98" s="30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</row>
    <row r="99" ht="19.5" customHeight="1">
      <c r="A99" s="25">
        <v>93.0</v>
      </c>
      <c r="B99" s="26" t="s">
        <v>225</v>
      </c>
      <c r="C99" s="26" t="s">
        <v>226</v>
      </c>
      <c r="D99" s="65"/>
      <c r="E99" s="77"/>
      <c r="F99" s="64">
        <v>14.0</v>
      </c>
      <c r="G99" s="65">
        <f t="shared" si="1"/>
        <v>1</v>
      </c>
      <c r="H99" s="65">
        <f t="shared" si="2"/>
        <v>1</v>
      </c>
      <c r="I99" s="65">
        <f t="shared" si="3"/>
        <v>1</v>
      </c>
      <c r="J99" s="64">
        <v>28.0</v>
      </c>
      <c r="K99" s="65">
        <f t="shared" si="4"/>
        <v>1</v>
      </c>
      <c r="L99" s="65">
        <f t="shared" si="5"/>
        <v>1</v>
      </c>
      <c r="M99" s="65">
        <f t="shared" si="6"/>
        <v>1</v>
      </c>
      <c r="N99" s="66">
        <v>28.0</v>
      </c>
      <c r="O99" s="65">
        <f t="shared" si="7"/>
        <v>1</v>
      </c>
      <c r="P99" s="65">
        <f t="shared" si="8"/>
        <v>1</v>
      </c>
      <c r="Q99" s="65">
        <f t="shared" si="9"/>
        <v>1</v>
      </c>
      <c r="R99" s="78">
        <v>70.0</v>
      </c>
      <c r="S99" s="30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</row>
    <row r="100" ht="15.75" customHeight="1">
      <c r="A100" s="25">
        <v>94.0</v>
      </c>
      <c r="B100" s="26" t="s">
        <v>227</v>
      </c>
      <c r="C100" s="26" t="s">
        <v>228</v>
      </c>
      <c r="D100" s="29"/>
      <c r="E100" s="29"/>
      <c r="F100" s="64">
        <v>11.0</v>
      </c>
      <c r="G100" s="65">
        <f t="shared" si="1"/>
        <v>1</v>
      </c>
      <c r="H100" s="65">
        <f t="shared" si="2"/>
        <v>0</v>
      </c>
      <c r="I100" s="65">
        <f t="shared" si="3"/>
        <v>0</v>
      </c>
      <c r="J100" s="64">
        <v>27.0</v>
      </c>
      <c r="K100" s="65">
        <f t="shared" si="4"/>
        <v>1</v>
      </c>
      <c r="L100" s="65">
        <f t="shared" si="5"/>
        <v>1</v>
      </c>
      <c r="M100" s="65">
        <f t="shared" si="6"/>
        <v>1</v>
      </c>
      <c r="N100" s="66">
        <v>21.0</v>
      </c>
      <c r="O100" s="65">
        <f t="shared" si="7"/>
        <v>1</v>
      </c>
      <c r="P100" s="65">
        <f t="shared" si="8"/>
        <v>0</v>
      </c>
      <c r="Q100" s="65">
        <f t="shared" si="9"/>
        <v>0</v>
      </c>
      <c r="R100" s="78">
        <v>59.0</v>
      </c>
      <c r="S100" s="30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</row>
    <row r="101" ht="20.25" customHeight="1">
      <c r="A101" s="25">
        <v>95.0</v>
      </c>
      <c r="B101" s="26" t="s">
        <v>229</v>
      </c>
      <c r="C101" s="26" t="s">
        <v>230</v>
      </c>
      <c r="D101" s="29"/>
      <c r="E101" s="29"/>
      <c r="F101" s="64">
        <v>14.0</v>
      </c>
      <c r="G101" s="65">
        <f t="shared" si="1"/>
        <v>1</v>
      </c>
      <c r="H101" s="65">
        <f t="shared" si="2"/>
        <v>1</v>
      </c>
      <c r="I101" s="65">
        <f t="shared" si="3"/>
        <v>1</v>
      </c>
      <c r="J101" s="64">
        <v>28.0</v>
      </c>
      <c r="K101" s="65">
        <f t="shared" si="4"/>
        <v>1</v>
      </c>
      <c r="L101" s="65">
        <f t="shared" si="5"/>
        <v>1</v>
      </c>
      <c r="M101" s="65">
        <f t="shared" si="6"/>
        <v>1</v>
      </c>
      <c r="N101" s="66">
        <v>28.0</v>
      </c>
      <c r="O101" s="65">
        <f t="shared" si="7"/>
        <v>1</v>
      </c>
      <c r="P101" s="65">
        <f t="shared" si="8"/>
        <v>1</v>
      </c>
      <c r="Q101" s="65">
        <f t="shared" si="9"/>
        <v>1</v>
      </c>
      <c r="R101" s="78">
        <v>70.0</v>
      </c>
      <c r="S101" s="30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</row>
    <row r="102" ht="18.0" customHeight="1">
      <c r="A102" s="25">
        <v>96.0</v>
      </c>
      <c r="B102" s="26" t="s">
        <v>231</v>
      </c>
      <c r="C102" s="26" t="s">
        <v>232</v>
      </c>
      <c r="D102" s="29"/>
      <c r="E102" s="29"/>
      <c r="F102" s="64">
        <v>14.0</v>
      </c>
      <c r="G102" s="65">
        <f t="shared" si="1"/>
        <v>1</v>
      </c>
      <c r="H102" s="65">
        <f t="shared" si="2"/>
        <v>1</v>
      </c>
      <c r="I102" s="65">
        <f t="shared" si="3"/>
        <v>1</v>
      </c>
      <c r="J102" s="64">
        <v>27.0</v>
      </c>
      <c r="K102" s="65">
        <f t="shared" si="4"/>
        <v>1</v>
      </c>
      <c r="L102" s="65">
        <f t="shared" si="5"/>
        <v>1</v>
      </c>
      <c r="M102" s="65">
        <f t="shared" si="6"/>
        <v>1</v>
      </c>
      <c r="N102" s="66">
        <v>28.0</v>
      </c>
      <c r="O102" s="65">
        <f t="shared" si="7"/>
        <v>1</v>
      </c>
      <c r="P102" s="65">
        <f t="shared" si="8"/>
        <v>1</v>
      </c>
      <c r="Q102" s="65">
        <f t="shared" si="9"/>
        <v>1</v>
      </c>
      <c r="R102" s="78">
        <v>69.0</v>
      </c>
      <c r="S102" s="30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</row>
    <row r="103" ht="18.0" customHeight="1">
      <c r="A103" s="25">
        <v>97.0</v>
      </c>
      <c r="B103" s="26" t="s">
        <v>233</v>
      </c>
      <c r="C103" s="26" t="s">
        <v>234</v>
      </c>
      <c r="D103" s="29"/>
      <c r="E103" s="29"/>
      <c r="F103" s="64">
        <v>12.0</v>
      </c>
      <c r="G103" s="65">
        <f t="shared" si="1"/>
        <v>1</v>
      </c>
      <c r="H103" s="65">
        <f t="shared" si="2"/>
        <v>1</v>
      </c>
      <c r="I103" s="65">
        <f t="shared" si="3"/>
        <v>0</v>
      </c>
      <c r="J103" s="64">
        <v>21.0</v>
      </c>
      <c r="K103" s="65">
        <f t="shared" si="4"/>
        <v>1</v>
      </c>
      <c r="L103" s="65">
        <f t="shared" si="5"/>
        <v>1</v>
      </c>
      <c r="M103" s="65">
        <f t="shared" si="6"/>
        <v>1</v>
      </c>
      <c r="N103" s="66">
        <v>24.0</v>
      </c>
      <c r="O103" s="65">
        <f t="shared" si="7"/>
        <v>1</v>
      </c>
      <c r="P103" s="65">
        <f t="shared" si="8"/>
        <v>1</v>
      </c>
      <c r="Q103" s="65">
        <f t="shared" si="9"/>
        <v>0</v>
      </c>
      <c r="R103" s="78">
        <v>57.0</v>
      </c>
      <c r="S103" s="30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</row>
    <row r="104" ht="18.0" customHeight="1">
      <c r="A104" s="25">
        <v>98.0</v>
      </c>
      <c r="B104" s="26" t="s">
        <v>235</v>
      </c>
      <c r="C104" s="26" t="s">
        <v>236</v>
      </c>
      <c r="D104" s="29"/>
      <c r="E104" s="29"/>
      <c r="F104" s="64">
        <v>10.0</v>
      </c>
      <c r="G104" s="65">
        <f t="shared" si="1"/>
        <v>1</v>
      </c>
      <c r="H104" s="65">
        <f t="shared" si="2"/>
        <v>0</v>
      </c>
      <c r="I104" s="65">
        <f t="shared" si="3"/>
        <v>0</v>
      </c>
      <c r="J104" s="64">
        <v>28.0</v>
      </c>
      <c r="K104" s="65">
        <f t="shared" si="4"/>
        <v>1</v>
      </c>
      <c r="L104" s="65">
        <f t="shared" si="5"/>
        <v>1</v>
      </c>
      <c r="M104" s="65">
        <f t="shared" si="6"/>
        <v>1</v>
      </c>
      <c r="N104" s="66">
        <v>20.0</v>
      </c>
      <c r="O104" s="65">
        <f t="shared" si="7"/>
        <v>1</v>
      </c>
      <c r="P104" s="65">
        <f t="shared" si="8"/>
        <v>0</v>
      </c>
      <c r="Q104" s="65">
        <f t="shared" si="9"/>
        <v>0</v>
      </c>
      <c r="R104" s="78">
        <v>58.0</v>
      </c>
      <c r="S104" s="30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</row>
    <row r="105" ht="18.0" customHeight="1">
      <c r="A105" s="25">
        <v>99.0</v>
      </c>
      <c r="B105" s="26" t="s">
        <v>237</v>
      </c>
      <c r="C105" s="26" t="s">
        <v>238</v>
      </c>
      <c r="D105" s="29"/>
      <c r="E105" s="29"/>
      <c r="F105" s="64">
        <v>12.0</v>
      </c>
      <c r="G105" s="65">
        <f t="shared" si="1"/>
        <v>1</v>
      </c>
      <c r="H105" s="65">
        <f t="shared" si="2"/>
        <v>1</v>
      </c>
      <c r="I105" s="65">
        <f t="shared" si="3"/>
        <v>0</v>
      </c>
      <c r="J105" s="64">
        <v>21.0</v>
      </c>
      <c r="K105" s="65">
        <f t="shared" si="4"/>
        <v>1</v>
      </c>
      <c r="L105" s="65">
        <f t="shared" si="5"/>
        <v>1</v>
      </c>
      <c r="M105" s="65">
        <f t="shared" si="6"/>
        <v>1</v>
      </c>
      <c r="N105" s="66">
        <v>24.0</v>
      </c>
      <c r="O105" s="65">
        <f t="shared" si="7"/>
        <v>1</v>
      </c>
      <c r="P105" s="65">
        <f t="shared" si="8"/>
        <v>1</v>
      </c>
      <c r="Q105" s="65">
        <f t="shared" si="9"/>
        <v>0</v>
      </c>
      <c r="R105" s="78">
        <v>57.0</v>
      </c>
      <c r="S105" s="30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</row>
    <row r="106" ht="20.25" customHeight="1">
      <c r="A106" s="25">
        <v>100.0</v>
      </c>
      <c r="B106" s="26" t="s">
        <v>239</v>
      </c>
      <c r="C106" s="26" t="s">
        <v>240</v>
      </c>
      <c r="D106" s="70"/>
      <c r="E106" s="70"/>
      <c r="F106" s="64">
        <v>10.0</v>
      </c>
      <c r="G106" s="65">
        <f t="shared" si="1"/>
        <v>1</v>
      </c>
      <c r="H106" s="65">
        <f t="shared" si="2"/>
        <v>0</v>
      </c>
      <c r="I106" s="65">
        <f t="shared" si="3"/>
        <v>0</v>
      </c>
      <c r="J106" s="64">
        <v>28.0</v>
      </c>
      <c r="K106" s="65">
        <f t="shared" si="4"/>
        <v>1</v>
      </c>
      <c r="L106" s="65">
        <f t="shared" si="5"/>
        <v>1</v>
      </c>
      <c r="M106" s="65">
        <f t="shared" si="6"/>
        <v>1</v>
      </c>
      <c r="N106" s="66">
        <v>20.0</v>
      </c>
      <c r="O106" s="65">
        <f t="shared" si="7"/>
        <v>1</v>
      </c>
      <c r="P106" s="65">
        <f t="shared" si="8"/>
        <v>0</v>
      </c>
      <c r="Q106" s="65">
        <f t="shared" si="9"/>
        <v>0</v>
      </c>
      <c r="R106" s="78">
        <v>58.0</v>
      </c>
      <c r="S106" s="30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</row>
    <row r="107" ht="18.0" customHeight="1">
      <c r="A107" s="25">
        <v>101.0</v>
      </c>
      <c r="B107" s="26" t="s">
        <v>241</v>
      </c>
      <c r="C107" s="26" t="s">
        <v>242</v>
      </c>
      <c r="D107" s="29"/>
      <c r="E107" s="29"/>
      <c r="F107" s="64">
        <v>14.0</v>
      </c>
      <c r="G107" s="65">
        <f t="shared" si="1"/>
        <v>1</v>
      </c>
      <c r="H107" s="65">
        <f t="shared" si="2"/>
        <v>1</v>
      </c>
      <c r="I107" s="65">
        <f t="shared" si="3"/>
        <v>1</v>
      </c>
      <c r="J107" s="64">
        <v>27.0</v>
      </c>
      <c r="K107" s="65">
        <f t="shared" si="4"/>
        <v>1</v>
      </c>
      <c r="L107" s="65">
        <f t="shared" si="5"/>
        <v>1</v>
      </c>
      <c r="M107" s="65">
        <f t="shared" si="6"/>
        <v>1</v>
      </c>
      <c r="N107" s="66">
        <v>28.0</v>
      </c>
      <c r="O107" s="65">
        <f t="shared" si="7"/>
        <v>1</v>
      </c>
      <c r="P107" s="65">
        <f t="shared" si="8"/>
        <v>1</v>
      </c>
      <c r="Q107" s="65">
        <f t="shared" si="9"/>
        <v>1</v>
      </c>
      <c r="R107" s="78">
        <v>69.0</v>
      </c>
      <c r="S107" s="30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</row>
    <row r="108" ht="18.0" customHeight="1">
      <c r="A108" s="25">
        <v>102.0</v>
      </c>
      <c r="B108" s="26" t="s">
        <v>243</v>
      </c>
      <c r="C108" s="26" t="s">
        <v>244</v>
      </c>
      <c r="D108" s="29"/>
      <c r="E108" s="29"/>
      <c r="F108" s="64">
        <v>14.0</v>
      </c>
      <c r="G108" s="65">
        <f t="shared" si="1"/>
        <v>1</v>
      </c>
      <c r="H108" s="65">
        <f t="shared" si="2"/>
        <v>1</v>
      </c>
      <c r="I108" s="65">
        <f t="shared" si="3"/>
        <v>1</v>
      </c>
      <c r="J108" s="64">
        <v>27.0</v>
      </c>
      <c r="K108" s="65">
        <f t="shared" si="4"/>
        <v>1</v>
      </c>
      <c r="L108" s="65">
        <f t="shared" si="5"/>
        <v>1</v>
      </c>
      <c r="M108" s="65">
        <f t="shared" si="6"/>
        <v>1</v>
      </c>
      <c r="N108" s="66">
        <v>28.0</v>
      </c>
      <c r="O108" s="65">
        <f t="shared" si="7"/>
        <v>1</v>
      </c>
      <c r="P108" s="65">
        <f t="shared" si="8"/>
        <v>1</v>
      </c>
      <c r="Q108" s="65">
        <f t="shared" si="9"/>
        <v>1</v>
      </c>
      <c r="R108" s="78">
        <v>69.0</v>
      </c>
      <c r="S108" s="30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</row>
    <row r="109" ht="18.0" customHeight="1">
      <c r="A109" s="25">
        <v>103.0</v>
      </c>
      <c r="B109" s="26" t="s">
        <v>245</v>
      </c>
      <c r="C109" s="26" t="s">
        <v>246</v>
      </c>
      <c r="D109" s="29"/>
      <c r="E109" s="29"/>
      <c r="F109" s="64">
        <v>12.0</v>
      </c>
      <c r="G109" s="65">
        <f t="shared" si="1"/>
        <v>1</v>
      </c>
      <c r="H109" s="65">
        <f t="shared" si="2"/>
        <v>1</v>
      </c>
      <c r="I109" s="65">
        <f t="shared" si="3"/>
        <v>0</v>
      </c>
      <c r="J109" s="64">
        <v>28.0</v>
      </c>
      <c r="K109" s="65">
        <f t="shared" si="4"/>
        <v>1</v>
      </c>
      <c r="L109" s="65">
        <f t="shared" si="5"/>
        <v>1</v>
      </c>
      <c r="M109" s="65">
        <f t="shared" si="6"/>
        <v>1</v>
      </c>
      <c r="N109" s="66">
        <v>28.0</v>
      </c>
      <c r="O109" s="65">
        <f t="shared" si="7"/>
        <v>1</v>
      </c>
      <c r="P109" s="65">
        <f t="shared" si="8"/>
        <v>1</v>
      </c>
      <c r="Q109" s="65">
        <f t="shared" si="9"/>
        <v>1</v>
      </c>
      <c r="R109" s="78">
        <v>68.0</v>
      </c>
      <c r="S109" s="30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</row>
    <row r="110" ht="18.0" customHeight="1">
      <c r="A110" s="25">
        <v>104.0</v>
      </c>
      <c r="B110" s="26" t="s">
        <v>247</v>
      </c>
      <c r="C110" s="26" t="s">
        <v>248</v>
      </c>
      <c r="D110" s="29"/>
      <c r="E110" s="29"/>
      <c r="F110" s="64">
        <v>5.0</v>
      </c>
      <c r="G110" s="65">
        <f t="shared" si="1"/>
        <v>0</v>
      </c>
      <c r="H110" s="65">
        <f t="shared" si="2"/>
        <v>0</v>
      </c>
      <c r="I110" s="65">
        <f t="shared" si="3"/>
        <v>0</v>
      </c>
      <c r="J110" s="64">
        <v>24.0</v>
      </c>
      <c r="K110" s="65">
        <f t="shared" si="4"/>
        <v>1</v>
      </c>
      <c r="L110" s="65">
        <f t="shared" si="5"/>
        <v>1</v>
      </c>
      <c r="M110" s="65">
        <f t="shared" si="6"/>
        <v>1</v>
      </c>
      <c r="N110" s="66">
        <v>25.0</v>
      </c>
      <c r="O110" s="65">
        <f t="shared" si="7"/>
        <v>1</v>
      </c>
      <c r="P110" s="65">
        <f t="shared" si="8"/>
        <v>1</v>
      </c>
      <c r="Q110" s="65">
        <f t="shared" si="9"/>
        <v>0</v>
      </c>
      <c r="R110" s="78">
        <v>54.0</v>
      </c>
      <c r="S110" s="30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</row>
    <row r="111" ht="18.0" customHeight="1">
      <c r="A111" s="25">
        <v>105.0</v>
      </c>
      <c r="B111" s="26" t="s">
        <v>249</v>
      </c>
      <c r="C111" s="26" t="s">
        <v>250</v>
      </c>
      <c r="D111" s="29"/>
      <c r="E111" s="29"/>
      <c r="F111" s="64">
        <v>6.0</v>
      </c>
      <c r="G111" s="65">
        <f t="shared" si="1"/>
        <v>0</v>
      </c>
      <c r="H111" s="65">
        <f t="shared" si="2"/>
        <v>0</v>
      </c>
      <c r="I111" s="65">
        <f t="shared" si="3"/>
        <v>0</v>
      </c>
      <c r="J111" s="64">
        <v>21.0</v>
      </c>
      <c r="K111" s="65">
        <f t="shared" si="4"/>
        <v>1</v>
      </c>
      <c r="L111" s="65">
        <f t="shared" si="5"/>
        <v>1</v>
      </c>
      <c r="M111" s="65">
        <f t="shared" si="6"/>
        <v>1</v>
      </c>
      <c r="N111" s="66">
        <v>26.0</v>
      </c>
      <c r="O111" s="65">
        <f t="shared" si="7"/>
        <v>1</v>
      </c>
      <c r="P111" s="65">
        <f t="shared" si="8"/>
        <v>1</v>
      </c>
      <c r="Q111" s="65">
        <f t="shared" si="9"/>
        <v>1</v>
      </c>
      <c r="R111" s="78">
        <v>53.0</v>
      </c>
      <c r="S111" s="30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</row>
    <row r="112" ht="18.0" customHeight="1">
      <c r="A112" s="25">
        <v>106.0</v>
      </c>
      <c r="B112" s="26" t="s">
        <v>251</v>
      </c>
      <c r="C112" s="26" t="s">
        <v>252</v>
      </c>
      <c r="D112" s="29"/>
      <c r="E112" s="29"/>
      <c r="F112" s="64">
        <v>12.0</v>
      </c>
      <c r="G112" s="65">
        <f t="shared" si="1"/>
        <v>1</v>
      </c>
      <c r="H112" s="65">
        <f t="shared" si="2"/>
        <v>1</v>
      </c>
      <c r="I112" s="65">
        <f t="shared" si="3"/>
        <v>0</v>
      </c>
      <c r="J112" s="64">
        <v>28.0</v>
      </c>
      <c r="K112" s="65">
        <f t="shared" si="4"/>
        <v>1</v>
      </c>
      <c r="L112" s="65">
        <f t="shared" si="5"/>
        <v>1</v>
      </c>
      <c r="M112" s="65">
        <f t="shared" si="6"/>
        <v>1</v>
      </c>
      <c r="N112" s="66">
        <v>28.0</v>
      </c>
      <c r="O112" s="65">
        <f t="shared" si="7"/>
        <v>1</v>
      </c>
      <c r="P112" s="65">
        <f t="shared" si="8"/>
        <v>1</v>
      </c>
      <c r="Q112" s="65">
        <f t="shared" si="9"/>
        <v>1</v>
      </c>
      <c r="R112" s="78">
        <v>68.0</v>
      </c>
      <c r="S112" s="30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</row>
    <row r="113" ht="18.0" customHeight="1">
      <c r="A113" s="25">
        <v>107.0</v>
      </c>
      <c r="B113" s="26" t="s">
        <v>253</v>
      </c>
      <c r="C113" s="26" t="s">
        <v>254</v>
      </c>
      <c r="D113" s="29"/>
      <c r="E113" s="29"/>
      <c r="F113" s="64">
        <v>10.0</v>
      </c>
      <c r="G113" s="65">
        <f t="shared" si="1"/>
        <v>1</v>
      </c>
      <c r="H113" s="65">
        <f t="shared" si="2"/>
        <v>0</v>
      </c>
      <c r="I113" s="65">
        <f t="shared" si="3"/>
        <v>0</v>
      </c>
      <c r="J113" s="64">
        <v>20.0</v>
      </c>
      <c r="K113" s="65">
        <f t="shared" si="4"/>
        <v>1</v>
      </c>
      <c r="L113" s="65">
        <f t="shared" si="5"/>
        <v>1</v>
      </c>
      <c r="M113" s="65">
        <f t="shared" si="6"/>
        <v>1</v>
      </c>
      <c r="N113" s="66">
        <v>21.0</v>
      </c>
      <c r="O113" s="65">
        <f t="shared" si="7"/>
        <v>1</v>
      </c>
      <c r="P113" s="65">
        <f t="shared" si="8"/>
        <v>0</v>
      </c>
      <c r="Q113" s="65">
        <f t="shared" si="9"/>
        <v>0</v>
      </c>
      <c r="R113" s="78">
        <v>51.0</v>
      </c>
      <c r="S113" s="30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</row>
    <row r="114" ht="18.0" customHeight="1">
      <c r="A114" s="25">
        <v>108.0</v>
      </c>
      <c r="B114" s="26" t="s">
        <v>255</v>
      </c>
      <c r="C114" s="26" t="s">
        <v>256</v>
      </c>
      <c r="D114" s="29"/>
      <c r="E114" s="29"/>
      <c r="F114" s="64">
        <v>11.0</v>
      </c>
      <c r="G114" s="65">
        <f t="shared" si="1"/>
        <v>1</v>
      </c>
      <c r="H114" s="65">
        <f t="shared" si="2"/>
        <v>0</v>
      </c>
      <c r="I114" s="65">
        <f t="shared" si="3"/>
        <v>0</v>
      </c>
      <c r="J114" s="64">
        <v>28.0</v>
      </c>
      <c r="K114" s="65">
        <f t="shared" si="4"/>
        <v>1</v>
      </c>
      <c r="L114" s="65">
        <f t="shared" si="5"/>
        <v>1</v>
      </c>
      <c r="M114" s="65">
        <f t="shared" si="6"/>
        <v>1</v>
      </c>
      <c r="N114" s="66">
        <v>28.0</v>
      </c>
      <c r="O114" s="65">
        <f t="shared" si="7"/>
        <v>1</v>
      </c>
      <c r="P114" s="65">
        <f t="shared" si="8"/>
        <v>1</v>
      </c>
      <c r="Q114" s="65">
        <f t="shared" si="9"/>
        <v>1</v>
      </c>
      <c r="R114" s="78">
        <v>67.0</v>
      </c>
      <c r="S114" s="30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</row>
    <row r="115" ht="18.0" customHeight="1">
      <c r="A115" s="25">
        <v>109.0</v>
      </c>
      <c r="B115" s="26" t="s">
        <v>257</v>
      </c>
      <c r="C115" s="26" t="s">
        <v>258</v>
      </c>
      <c r="D115" s="29"/>
      <c r="E115" s="29"/>
      <c r="F115" s="64">
        <v>12.0</v>
      </c>
      <c r="G115" s="65">
        <f t="shared" si="1"/>
        <v>1</v>
      </c>
      <c r="H115" s="65">
        <f t="shared" si="2"/>
        <v>1</v>
      </c>
      <c r="I115" s="65">
        <f t="shared" si="3"/>
        <v>0</v>
      </c>
      <c r="J115" s="64">
        <v>21.0</v>
      </c>
      <c r="K115" s="65">
        <f t="shared" si="4"/>
        <v>1</v>
      </c>
      <c r="L115" s="65">
        <f t="shared" si="5"/>
        <v>1</v>
      </c>
      <c r="M115" s="65">
        <f t="shared" si="6"/>
        <v>1</v>
      </c>
      <c r="N115" s="66">
        <v>24.0</v>
      </c>
      <c r="O115" s="65">
        <f t="shared" si="7"/>
        <v>1</v>
      </c>
      <c r="P115" s="65">
        <f t="shared" si="8"/>
        <v>1</v>
      </c>
      <c r="Q115" s="65">
        <f t="shared" si="9"/>
        <v>0</v>
      </c>
      <c r="R115" s="78">
        <v>57.0</v>
      </c>
      <c r="S115" s="30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</row>
    <row r="116" ht="18.0" customHeight="1">
      <c r="A116" s="25">
        <v>110.0</v>
      </c>
      <c r="B116" s="26" t="s">
        <v>259</v>
      </c>
      <c r="C116" s="26" t="s">
        <v>260</v>
      </c>
      <c r="D116" s="29"/>
      <c r="E116" s="29"/>
      <c r="F116" s="64">
        <v>14.0</v>
      </c>
      <c r="G116" s="65">
        <f t="shared" si="1"/>
        <v>1</v>
      </c>
      <c r="H116" s="65">
        <f t="shared" si="2"/>
        <v>1</v>
      </c>
      <c r="I116" s="65">
        <f t="shared" si="3"/>
        <v>1</v>
      </c>
      <c r="J116" s="64">
        <v>28.0</v>
      </c>
      <c r="K116" s="65">
        <f t="shared" si="4"/>
        <v>1</v>
      </c>
      <c r="L116" s="65">
        <f t="shared" si="5"/>
        <v>1</v>
      </c>
      <c r="M116" s="65">
        <f t="shared" si="6"/>
        <v>1</v>
      </c>
      <c r="N116" s="66">
        <v>24.0</v>
      </c>
      <c r="O116" s="65">
        <f t="shared" si="7"/>
        <v>1</v>
      </c>
      <c r="P116" s="65">
        <f t="shared" si="8"/>
        <v>1</v>
      </c>
      <c r="Q116" s="65">
        <f t="shared" si="9"/>
        <v>0</v>
      </c>
      <c r="R116" s="78">
        <v>66.0</v>
      </c>
      <c r="S116" s="30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</row>
    <row r="117" ht="18.0" customHeight="1">
      <c r="A117" s="25">
        <v>111.0</v>
      </c>
      <c r="B117" s="26" t="s">
        <v>261</v>
      </c>
      <c r="C117" s="26" t="s">
        <v>262</v>
      </c>
      <c r="D117" s="29"/>
      <c r="E117" s="29"/>
      <c r="F117" s="64">
        <v>11.0</v>
      </c>
      <c r="G117" s="65">
        <f t="shared" si="1"/>
        <v>1</v>
      </c>
      <c r="H117" s="65">
        <f t="shared" si="2"/>
        <v>0</v>
      </c>
      <c r="I117" s="65">
        <f t="shared" si="3"/>
        <v>0</v>
      </c>
      <c r="J117" s="64">
        <v>28.0</v>
      </c>
      <c r="K117" s="65">
        <f t="shared" si="4"/>
        <v>1</v>
      </c>
      <c r="L117" s="65">
        <f t="shared" si="5"/>
        <v>1</v>
      </c>
      <c r="M117" s="65">
        <f t="shared" si="6"/>
        <v>1</v>
      </c>
      <c r="N117" s="66">
        <v>28.0</v>
      </c>
      <c r="O117" s="65">
        <f t="shared" si="7"/>
        <v>1</v>
      </c>
      <c r="P117" s="65">
        <f t="shared" si="8"/>
        <v>1</v>
      </c>
      <c r="Q117" s="65">
        <f t="shared" si="9"/>
        <v>1</v>
      </c>
      <c r="R117" s="78">
        <v>67.0</v>
      </c>
      <c r="S117" s="30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</row>
    <row r="118" ht="15.75" customHeight="1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</row>
    <row r="119" ht="15.75" customHeight="1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</row>
    <row r="120" ht="15.75" customHeight="1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</row>
    <row r="121" ht="15.75" customHeight="1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</row>
    <row r="122" ht="15.75" customHeight="1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</row>
    <row r="123" ht="15.75" customHeight="1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</row>
    <row r="124" ht="15.75" customHeight="1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</row>
    <row r="125" ht="15.75" customHeight="1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</row>
    <row r="126" ht="15.75" customHeight="1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</row>
    <row r="127" ht="15.75" customHeight="1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</row>
    <row r="128" ht="15.75" customHeight="1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</row>
    <row r="129" ht="15.75" customHeight="1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</row>
    <row r="130" ht="15.75" customHeight="1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</row>
    <row r="131" ht="15.75" customHeight="1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</row>
    <row r="132" ht="15.75" customHeight="1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</row>
    <row r="133" ht="15.75" customHeight="1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</row>
    <row r="134" ht="15.75" customHeight="1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</row>
    <row r="135" ht="15.75" customHeight="1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</row>
    <row r="136" ht="15.75" customHeight="1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</row>
    <row r="137" ht="15.75" customHeight="1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</row>
    <row r="138" ht="15.75" customHeight="1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</row>
    <row r="139" ht="15.75" customHeight="1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</row>
    <row r="140" ht="15.75" customHeight="1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</row>
    <row r="141" ht="15.75" customHeight="1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</row>
    <row r="142" ht="15.75" customHeight="1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</row>
    <row r="143" ht="15.75" customHeight="1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</row>
    <row r="144" ht="15.75" customHeight="1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</row>
    <row r="145" ht="15.75" customHeight="1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</row>
    <row r="146" ht="15.75" customHeight="1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</row>
    <row r="147" ht="15.75" customHeight="1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</row>
    <row r="148" ht="15.75" customHeight="1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</row>
    <row r="149" ht="15.75" customHeight="1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</row>
    <row r="150" ht="15.75" customHeight="1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</row>
    <row r="151" ht="15.75" customHeight="1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</row>
    <row r="152" ht="15.75" customHeight="1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</row>
    <row r="153" ht="15.75" customHeight="1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</row>
    <row r="154" ht="15.75" customHeight="1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</row>
    <row r="155" ht="15.75" customHeight="1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</row>
    <row r="156" ht="15.75" customHeight="1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</row>
    <row r="157" ht="15.75" customHeight="1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</row>
    <row r="158" ht="15.75" customHeight="1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</row>
    <row r="159" ht="15.75" customHeight="1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</row>
    <row r="160" ht="15.75" customHeight="1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</row>
    <row r="161" ht="15.75" customHeight="1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</row>
    <row r="162" ht="15.75" customHeight="1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</row>
    <row r="163" ht="15.75" customHeight="1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</row>
    <row r="164" ht="15.75" customHeight="1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</row>
    <row r="165" ht="15.75" customHeight="1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  <c r="AI165" s="58"/>
    </row>
    <row r="166" ht="15.75" customHeight="1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</row>
    <row r="167" ht="15.75" customHeight="1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</row>
    <row r="168" ht="15.75" customHeight="1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</row>
    <row r="169" ht="15.75" customHeight="1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</row>
    <row r="170" ht="15.75" customHeight="1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</row>
    <row r="171" ht="15.75" customHeight="1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</row>
    <row r="172" ht="15.75" customHeight="1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</row>
    <row r="173" ht="15.75" customHeight="1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</row>
    <row r="174" ht="15.75" customHeight="1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  <c r="AH174" s="58"/>
      <c r="AI174" s="58"/>
    </row>
    <row r="175" ht="15.75" customHeight="1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</row>
    <row r="176" ht="15.75" customHeight="1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</row>
    <row r="177" ht="15.75" customHeight="1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  <c r="AH177" s="58"/>
      <c r="AI177" s="58"/>
    </row>
    <row r="178" ht="15.75" customHeight="1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</row>
    <row r="179" ht="15.75" customHeight="1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</row>
    <row r="180" ht="15.75" customHeight="1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</row>
    <row r="181" ht="15.75" customHeight="1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</row>
    <row r="182" ht="15.75" customHeight="1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</row>
    <row r="183" ht="15.75" customHeight="1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</row>
    <row r="184" ht="15.75" customHeight="1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</row>
    <row r="185" ht="15.75" customHeight="1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</row>
    <row r="186" ht="15.75" customHeight="1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</row>
    <row r="187" ht="15.75" customHeight="1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</row>
    <row r="188" ht="15.75" customHeight="1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</row>
    <row r="189" ht="15.75" customHeight="1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</row>
    <row r="190" ht="15.75" customHeight="1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</row>
    <row r="191" ht="15.75" customHeight="1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</row>
    <row r="192" ht="15.75" customHeight="1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  <c r="AH192" s="58"/>
      <c r="AI192" s="58"/>
    </row>
    <row r="193" ht="15.75" customHeight="1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</row>
    <row r="194" ht="15.75" customHeight="1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</row>
    <row r="195" ht="15.75" customHeight="1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  <c r="AH195" s="58"/>
      <c r="AI195" s="58"/>
    </row>
    <row r="196" ht="15.75" customHeight="1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  <c r="AH196" s="58"/>
      <c r="AI196" s="58"/>
    </row>
    <row r="197" ht="15.75" customHeight="1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</row>
    <row r="198" ht="15.75" customHeight="1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  <c r="AH198" s="58"/>
      <c r="AI198" s="58"/>
    </row>
    <row r="199" ht="15.75" customHeight="1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  <c r="AH199" s="58"/>
      <c r="AI199" s="58"/>
    </row>
    <row r="200" ht="15.75" customHeight="1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  <c r="AH200" s="58"/>
      <c r="AI200" s="58"/>
    </row>
    <row r="201" ht="15.75" customHeight="1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  <c r="AH201" s="58"/>
      <c r="AI201" s="58"/>
    </row>
    <row r="202" ht="15.75" customHeight="1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  <c r="AH202" s="58"/>
      <c r="AI202" s="58"/>
    </row>
    <row r="203" ht="15.75" customHeight="1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  <c r="AH203" s="58"/>
      <c r="AI203" s="58"/>
    </row>
    <row r="204" ht="15.75" customHeight="1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  <c r="AH204" s="58"/>
      <c r="AI204" s="58"/>
    </row>
    <row r="205" ht="15.75" customHeight="1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  <c r="AH205" s="58"/>
      <c r="AI205" s="58"/>
    </row>
    <row r="206" ht="15.75" customHeight="1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  <c r="AH206" s="58"/>
      <c r="AI206" s="58"/>
    </row>
    <row r="207" ht="15.75" customHeight="1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  <c r="AH207" s="58"/>
      <c r="AI207" s="58"/>
    </row>
    <row r="208" ht="15.75" customHeight="1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58"/>
      <c r="AG208" s="58"/>
      <c r="AH208" s="58"/>
      <c r="AI208" s="58"/>
    </row>
    <row r="209" ht="15.75" customHeight="1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  <c r="AH209" s="58"/>
      <c r="AI209" s="58"/>
    </row>
    <row r="210" ht="15.75" customHeight="1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  <c r="AH210" s="58"/>
      <c r="AI210" s="58"/>
    </row>
    <row r="211" ht="15.75" customHeight="1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  <c r="AH211" s="58"/>
      <c r="AI211" s="58"/>
    </row>
    <row r="212" ht="15.75" customHeight="1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  <c r="AH212" s="58"/>
      <c r="AI212" s="58"/>
    </row>
    <row r="213" ht="15.75" customHeight="1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  <c r="AH213" s="58"/>
      <c r="AI213" s="58"/>
    </row>
    <row r="214" ht="15.75" customHeight="1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  <c r="AH214" s="58"/>
      <c r="AI214" s="58"/>
    </row>
    <row r="215" ht="15.75" customHeight="1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  <c r="AH215" s="58"/>
      <c r="AI215" s="58"/>
    </row>
    <row r="216" ht="15.75" customHeight="1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  <c r="AH216" s="58"/>
      <c r="AI216" s="58"/>
    </row>
    <row r="217" ht="15.75" customHeight="1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  <c r="AH217" s="58"/>
      <c r="AI217" s="58"/>
    </row>
    <row r="218" ht="15.75" customHeight="1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  <c r="AE218" s="58"/>
      <c r="AF218" s="58"/>
      <c r="AG218" s="58"/>
      <c r="AH218" s="58"/>
      <c r="AI218" s="58"/>
    </row>
    <row r="219" ht="15.75" customHeight="1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  <c r="AH219" s="58"/>
      <c r="AI219" s="58"/>
    </row>
    <row r="220" ht="15.75" customHeight="1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  <c r="AH220" s="58"/>
      <c r="AI220" s="58"/>
    </row>
    <row r="221" ht="15.75" customHeight="1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  <c r="AH221" s="58"/>
      <c r="AI221" s="58"/>
    </row>
    <row r="222" ht="15.75" customHeight="1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58"/>
      <c r="AH222" s="58"/>
      <c r="AI222" s="58"/>
    </row>
    <row r="223" ht="15.75" customHeight="1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58"/>
      <c r="AH223" s="58"/>
      <c r="AI223" s="58"/>
    </row>
    <row r="224" ht="15.75" customHeight="1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58"/>
      <c r="AH224" s="58"/>
      <c r="AI224" s="58"/>
    </row>
    <row r="225" ht="15.75" customHeight="1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  <c r="AH225" s="58"/>
      <c r="AI225" s="58"/>
    </row>
    <row r="226" ht="15.75" customHeight="1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  <c r="AH226" s="58"/>
      <c r="AI226" s="58"/>
    </row>
    <row r="227" ht="15.75" customHeight="1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  <c r="AH227" s="58"/>
      <c r="AI227" s="58"/>
    </row>
    <row r="228" ht="15.75" customHeight="1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  <c r="AH228" s="58"/>
      <c r="AI228" s="58"/>
    </row>
    <row r="229" ht="15.75" customHeight="1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  <c r="AH229" s="58"/>
      <c r="AI229" s="58"/>
    </row>
    <row r="230" ht="15.75" customHeight="1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  <c r="AH230" s="58"/>
      <c r="AI230" s="58"/>
    </row>
    <row r="231" ht="15.75" customHeight="1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  <c r="AH231" s="58"/>
      <c r="AI231" s="58"/>
    </row>
    <row r="232" ht="15.75" customHeight="1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  <c r="AH232" s="58"/>
      <c r="AI232" s="58"/>
    </row>
    <row r="233" ht="15.75" customHeight="1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  <c r="AH233" s="58"/>
      <c r="AI233" s="58"/>
    </row>
    <row r="234" ht="15.75" customHeight="1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58"/>
      <c r="AH234" s="58"/>
      <c r="AI234" s="58"/>
    </row>
    <row r="235" ht="15.75" customHeight="1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  <c r="AH235" s="58"/>
      <c r="AI235" s="58"/>
    </row>
    <row r="236" ht="15.75" customHeight="1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  <c r="AH236" s="58"/>
      <c r="AI236" s="58"/>
    </row>
    <row r="237" ht="15.75" customHeight="1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58"/>
      <c r="AH237" s="58"/>
      <c r="AI237" s="58"/>
    </row>
    <row r="238" ht="15.75" customHeight="1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  <c r="AH238" s="58"/>
      <c r="AI238" s="58"/>
    </row>
    <row r="239" ht="15.75" customHeight="1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58"/>
      <c r="AH239" s="58"/>
      <c r="AI239" s="58"/>
    </row>
    <row r="240" ht="15.75" customHeight="1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  <c r="AH240" s="58"/>
      <c r="AI240" s="58"/>
    </row>
    <row r="241" ht="15.75" customHeight="1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  <c r="AH241" s="58"/>
      <c r="AI241" s="58"/>
    </row>
    <row r="242" ht="15.75" customHeight="1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  <c r="AH242" s="58"/>
      <c r="AI242" s="58"/>
    </row>
    <row r="243" ht="15.75" customHeight="1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  <c r="AH243" s="58"/>
      <c r="AI243" s="58"/>
    </row>
    <row r="244" ht="15.75" customHeight="1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  <c r="AH244" s="58"/>
      <c r="AI244" s="58"/>
    </row>
    <row r="245" ht="15.75" customHeight="1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  <c r="AH245" s="58"/>
      <c r="AI245" s="58"/>
    </row>
    <row r="246" ht="15.75" customHeight="1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  <c r="AH246" s="58"/>
      <c r="AI246" s="58"/>
    </row>
    <row r="247" ht="15.75" customHeight="1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  <c r="AH247" s="58"/>
      <c r="AI247" s="58"/>
    </row>
    <row r="248" ht="15.75" customHeight="1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  <c r="AH248" s="58"/>
      <c r="AI248" s="58"/>
    </row>
    <row r="249" ht="15.75" customHeight="1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  <c r="AH249" s="58"/>
      <c r="AI249" s="58"/>
    </row>
    <row r="250" ht="15.75" customHeight="1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  <c r="AH250" s="58"/>
      <c r="AI250" s="58"/>
    </row>
    <row r="251" ht="15.75" customHeight="1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  <c r="AH251" s="58"/>
      <c r="AI251" s="58"/>
    </row>
    <row r="252" ht="15.75" customHeight="1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  <c r="AH252" s="58"/>
      <c r="AI252" s="58"/>
    </row>
    <row r="253" ht="15.75" customHeight="1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  <c r="AH253" s="58"/>
      <c r="AI253" s="58"/>
    </row>
    <row r="254" ht="15.75" customHeight="1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  <c r="AH254" s="58"/>
      <c r="AI254" s="58"/>
    </row>
    <row r="255" ht="15.75" customHeight="1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  <c r="AH255" s="58"/>
      <c r="AI255" s="58"/>
    </row>
    <row r="256" ht="15.75" customHeight="1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  <c r="AH256" s="58"/>
      <c r="AI256" s="58"/>
    </row>
    <row r="257" ht="15.75" customHeight="1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  <c r="AH257" s="58"/>
      <c r="AI257" s="58"/>
    </row>
    <row r="258" ht="15.75" customHeight="1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  <c r="AH258" s="58"/>
      <c r="AI258" s="58"/>
    </row>
    <row r="259" ht="15.75" customHeight="1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  <c r="AH259" s="58"/>
      <c r="AI259" s="58"/>
    </row>
    <row r="260" ht="15.75" customHeight="1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  <c r="AH260" s="58"/>
      <c r="AI260" s="58"/>
    </row>
    <row r="261" ht="15.75" customHeight="1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  <c r="AH261" s="58"/>
      <c r="AI261" s="58"/>
    </row>
    <row r="262" ht="15.75" customHeight="1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  <c r="AH262" s="58"/>
      <c r="AI262" s="58"/>
    </row>
    <row r="263" ht="15.75" customHeight="1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  <c r="AH263" s="58"/>
      <c r="AI263" s="58"/>
    </row>
    <row r="264" ht="15.75" customHeight="1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  <c r="AH264" s="58"/>
      <c r="AI264" s="58"/>
    </row>
    <row r="265" ht="15.75" customHeight="1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  <c r="AH265" s="58"/>
      <c r="AI265" s="58"/>
    </row>
    <row r="266" ht="15.75" customHeight="1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  <c r="AH266" s="58"/>
      <c r="AI266" s="58"/>
    </row>
    <row r="267" ht="15.75" customHeight="1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  <c r="AH267" s="58"/>
      <c r="AI267" s="58"/>
    </row>
    <row r="268" ht="15.75" customHeight="1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  <c r="AH268" s="58"/>
      <c r="AI268" s="58"/>
    </row>
    <row r="269" ht="15.75" customHeight="1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  <c r="AH269" s="58"/>
      <c r="AI269" s="58"/>
    </row>
    <row r="270" ht="15.75" customHeight="1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  <c r="AH270" s="58"/>
      <c r="AI270" s="58"/>
    </row>
    <row r="271" ht="15.75" customHeight="1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</row>
    <row r="272" ht="15.75" customHeight="1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  <c r="AH272" s="58"/>
      <c r="AI272" s="58"/>
    </row>
    <row r="273" ht="15.75" customHeight="1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  <c r="AH273" s="58"/>
      <c r="AI273" s="58"/>
    </row>
    <row r="274" ht="15.75" customHeight="1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  <c r="AH274" s="58"/>
      <c r="AI274" s="58"/>
    </row>
    <row r="275" ht="15.75" customHeight="1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  <c r="AH275" s="58"/>
      <c r="AI275" s="58"/>
    </row>
    <row r="276" ht="15.75" customHeight="1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  <c r="AH276" s="58"/>
      <c r="AI276" s="58"/>
    </row>
    <row r="277" ht="15.75" customHeight="1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58"/>
      <c r="AI277" s="58"/>
    </row>
    <row r="278" ht="15.75" customHeight="1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  <c r="AH278" s="58"/>
      <c r="AI278" s="58"/>
    </row>
    <row r="279" ht="15.75" customHeight="1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  <c r="AH279" s="58"/>
      <c r="AI279" s="58"/>
    </row>
    <row r="280" ht="15.75" customHeight="1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  <c r="AH280" s="58"/>
      <c r="AI280" s="58"/>
    </row>
    <row r="281" ht="15.75" customHeight="1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58"/>
      <c r="AI281" s="58"/>
    </row>
    <row r="282" ht="15.75" customHeight="1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  <c r="AH282" s="58"/>
      <c r="AI282" s="58"/>
    </row>
    <row r="283" ht="15.75" customHeight="1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  <c r="AH283" s="58"/>
      <c r="AI283" s="58"/>
    </row>
    <row r="284" ht="15.75" customHeight="1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  <c r="AH284" s="58"/>
      <c r="AI284" s="58"/>
    </row>
    <row r="285" ht="15.75" customHeight="1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  <c r="AH285" s="58"/>
      <c r="AI285" s="58"/>
    </row>
    <row r="286" ht="15.75" customHeight="1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  <c r="AH286" s="58"/>
      <c r="AI286" s="58"/>
    </row>
    <row r="287" ht="15.75" customHeight="1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  <c r="AH287" s="58"/>
      <c r="AI287" s="58"/>
    </row>
    <row r="288" ht="15.75" customHeight="1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  <c r="AH288" s="58"/>
      <c r="AI288" s="58"/>
    </row>
    <row r="289" ht="15.75" customHeight="1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  <c r="AH289" s="58"/>
      <c r="AI289" s="58"/>
    </row>
    <row r="290" ht="15.75" customHeight="1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  <c r="AH290" s="58"/>
      <c r="AI290" s="58"/>
    </row>
    <row r="291" ht="15.75" customHeight="1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  <c r="AH291" s="58"/>
      <c r="AI291" s="58"/>
    </row>
    <row r="292" ht="15.75" customHeight="1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  <c r="AH292" s="58"/>
      <c r="AI292" s="58"/>
    </row>
    <row r="293" ht="15.75" customHeight="1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  <c r="AH293" s="58"/>
      <c r="AI293" s="58"/>
    </row>
    <row r="294" ht="15.75" customHeight="1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  <c r="AH294" s="58"/>
      <c r="AI294" s="58"/>
    </row>
    <row r="295" ht="15.75" customHeight="1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  <c r="AH295" s="58"/>
      <c r="AI295" s="58"/>
    </row>
    <row r="296" ht="15.75" customHeight="1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  <c r="AH296" s="58"/>
      <c r="AI296" s="58"/>
    </row>
    <row r="297" ht="15.75" customHeight="1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  <c r="AH297" s="58"/>
      <c r="AI297" s="58"/>
    </row>
    <row r="298" ht="15.75" customHeight="1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  <c r="AH298" s="58"/>
      <c r="AI298" s="58"/>
    </row>
    <row r="299" ht="15.75" customHeight="1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  <c r="AH299" s="58"/>
      <c r="AI299" s="58"/>
    </row>
    <row r="300" ht="15.75" customHeight="1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  <c r="AH300" s="58"/>
      <c r="AI300" s="58"/>
    </row>
    <row r="301" ht="15.75" customHeight="1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  <c r="AH301" s="58"/>
      <c r="AI301" s="58"/>
    </row>
    <row r="302" ht="15.75" customHeight="1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  <c r="AH302" s="58"/>
      <c r="AI302" s="58"/>
    </row>
    <row r="303" ht="15.75" customHeight="1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  <c r="AH303" s="58"/>
      <c r="AI303" s="58"/>
    </row>
    <row r="304" ht="15.75" customHeight="1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  <c r="AH304" s="58"/>
      <c r="AI304" s="58"/>
    </row>
    <row r="305" ht="15.75" customHeight="1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  <c r="AH305" s="58"/>
      <c r="AI305" s="58"/>
    </row>
    <row r="306" ht="15.75" customHeight="1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  <c r="AH306" s="58"/>
      <c r="AI306" s="58"/>
    </row>
    <row r="307" ht="15.75" customHeight="1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  <c r="AH307" s="58"/>
      <c r="AI307" s="58"/>
    </row>
    <row r="308" ht="15.75" customHeight="1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  <c r="AH308" s="58"/>
      <c r="AI308" s="58"/>
    </row>
    <row r="309" ht="15.75" customHeight="1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  <c r="AH309" s="58"/>
      <c r="AI309" s="58"/>
    </row>
    <row r="310" ht="15.75" customHeight="1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  <c r="AH310" s="58"/>
      <c r="AI310" s="58"/>
    </row>
    <row r="311" ht="15.75" customHeight="1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  <c r="AH311" s="58"/>
      <c r="AI311" s="58"/>
    </row>
    <row r="312" ht="15.75" customHeight="1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  <c r="AH312" s="58"/>
      <c r="AI312" s="58"/>
    </row>
    <row r="313" ht="15.75" customHeight="1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  <c r="AH313" s="58"/>
      <c r="AI313" s="58"/>
    </row>
    <row r="314" ht="15.75" customHeight="1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  <c r="AH314" s="58"/>
      <c r="AI314" s="58"/>
    </row>
    <row r="315" ht="15.75" customHeight="1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  <c r="AH315" s="58"/>
      <c r="AI315" s="58"/>
    </row>
    <row r="316" ht="15.75" customHeight="1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  <c r="AH316" s="58"/>
      <c r="AI316" s="58"/>
    </row>
    <row r="317" ht="15.75" customHeight="1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  <c r="AH317" s="58"/>
      <c r="AI317" s="58"/>
    </row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I5:I6"/>
    <mergeCell ref="K5:K6"/>
    <mergeCell ref="L5:L6"/>
    <mergeCell ref="M5:M6"/>
    <mergeCell ref="O5:O6"/>
    <mergeCell ref="P5:P6"/>
    <mergeCell ref="A1:R1"/>
    <mergeCell ref="A2:R2"/>
    <mergeCell ref="A3:R3"/>
    <mergeCell ref="D4:Q4"/>
    <mergeCell ref="R4:R5"/>
    <mergeCell ref="G5:G6"/>
    <mergeCell ref="H5:H6"/>
    <mergeCell ref="Q5:Q6"/>
  </mergeCells>
  <conditionalFormatting sqref="G7:I117 K7:M117 O7:Q117">
    <cfRule type="cellIs" dxfId="2" priority="1" operator="equal">
      <formula>0</formula>
    </cfRule>
  </conditionalFormatting>
  <conditionalFormatting sqref="R7:R117">
    <cfRule type="containsText" dxfId="1" priority="2" operator="containsText" text="AB">
      <formula>NOT(ISERROR(SEARCH(("AB"),(R7))))</formula>
    </cfRule>
  </conditionalFormatting>
  <printOptions/>
  <pageMargins bottom="0.75" footer="0.0" header="0.0" left="0.7" right="0.7" top="0.75"/>
  <pageSetup paperSize="9" orientation="landscape"/>
  <rowBreaks count="2" manualBreakCount="2">
    <brk id="90" man="1"/>
    <brk id="63" man="1"/>
  </row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75"/>
    <col customWidth="1" min="2" max="2" width="13.75"/>
    <col customWidth="1" min="3" max="3" width="30.88"/>
    <col customWidth="1" min="4" max="4" width="13.25"/>
    <col customWidth="1" min="5" max="5" width="10.88"/>
    <col customWidth="1" min="6" max="6" width="8.63"/>
  </cols>
  <sheetData>
    <row r="1" ht="13.5" customHeight="1">
      <c r="A1" s="71" t="s">
        <v>304</v>
      </c>
      <c r="B1" s="42"/>
      <c r="C1" s="42"/>
      <c r="D1" s="42"/>
      <c r="E1" s="42"/>
    </row>
    <row r="2" ht="13.5" customHeight="1">
      <c r="A2" s="72" t="s">
        <v>298</v>
      </c>
      <c r="B2" s="72" t="s">
        <v>299</v>
      </c>
      <c r="C2" s="72" t="s">
        <v>300</v>
      </c>
      <c r="D2" s="36" t="s">
        <v>301</v>
      </c>
      <c r="E2" s="36" t="s">
        <v>302</v>
      </c>
    </row>
    <row r="3" ht="13.5" customHeight="1">
      <c r="A3" s="25">
        <v>1.0</v>
      </c>
      <c r="B3" s="26" t="s">
        <v>41</v>
      </c>
      <c r="C3" s="26" t="s">
        <v>42</v>
      </c>
      <c r="D3" s="78">
        <v>57.333333333333336</v>
      </c>
      <c r="E3" s="29" t="str">
        <f t="shared" ref="E3:E113" si="1">IF(D3&lt;=50,"Y","N")</f>
        <v>N</v>
      </c>
    </row>
    <row r="4" ht="13.5" customHeight="1">
      <c r="A4" s="25">
        <v>2.0</v>
      </c>
      <c r="B4" s="26" t="s">
        <v>43</v>
      </c>
      <c r="C4" s="26" t="s">
        <v>44</v>
      </c>
      <c r="D4" s="78">
        <v>69.0</v>
      </c>
      <c r="E4" s="29" t="str">
        <f t="shared" si="1"/>
        <v>N</v>
      </c>
    </row>
    <row r="5" ht="13.5" customHeight="1">
      <c r="A5" s="25">
        <v>3.0</v>
      </c>
      <c r="B5" s="26" t="s">
        <v>45</v>
      </c>
      <c r="C5" s="26" t="s">
        <v>46</v>
      </c>
      <c r="D5" s="78">
        <v>62.0</v>
      </c>
      <c r="E5" s="29" t="str">
        <f t="shared" si="1"/>
        <v>N</v>
      </c>
    </row>
    <row r="6" ht="13.5" customHeight="1">
      <c r="A6" s="25">
        <v>4.0</v>
      </c>
      <c r="B6" s="26" t="s">
        <v>47</v>
      </c>
      <c r="C6" s="26" t="s">
        <v>48</v>
      </c>
      <c r="D6" s="78">
        <v>62.0</v>
      </c>
      <c r="E6" s="29" t="str">
        <f t="shared" si="1"/>
        <v>N</v>
      </c>
    </row>
    <row r="7" ht="13.5" customHeight="1">
      <c r="A7" s="25">
        <v>5.0</v>
      </c>
      <c r="B7" s="26" t="s">
        <v>49</v>
      </c>
      <c r="C7" s="26" t="s">
        <v>50</v>
      </c>
      <c r="D7" s="78">
        <v>55.0</v>
      </c>
      <c r="E7" s="29" t="str">
        <f t="shared" si="1"/>
        <v>N</v>
      </c>
    </row>
    <row r="8" ht="13.5" customHeight="1">
      <c r="A8" s="25">
        <v>6.0</v>
      </c>
      <c r="B8" s="26" t="s">
        <v>51</v>
      </c>
      <c r="C8" s="26" t="s">
        <v>52</v>
      </c>
      <c r="D8" s="78">
        <v>55.0</v>
      </c>
      <c r="E8" s="29" t="str">
        <f t="shared" si="1"/>
        <v>N</v>
      </c>
    </row>
    <row r="9" ht="13.5" customHeight="1">
      <c r="A9" s="25">
        <v>7.0</v>
      </c>
      <c r="B9" s="26" t="s">
        <v>53</v>
      </c>
      <c r="C9" s="26" t="s">
        <v>54</v>
      </c>
      <c r="D9" s="78">
        <v>69.0</v>
      </c>
      <c r="E9" s="29" t="str">
        <f t="shared" si="1"/>
        <v>N</v>
      </c>
    </row>
    <row r="10" ht="13.5" customHeight="1">
      <c r="A10" s="25">
        <v>8.0</v>
      </c>
      <c r="B10" s="26" t="s">
        <v>55</v>
      </c>
      <c r="C10" s="26" t="s">
        <v>56</v>
      </c>
      <c r="D10" s="78">
        <v>69.0</v>
      </c>
      <c r="E10" s="29" t="str">
        <f t="shared" si="1"/>
        <v>N</v>
      </c>
    </row>
    <row r="11" ht="13.5" customHeight="1">
      <c r="A11" s="25">
        <v>9.0</v>
      </c>
      <c r="B11" s="26" t="s">
        <v>57</v>
      </c>
      <c r="C11" s="26" t="s">
        <v>58</v>
      </c>
      <c r="D11" s="78">
        <v>62.0</v>
      </c>
      <c r="E11" s="29" t="str">
        <f t="shared" si="1"/>
        <v>N</v>
      </c>
    </row>
    <row r="12" ht="13.5" customHeight="1">
      <c r="A12" s="25">
        <v>10.0</v>
      </c>
      <c r="B12" s="26" t="s">
        <v>59</v>
      </c>
      <c r="C12" s="26" t="s">
        <v>60</v>
      </c>
      <c r="D12" s="78">
        <v>62.0</v>
      </c>
      <c r="E12" s="29" t="str">
        <f t="shared" si="1"/>
        <v>N</v>
      </c>
    </row>
    <row r="13" ht="13.5" customHeight="1">
      <c r="A13" s="25">
        <v>11.0</v>
      </c>
      <c r="B13" s="26" t="s">
        <v>61</v>
      </c>
      <c r="C13" s="26" t="s">
        <v>62</v>
      </c>
      <c r="D13" s="78">
        <v>69.0</v>
      </c>
      <c r="E13" s="29" t="str">
        <f t="shared" si="1"/>
        <v>N</v>
      </c>
    </row>
    <row r="14" ht="13.5" customHeight="1">
      <c r="A14" s="25">
        <v>12.0</v>
      </c>
      <c r="B14" s="26" t="s">
        <v>63</v>
      </c>
      <c r="C14" s="26" t="s">
        <v>64</v>
      </c>
      <c r="D14" s="78">
        <v>64.33333333333333</v>
      </c>
      <c r="E14" s="29" t="str">
        <f t="shared" si="1"/>
        <v>N</v>
      </c>
    </row>
    <row r="15" ht="13.5" customHeight="1">
      <c r="A15" s="25">
        <v>13.0</v>
      </c>
      <c r="B15" s="26" t="s">
        <v>65</v>
      </c>
      <c r="C15" s="26" t="s">
        <v>66</v>
      </c>
      <c r="D15" s="78">
        <v>57.333333333333336</v>
      </c>
      <c r="E15" s="29" t="str">
        <f t="shared" si="1"/>
        <v>N</v>
      </c>
    </row>
    <row r="16" ht="13.5" customHeight="1">
      <c r="A16" s="25">
        <v>14.0</v>
      </c>
      <c r="B16" s="26" t="s">
        <v>67</v>
      </c>
      <c r="C16" s="26" t="s">
        <v>68</v>
      </c>
      <c r="D16" s="78">
        <v>57.333333333333336</v>
      </c>
      <c r="E16" s="29" t="str">
        <f t="shared" si="1"/>
        <v>N</v>
      </c>
    </row>
    <row r="17" ht="13.5" customHeight="1">
      <c r="A17" s="25">
        <v>15.0</v>
      </c>
      <c r="B17" s="26" t="s">
        <v>69</v>
      </c>
      <c r="C17" s="26" t="s">
        <v>70</v>
      </c>
      <c r="D17" s="78">
        <v>62.0</v>
      </c>
      <c r="E17" s="29" t="str">
        <f t="shared" si="1"/>
        <v>N</v>
      </c>
    </row>
    <row r="18" ht="13.5" customHeight="1">
      <c r="A18" s="25">
        <v>16.0</v>
      </c>
      <c r="B18" s="26" t="s">
        <v>71</v>
      </c>
      <c r="C18" s="26" t="s">
        <v>72</v>
      </c>
      <c r="D18" s="78">
        <v>64.33333333333333</v>
      </c>
      <c r="E18" s="29" t="str">
        <f t="shared" si="1"/>
        <v>N</v>
      </c>
    </row>
    <row r="19" ht="13.5" customHeight="1">
      <c r="A19" s="25">
        <v>17.0</v>
      </c>
      <c r="B19" s="26" t="s">
        <v>73</v>
      </c>
      <c r="C19" s="26" t="s">
        <v>74</v>
      </c>
      <c r="D19" s="78">
        <v>64.33333333333333</v>
      </c>
      <c r="E19" s="29" t="str">
        <f t="shared" si="1"/>
        <v>N</v>
      </c>
    </row>
    <row r="20" ht="13.5" customHeight="1">
      <c r="A20" s="25">
        <v>18.0</v>
      </c>
      <c r="B20" s="26" t="s">
        <v>75</v>
      </c>
      <c r="C20" s="26" t="s">
        <v>76</v>
      </c>
      <c r="D20" s="78">
        <v>59.666666666666664</v>
      </c>
      <c r="E20" s="29" t="str">
        <f t="shared" si="1"/>
        <v>N</v>
      </c>
    </row>
    <row r="21" ht="13.5" customHeight="1">
      <c r="A21" s="25">
        <v>19.0</v>
      </c>
      <c r="B21" s="26" t="s">
        <v>77</v>
      </c>
      <c r="C21" s="26" t="s">
        <v>78</v>
      </c>
      <c r="D21" s="78">
        <v>69.0</v>
      </c>
      <c r="E21" s="29" t="str">
        <f t="shared" si="1"/>
        <v>N</v>
      </c>
    </row>
    <row r="22" ht="13.5" customHeight="1">
      <c r="A22" s="25">
        <v>20.0</v>
      </c>
      <c r="B22" s="26" t="s">
        <v>79</v>
      </c>
      <c r="C22" s="26" t="s">
        <v>80</v>
      </c>
      <c r="D22" s="78">
        <v>64.33333333333333</v>
      </c>
      <c r="E22" s="29" t="str">
        <f t="shared" si="1"/>
        <v>N</v>
      </c>
    </row>
    <row r="23" ht="13.5" customHeight="1">
      <c r="A23" s="25">
        <v>21.0</v>
      </c>
      <c r="B23" s="26" t="s">
        <v>81</v>
      </c>
      <c r="C23" s="26" t="s">
        <v>82</v>
      </c>
      <c r="D23" s="78">
        <v>62.0</v>
      </c>
      <c r="E23" s="29" t="str">
        <f t="shared" si="1"/>
        <v>N</v>
      </c>
    </row>
    <row r="24" ht="13.5" customHeight="1">
      <c r="A24" s="25">
        <v>22.0</v>
      </c>
      <c r="B24" s="26" t="s">
        <v>83</v>
      </c>
      <c r="C24" s="26" t="s">
        <v>84</v>
      </c>
      <c r="D24" s="78">
        <v>64.33333333333333</v>
      </c>
      <c r="E24" s="29" t="str">
        <f t="shared" si="1"/>
        <v>N</v>
      </c>
    </row>
    <row r="25" ht="13.5" customHeight="1">
      <c r="A25" s="25">
        <v>23.0</v>
      </c>
      <c r="B25" s="26" t="s">
        <v>85</v>
      </c>
      <c r="C25" s="26" t="s">
        <v>86</v>
      </c>
      <c r="D25" s="78">
        <v>64.33333333333333</v>
      </c>
      <c r="E25" s="29" t="str">
        <f t="shared" si="1"/>
        <v>N</v>
      </c>
    </row>
    <row r="26" ht="13.5" customHeight="1">
      <c r="A26" s="25">
        <v>24.0</v>
      </c>
      <c r="B26" s="26" t="s">
        <v>87</v>
      </c>
      <c r="C26" s="26" t="s">
        <v>88</v>
      </c>
      <c r="D26" s="78">
        <v>62.0</v>
      </c>
      <c r="E26" s="29" t="str">
        <f t="shared" si="1"/>
        <v>N</v>
      </c>
    </row>
    <row r="27" ht="13.5" customHeight="1">
      <c r="A27" s="25">
        <v>25.0</v>
      </c>
      <c r="B27" s="26" t="s">
        <v>89</v>
      </c>
      <c r="C27" s="26" t="s">
        <v>90</v>
      </c>
      <c r="D27" s="78">
        <v>55.0</v>
      </c>
      <c r="E27" s="29" t="str">
        <f t="shared" si="1"/>
        <v>N</v>
      </c>
    </row>
    <row r="28" ht="13.5" customHeight="1">
      <c r="A28" s="25">
        <v>26.0</v>
      </c>
      <c r="B28" s="26" t="s">
        <v>91</v>
      </c>
      <c r="C28" s="26" t="s">
        <v>92</v>
      </c>
      <c r="D28" s="78">
        <v>69.0</v>
      </c>
      <c r="E28" s="29" t="str">
        <f t="shared" si="1"/>
        <v>N</v>
      </c>
    </row>
    <row r="29" ht="13.5" customHeight="1">
      <c r="A29" s="25">
        <v>27.0</v>
      </c>
      <c r="B29" s="26" t="s">
        <v>93</v>
      </c>
      <c r="C29" s="26" t="s">
        <v>94</v>
      </c>
      <c r="D29" s="78">
        <v>69.0</v>
      </c>
      <c r="E29" s="29" t="str">
        <f t="shared" si="1"/>
        <v>N</v>
      </c>
    </row>
    <row r="30" ht="13.5" customHeight="1">
      <c r="A30" s="25">
        <v>28.0</v>
      </c>
      <c r="B30" s="26" t="s">
        <v>95</v>
      </c>
      <c r="C30" s="26" t="s">
        <v>96</v>
      </c>
      <c r="D30" s="78">
        <v>69.0</v>
      </c>
      <c r="E30" s="29" t="str">
        <f t="shared" si="1"/>
        <v>N</v>
      </c>
    </row>
    <row r="31" ht="13.5" customHeight="1">
      <c r="A31" s="25">
        <v>29.0</v>
      </c>
      <c r="B31" s="26" t="s">
        <v>97</v>
      </c>
      <c r="C31" s="26" t="s">
        <v>98</v>
      </c>
      <c r="D31" s="78">
        <v>57.333333333333336</v>
      </c>
      <c r="E31" s="29" t="str">
        <f t="shared" si="1"/>
        <v>N</v>
      </c>
    </row>
    <row r="32" ht="13.5" customHeight="1">
      <c r="A32" s="25">
        <v>30.0</v>
      </c>
      <c r="B32" s="26" t="s">
        <v>99</v>
      </c>
      <c r="C32" s="26" t="s">
        <v>100</v>
      </c>
      <c r="D32" s="78">
        <v>62.0</v>
      </c>
      <c r="E32" s="29" t="str">
        <f t="shared" si="1"/>
        <v>N</v>
      </c>
    </row>
    <row r="33" ht="13.5" customHeight="1">
      <c r="A33" s="25">
        <v>31.0</v>
      </c>
      <c r="B33" s="26" t="s">
        <v>101</v>
      </c>
      <c r="C33" s="26" t="s">
        <v>102</v>
      </c>
      <c r="D33" s="78">
        <v>69.0</v>
      </c>
      <c r="E33" s="29" t="str">
        <f t="shared" si="1"/>
        <v>N</v>
      </c>
    </row>
    <row r="34" ht="13.5" customHeight="1">
      <c r="A34" s="25">
        <v>32.0</v>
      </c>
      <c r="B34" s="26" t="s">
        <v>103</v>
      </c>
      <c r="C34" s="26" t="s">
        <v>104</v>
      </c>
      <c r="D34" s="78">
        <v>62.0</v>
      </c>
      <c r="E34" s="29" t="str">
        <f t="shared" si="1"/>
        <v>N</v>
      </c>
    </row>
    <row r="35" ht="13.5" customHeight="1">
      <c r="A35" s="25">
        <v>33.0</v>
      </c>
      <c r="B35" s="26" t="s">
        <v>105</v>
      </c>
      <c r="C35" s="26" t="s">
        <v>106</v>
      </c>
      <c r="D35" s="78">
        <v>69.0</v>
      </c>
      <c r="E35" s="29" t="str">
        <f t="shared" si="1"/>
        <v>N</v>
      </c>
    </row>
    <row r="36" ht="13.5" customHeight="1">
      <c r="A36" s="25">
        <v>34.0</v>
      </c>
      <c r="B36" s="26" t="s">
        <v>107</v>
      </c>
      <c r="C36" s="26" t="s">
        <v>108</v>
      </c>
      <c r="D36" s="78">
        <v>64.33333333333333</v>
      </c>
      <c r="E36" s="29" t="str">
        <f t="shared" si="1"/>
        <v>N</v>
      </c>
    </row>
    <row r="37" ht="13.5" customHeight="1">
      <c r="A37" s="25">
        <v>35.0</v>
      </c>
      <c r="B37" s="26" t="s">
        <v>109</v>
      </c>
      <c r="C37" s="26" t="s">
        <v>110</v>
      </c>
      <c r="D37" s="78">
        <v>55.0</v>
      </c>
      <c r="E37" s="29" t="str">
        <f t="shared" si="1"/>
        <v>N</v>
      </c>
    </row>
    <row r="38" ht="13.5" customHeight="1">
      <c r="A38" s="25">
        <v>36.0</v>
      </c>
      <c r="B38" s="26" t="s">
        <v>111</v>
      </c>
      <c r="C38" s="26" t="s">
        <v>112</v>
      </c>
      <c r="D38" s="78">
        <v>62.0</v>
      </c>
      <c r="E38" s="29" t="str">
        <f t="shared" si="1"/>
        <v>N</v>
      </c>
    </row>
    <row r="39" ht="13.5" customHeight="1">
      <c r="A39" s="25">
        <v>37.0</v>
      </c>
      <c r="B39" s="26" t="s">
        <v>113</v>
      </c>
      <c r="C39" s="26" t="s">
        <v>114</v>
      </c>
      <c r="D39" s="78">
        <v>62.0</v>
      </c>
      <c r="E39" s="29" t="str">
        <f t="shared" si="1"/>
        <v>N</v>
      </c>
    </row>
    <row r="40" ht="13.5" customHeight="1">
      <c r="A40" s="25">
        <v>38.0</v>
      </c>
      <c r="B40" s="26" t="s">
        <v>115</v>
      </c>
      <c r="C40" s="26" t="s">
        <v>116</v>
      </c>
      <c r="D40" s="78">
        <v>62.0</v>
      </c>
      <c r="E40" s="29" t="str">
        <f t="shared" si="1"/>
        <v>N</v>
      </c>
    </row>
    <row r="41" ht="13.5" customHeight="1">
      <c r="A41" s="25">
        <v>39.0</v>
      </c>
      <c r="B41" s="26" t="s">
        <v>117</v>
      </c>
      <c r="C41" s="26" t="s">
        <v>118</v>
      </c>
      <c r="D41" s="78">
        <v>69.0</v>
      </c>
      <c r="E41" s="29" t="str">
        <f t="shared" si="1"/>
        <v>N</v>
      </c>
    </row>
    <row r="42" ht="13.5" customHeight="1">
      <c r="A42" s="25">
        <v>40.0</v>
      </c>
      <c r="B42" s="26" t="s">
        <v>119</v>
      </c>
      <c r="C42" s="26" t="s">
        <v>120</v>
      </c>
      <c r="D42" s="78">
        <v>69.0</v>
      </c>
      <c r="E42" s="29" t="str">
        <f t="shared" si="1"/>
        <v>N</v>
      </c>
    </row>
    <row r="43" ht="13.5" customHeight="1">
      <c r="A43" s="25">
        <v>41.0</v>
      </c>
      <c r="B43" s="26" t="s">
        <v>121</v>
      </c>
      <c r="C43" s="26" t="s">
        <v>122</v>
      </c>
      <c r="D43" s="78">
        <v>59.666666666666664</v>
      </c>
      <c r="E43" s="29" t="str">
        <f t="shared" si="1"/>
        <v>N</v>
      </c>
    </row>
    <row r="44" ht="13.5" customHeight="1">
      <c r="A44" s="25">
        <v>42.0</v>
      </c>
      <c r="B44" s="26" t="s">
        <v>123</v>
      </c>
      <c r="C44" s="26" t="s">
        <v>124</v>
      </c>
      <c r="D44" s="78">
        <v>57.333333333333336</v>
      </c>
      <c r="E44" s="29" t="str">
        <f t="shared" si="1"/>
        <v>N</v>
      </c>
    </row>
    <row r="45" ht="13.5" customHeight="1">
      <c r="A45" s="25">
        <v>43.0</v>
      </c>
      <c r="B45" s="26" t="s">
        <v>125</v>
      </c>
      <c r="C45" s="26" t="s">
        <v>126</v>
      </c>
      <c r="D45" s="78">
        <v>64.33333333333333</v>
      </c>
      <c r="E45" s="29" t="str">
        <f t="shared" si="1"/>
        <v>N</v>
      </c>
    </row>
    <row r="46" ht="13.5" customHeight="1">
      <c r="A46" s="25">
        <v>44.0</v>
      </c>
      <c r="B46" s="26" t="s">
        <v>127</v>
      </c>
      <c r="C46" s="26" t="s">
        <v>128</v>
      </c>
      <c r="D46" s="78">
        <v>69.0</v>
      </c>
      <c r="E46" s="29" t="str">
        <f t="shared" si="1"/>
        <v>N</v>
      </c>
    </row>
    <row r="47" ht="13.5" customHeight="1">
      <c r="A47" s="25">
        <v>45.0</v>
      </c>
      <c r="B47" s="26" t="s">
        <v>129</v>
      </c>
      <c r="C47" s="26" t="s">
        <v>130</v>
      </c>
      <c r="D47" s="78">
        <v>59.666666666666664</v>
      </c>
      <c r="E47" s="29" t="str">
        <f t="shared" si="1"/>
        <v>N</v>
      </c>
    </row>
    <row r="48" ht="13.5" customHeight="1">
      <c r="A48" s="25">
        <v>46.0</v>
      </c>
      <c r="B48" s="26" t="s">
        <v>131</v>
      </c>
      <c r="C48" s="26" t="s">
        <v>132</v>
      </c>
      <c r="D48" s="78">
        <v>62.0</v>
      </c>
      <c r="E48" s="29" t="str">
        <f t="shared" si="1"/>
        <v>N</v>
      </c>
    </row>
    <row r="49" ht="13.5" customHeight="1">
      <c r="A49" s="25">
        <v>47.0</v>
      </c>
      <c r="B49" s="26" t="s">
        <v>133</v>
      </c>
      <c r="C49" s="26" t="s">
        <v>134</v>
      </c>
      <c r="D49" s="78">
        <v>62.0</v>
      </c>
      <c r="E49" s="29" t="str">
        <f t="shared" si="1"/>
        <v>N</v>
      </c>
    </row>
    <row r="50" ht="13.5" customHeight="1">
      <c r="A50" s="25">
        <v>48.0</v>
      </c>
      <c r="B50" s="26" t="s">
        <v>135</v>
      </c>
      <c r="C50" s="26" t="s">
        <v>136</v>
      </c>
      <c r="D50" s="78">
        <v>69.0</v>
      </c>
      <c r="E50" s="29" t="str">
        <f t="shared" si="1"/>
        <v>N</v>
      </c>
    </row>
    <row r="51" ht="13.5" customHeight="1">
      <c r="A51" s="25">
        <v>49.0</v>
      </c>
      <c r="B51" s="26" t="s">
        <v>137</v>
      </c>
      <c r="C51" s="26" t="s">
        <v>138</v>
      </c>
      <c r="D51" s="78">
        <v>69.0</v>
      </c>
      <c r="E51" s="29" t="str">
        <f t="shared" si="1"/>
        <v>N</v>
      </c>
    </row>
    <row r="52" ht="13.5" customHeight="1">
      <c r="A52" s="25">
        <v>50.0</v>
      </c>
      <c r="B52" s="26" t="s">
        <v>139</v>
      </c>
      <c r="C52" s="26" t="s">
        <v>140</v>
      </c>
      <c r="D52" s="78">
        <v>69.0</v>
      </c>
      <c r="E52" s="29" t="str">
        <f t="shared" si="1"/>
        <v>N</v>
      </c>
    </row>
    <row r="53" ht="13.5" customHeight="1">
      <c r="A53" s="25">
        <v>51.0</v>
      </c>
      <c r="B53" s="26" t="s">
        <v>141</v>
      </c>
      <c r="C53" s="26" t="s">
        <v>142</v>
      </c>
      <c r="D53" s="78">
        <v>64.33333333333333</v>
      </c>
      <c r="E53" s="29" t="str">
        <f t="shared" si="1"/>
        <v>N</v>
      </c>
    </row>
    <row r="54" ht="13.5" customHeight="1">
      <c r="A54" s="25">
        <v>52.0</v>
      </c>
      <c r="B54" s="26" t="s">
        <v>143</v>
      </c>
      <c r="C54" s="26" t="s">
        <v>144</v>
      </c>
      <c r="D54" s="78">
        <v>64.33333333333333</v>
      </c>
      <c r="E54" s="29" t="str">
        <f t="shared" si="1"/>
        <v>N</v>
      </c>
    </row>
    <row r="55" ht="13.5" customHeight="1">
      <c r="A55" s="25">
        <v>53.0</v>
      </c>
      <c r="B55" s="26" t="s">
        <v>145</v>
      </c>
      <c r="C55" s="26" t="s">
        <v>146</v>
      </c>
      <c r="D55" s="78">
        <v>69.0</v>
      </c>
      <c r="E55" s="29" t="str">
        <f t="shared" si="1"/>
        <v>N</v>
      </c>
    </row>
    <row r="56" ht="13.5" customHeight="1">
      <c r="A56" s="25">
        <v>54.0</v>
      </c>
      <c r="B56" s="26" t="s">
        <v>147</v>
      </c>
      <c r="C56" s="26" t="s">
        <v>148</v>
      </c>
      <c r="D56" s="78">
        <v>64.33333333333333</v>
      </c>
      <c r="E56" s="29" t="str">
        <f t="shared" si="1"/>
        <v>N</v>
      </c>
    </row>
    <row r="57" ht="13.5" customHeight="1">
      <c r="A57" s="25">
        <v>55.0</v>
      </c>
      <c r="B57" s="26" t="s">
        <v>149</v>
      </c>
      <c r="C57" s="26" t="s">
        <v>150</v>
      </c>
      <c r="D57" s="78">
        <v>57.333333333333336</v>
      </c>
      <c r="E57" s="29" t="str">
        <f t="shared" si="1"/>
        <v>N</v>
      </c>
    </row>
    <row r="58" ht="13.5" customHeight="1">
      <c r="A58" s="25">
        <v>56.0</v>
      </c>
      <c r="B58" s="26" t="s">
        <v>151</v>
      </c>
      <c r="C58" s="26" t="s">
        <v>152</v>
      </c>
      <c r="D58" s="78">
        <v>59.666666666666664</v>
      </c>
      <c r="E58" s="29" t="str">
        <f t="shared" si="1"/>
        <v>N</v>
      </c>
    </row>
    <row r="59" ht="13.5" customHeight="1">
      <c r="A59" s="25">
        <v>57.0</v>
      </c>
      <c r="B59" s="26" t="s">
        <v>153</v>
      </c>
      <c r="C59" s="26" t="s">
        <v>154</v>
      </c>
      <c r="D59" s="78">
        <v>64.33333333333333</v>
      </c>
      <c r="E59" s="29" t="str">
        <f t="shared" si="1"/>
        <v>N</v>
      </c>
    </row>
    <row r="60" ht="13.5" customHeight="1">
      <c r="A60" s="25">
        <v>58.0</v>
      </c>
      <c r="B60" s="26" t="s">
        <v>155</v>
      </c>
      <c r="C60" s="26" t="s">
        <v>156</v>
      </c>
      <c r="D60" s="78">
        <v>55.0</v>
      </c>
      <c r="E60" s="29" t="str">
        <f t="shared" si="1"/>
        <v>N</v>
      </c>
    </row>
    <row r="61" ht="13.5" customHeight="1">
      <c r="A61" s="25">
        <v>59.0</v>
      </c>
      <c r="B61" s="26" t="s">
        <v>157</v>
      </c>
      <c r="C61" s="26" t="s">
        <v>158</v>
      </c>
      <c r="D61" s="78">
        <v>57.333333333333336</v>
      </c>
      <c r="E61" s="29" t="str">
        <f t="shared" si="1"/>
        <v>N</v>
      </c>
    </row>
    <row r="62" ht="13.5" customHeight="1">
      <c r="A62" s="25">
        <v>60.0</v>
      </c>
      <c r="B62" s="26" t="s">
        <v>159</v>
      </c>
      <c r="C62" s="26" t="s">
        <v>160</v>
      </c>
      <c r="D62" s="78">
        <v>59.666666666666664</v>
      </c>
      <c r="E62" s="29" t="str">
        <f t="shared" si="1"/>
        <v>N</v>
      </c>
    </row>
    <row r="63" ht="13.5" customHeight="1">
      <c r="A63" s="25">
        <v>61.0</v>
      </c>
      <c r="B63" s="26" t="s">
        <v>161</v>
      </c>
      <c r="C63" s="26" t="s">
        <v>162</v>
      </c>
      <c r="D63" s="78">
        <v>57.333333333333336</v>
      </c>
      <c r="E63" s="29" t="str">
        <f t="shared" si="1"/>
        <v>N</v>
      </c>
    </row>
    <row r="64" ht="13.5" customHeight="1">
      <c r="A64" s="25">
        <v>62.0</v>
      </c>
      <c r="B64" s="26" t="s">
        <v>163</v>
      </c>
      <c r="C64" s="26" t="s">
        <v>164</v>
      </c>
      <c r="D64" s="78">
        <v>59.666666666666664</v>
      </c>
      <c r="E64" s="29" t="str">
        <f t="shared" si="1"/>
        <v>N</v>
      </c>
    </row>
    <row r="65" ht="13.5" customHeight="1">
      <c r="A65" s="25">
        <v>63.0</v>
      </c>
      <c r="B65" s="26" t="s">
        <v>165</v>
      </c>
      <c r="C65" s="26" t="s">
        <v>166</v>
      </c>
      <c r="D65" s="78">
        <v>69.0</v>
      </c>
      <c r="E65" s="29" t="str">
        <f t="shared" si="1"/>
        <v>N</v>
      </c>
    </row>
    <row r="66" ht="13.5" customHeight="1">
      <c r="A66" s="25">
        <v>64.0</v>
      </c>
      <c r="B66" s="26" t="s">
        <v>167</v>
      </c>
      <c r="C66" s="26" t="s">
        <v>168</v>
      </c>
      <c r="D66" s="78">
        <v>69.0</v>
      </c>
      <c r="E66" s="29" t="str">
        <f t="shared" si="1"/>
        <v>N</v>
      </c>
    </row>
    <row r="67" ht="13.5" customHeight="1">
      <c r="A67" s="25">
        <v>65.0</v>
      </c>
      <c r="B67" s="26" t="s">
        <v>169</v>
      </c>
      <c r="C67" s="26" t="s">
        <v>170</v>
      </c>
      <c r="D67" s="78">
        <v>62.0</v>
      </c>
      <c r="E67" s="29" t="str">
        <f t="shared" si="1"/>
        <v>N</v>
      </c>
    </row>
    <row r="68" ht="13.5" customHeight="1">
      <c r="A68" s="25">
        <v>66.0</v>
      </c>
      <c r="B68" s="26" t="s">
        <v>171</v>
      </c>
      <c r="C68" s="26" t="s">
        <v>172</v>
      </c>
      <c r="D68" s="78">
        <v>62.0</v>
      </c>
      <c r="E68" s="29" t="str">
        <f t="shared" si="1"/>
        <v>N</v>
      </c>
    </row>
    <row r="69" ht="13.5" customHeight="1">
      <c r="A69" s="25">
        <v>67.0</v>
      </c>
      <c r="B69" s="26" t="s">
        <v>173</v>
      </c>
      <c r="C69" s="26" t="s">
        <v>174</v>
      </c>
      <c r="D69" s="78">
        <v>69.0</v>
      </c>
      <c r="E69" s="29" t="str">
        <f t="shared" si="1"/>
        <v>N</v>
      </c>
    </row>
    <row r="70" ht="13.5" customHeight="1">
      <c r="A70" s="25">
        <v>68.0</v>
      </c>
      <c r="B70" s="26" t="s">
        <v>175</v>
      </c>
      <c r="C70" s="26" t="s">
        <v>176</v>
      </c>
      <c r="D70" s="78">
        <v>69.0</v>
      </c>
      <c r="E70" s="29" t="str">
        <f t="shared" si="1"/>
        <v>N</v>
      </c>
    </row>
    <row r="71" ht="13.5" customHeight="1">
      <c r="A71" s="25">
        <v>69.0</v>
      </c>
      <c r="B71" s="26" t="s">
        <v>177</v>
      </c>
      <c r="C71" s="26" t="s">
        <v>178</v>
      </c>
      <c r="D71" s="78">
        <v>62.0</v>
      </c>
      <c r="E71" s="29" t="str">
        <f t="shared" si="1"/>
        <v>N</v>
      </c>
    </row>
    <row r="72" ht="13.5" customHeight="1">
      <c r="A72" s="25">
        <v>70.0</v>
      </c>
      <c r="B72" s="26" t="s">
        <v>179</v>
      </c>
      <c r="C72" s="26" t="s">
        <v>180</v>
      </c>
      <c r="D72" s="78">
        <v>59.666666666666664</v>
      </c>
      <c r="E72" s="29" t="str">
        <f t="shared" si="1"/>
        <v>N</v>
      </c>
    </row>
    <row r="73" ht="13.5" customHeight="1">
      <c r="A73" s="25">
        <v>71.0</v>
      </c>
      <c r="B73" s="26" t="s">
        <v>181</v>
      </c>
      <c r="C73" s="26" t="s">
        <v>182</v>
      </c>
      <c r="D73" s="78">
        <v>59.666666666666664</v>
      </c>
      <c r="E73" s="29" t="str">
        <f t="shared" si="1"/>
        <v>N</v>
      </c>
    </row>
    <row r="74" ht="13.5" customHeight="1">
      <c r="A74" s="25">
        <v>72.0</v>
      </c>
      <c r="B74" s="26" t="s">
        <v>183</v>
      </c>
      <c r="C74" s="26" t="s">
        <v>184</v>
      </c>
      <c r="D74" s="78">
        <v>69.0</v>
      </c>
      <c r="E74" s="29" t="str">
        <f t="shared" si="1"/>
        <v>N</v>
      </c>
    </row>
    <row r="75" ht="13.5" customHeight="1">
      <c r="A75" s="25">
        <v>73.0</v>
      </c>
      <c r="B75" s="26" t="s">
        <v>185</v>
      </c>
      <c r="C75" s="26" t="s">
        <v>186</v>
      </c>
      <c r="D75" s="78">
        <v>69.0</v>
      </c>
      <c r="E75" s="29" t="str">
        <f t="shared" si="1"/>
        <v>N</v>
      </c>
    </row>
    <row r="76" ht="13.5" customHeight="1">
      <c r="A76" s="25">
        <v>74.0</v>
      </c>
      <c r="B76" s="26" t="s">
        <v>187</v>
      </c>
      <c r="C76" s="26" t="s">
        <v>188</v>
      </c>
      <c r="D76" s="78">
        <v>59.666666666666664</v>
      </c>
      <c r="E76" s="29" t="str">
        <f t="shared" si="1"/>
        <v>N</v>
      </c>
    </row>
    <row r="77" ht="13.5" customHeight="1">
      <c r="A77" s="25">
        <v>75.0</v>
      </c>
      <c r="B77" s="26" t="s">
        <v>189</v>
      </c>
      <c r="C77" s="26" t="s">
        <v>190</v>
      </c>
      <c r="D77" s="78">
        <v>69.0</v>
      </c>
      <c r="E77" s="29" t="str">
        <f t="shared" si="1"/>
        <v>N</v>
      </c>
    </row>
    <row r="78" ht="13.5" customHeight="1">
      <c r="A78" s="25">
        <v>76.0</v>
      </c>
      <c r="B78" s="26" t="s">
        <v>191</v>
      </c>
      <c r="C78" s="26" t="s">
        <v>192</v>
      </c>
      <c r="D78" s="78">
        <v>64.33333333333333</v>
      </c>
      <c r="E78" s="29" t="str">
        <f t="shared" si="1"/>
        <v>N</v>
      </c>
    </row>
    <row r="79" ht="13.5" customHeight="1">
      <c r="A79" s="25">
        <v>77.0</v>
      </c>
      <c r="B79" s="26" t="s">
        <v>193</v>
      </c>
      <c r="C79" s="26" t="s">
        <v>194</v>
      </c>
      <c r="D79" s="78">
        <v>59.666666666666664</v>
      </c>
      <c r="E79" s="29" t="str">
        <f t="shared" si="1"/>
        <v>N</v>
      </c>
    </row>
    <row r="80" ht="13.5" customHeight="1">
      <c r="A80" s="25">
        <v>78.0</v>
      </c>
      <c r="B80" s="26" t="s">
        <v>195</v>
      </c>
      <c r="C80" s="26" t="s">
        <v>196</v>
      </c>
      <c r="D80" s="78">
        <v>57.333333333333336</v>
      </c>
      <c r="E80" s="29" t="str">
        <f t="shared" si="1"/>
        <v>N</v>
      </c>
    </row>
    <row r="81" ht="13.5" customHeight="1">
      <c r="A81" s="25">
        <v>79.0</v>
      </c>
      <c r="B81" s="26" t="s">
        <v>197</v>
      </c>
      <c r="C81" s="26" t="s">
        <v>198</v>
      </c>
      <c r="D81" s="78">
        <v>69.0</v>
      </c>
      <c r="E81" s="29" t="str">
        <f t="shared" si="1"/>
        <v>N</v>
      </c>
    </row>
    <row r="82" ht="13.5" customHeight="1">
      <c r="A82" s="25">
        <v>80.0</v>
      </c>
      <c r="B82" s="26" t="s">
        <v>199</v>
      </c>
      <c r="C82" s="26" t="s">
        <v>200</v>
      </c>
      <c r="D82" s="78">
        <v>57.333333333333336</v>
      </c>
      <c r="E82" s="29" t="str">
        <f t="shared" si="1"/>
        <v>N</v>
      </c>
    </row>
    <row r="83" ht="13.5" customHeight="1">
      <c r="A83" s="25">
        <v>81.0</v>
      </c>
      <c r="B83" s="26" t="s">
        <v>201</v>
      </c>
      <c r="C83" s="26" t="s">
        <v>202</v>
      </c>
      <c r="D83" s="78">
        <v>69.0</v>
      </c>
      <c r="E83" s="29" t="str">
        <f t="shared" si="1"/>
        <v>N</v>
      </c>
    </row>
    <row r="84" ht="13.5" customHeight="1">
      <c r="A84" s="25">
        <v>82.0</v>
      </c>
      <c r="B84" s="26" t="s">
        <v>203</v>
      </c>
      <c r="C84" s="26" t="s">
        <v>204</v>
      </c>
      <c r="D84" s="78">
        <v>62.0</v>
      </c>
      <c r="E84" s="29" t="str">
        <f t="shared" si="1"/>
        <v>N</v>
      </c>
    </row>
    <row r="85" ht="13.5" customHeight="1">
      <c r="A85" s="25">
        <v>83.0</v>
      </c>
      <c r="B85" s="26" t="s">
        <v>205</v>
      </c>
      <c r="C85" s="26" t="s">
        <v>206</v>
      </c>
      <c r="D85" s="78">
        <v>69.0</v>
      </c>
      <c r="E85" s="29" t="str">
        <f t="shared" si="1"/>
        <v>N</v>
      </c>
    </row>
    <row r="86" ht="13.5" customHeight="1">
      <c r="A86" s="25">
        <v>84.0</v>
      </c>
      <c r="B86" s="26" t="s">
        <v>207</v>
      </c>
      <c r="C86" s="26" t="s">
        <v>208</v>
      </c>
      <c r="D86" s="78">
        <v>64.33333333333333</v>
      </c>
      <c r="E86" s="29" t="str">
        <f t="shared" si="1"/>
        <v>N</v>
      </c>
    </row>
    <row r="87" ht="13.5" customHeight="1">
      <c r="A87" s="25">
        <v>85.0</v>
      </c>
      <c r="B87" s="26" t="s">
        <v>209</v>
      </c>
      <c r="C87" s="26" t="s">
        <v>210</v>
      </c>
      <c r="D87" s="78">
        <v>59.666666666666664</v>
      </c>
      <c r="E87" s="29" t="str">
        <f t="shared" si="1"/>
        <v>N</v>
      </c>
    </row>
    <row r="88" ht="13.5" customHeight="1">
      <c r="A88" s="25">
        <v>86.0</v>
      </c>
      <c r="B88" s="26" t="s">
        <v>211</v>
      </c>
      <c r="C88" s="26" t="s">
        <v>212</v>
      </c>
      <c r="D88" s="78">
        <v>64.33333333333333</v>
      </c>
      <c r="E88" s="29" t="str">
        <f t="shared" si="1"/>
        <v>N</v>
      </c>
    </row>
    <row r="89" ht="13.5" customHeight="1">
      <c r="A89" s="25">
        <v>87.0</v>
      </c>
      <c r="B89" s="26" t="s">
        <v>213</v>
      </c>
      <c r="C89" s="26" t="s">
        <v>214</v>
      </c>
      <c r="D89" s="78">
        <v>55.0</v>
      </c>
      <c r="E89" s="29" t="str">
        <f t="shared" si="1"/>
        <v>N</v>
      </c>
    </row>
    <row r="90" ht="13.5" customHeight="1">
      <c r="A90" s="25">
        <v>88.0</v>
      </c>
      <c r="B90" s="26" t="s">
        <v>215</v>
      </c>
      <c r="C90" s="26" t="s">
        <v>216</v>
      </c>
      <c r="D90" s="78">
        <v>55.0</v>
      </c>
      <c r="E90" s="29" t="str">
        <f t="shared" si="1"/>
        <v>N</v>
      </c>
    </row>
    <row r="91" ht="13.5" customHeight="1">
      <c r="A91" s="25">
        <v>89.0</v>
      </c>
      <c r="B91" s="26" t="s">
        <v>217</v>
      </c>
      <c r="C91" s="26" t="s">
        <v>218</v>
      </c>
      <c r="D91" s="78">
        <v>62.0</v>
      </c>
      <c r="E91" s="29" t="str">
        <f t="shared" si="1"/>
        <v>N</v>
      </c>
    </row>
    <row r="92" ht="13.5" customHeight="1">
      <c r="A92" s="25">
        <v>90.0</v>
      </c>
      <c r="B92" s="26" t="s">
        <v>219</v>
      </c>
      <c r="C92" s="26" t="s">
        <v>220</v>
      </c>
      <c r="D92" s="78">
        <v>62.0</v>
      </c>
      <c r="E92" s="29" t="str">
        <f t="shared" si="1"/>
        <v>N</v>
      </c>
    </row>
    <row r="93" ht="13.5" customHeight="1">
      <c r="A93" s="25">
        <v>91.0</v>
      </c>
      <c r="B93" s="26" t="s">
        <v>221</v>
      </c>
      <c r="C93" s="26" t="s">
        <v>222</v>
      </c>
      <c r="D93" s="78">
        <v>50.333333333333336</v>
      </c>
      <c r="E93" s="29" t="str">
        <f t="shared" si="1"/>
        <v>N</v>
      </c>
    </row>
    <row r="94" ht="13.5" customHeight="1">
      <c r="A94" s="25">
        <v>92.0</v>
      </c>
      <c r="B94" s="26" t="s">
        <v>223</v>
      </c>
      <c r="C94" s="26" t="s">
        <v>224</v>
      </c>
      <c r="D94" s="78">
        <v>64.33333333333333</v>
      </c>
      <c r="E94" s="29" t="str">
        <f t="shared" si="1"/>
        <v>N</v>
      </c>
    </row>
    <row r="95" ht="13.5" customHeight="1">
      <c r="A95" s="25">
        <v>93.0</v>
      </c>
      <c r="B95" s="26" t="s">
        <v>225</v>
      </c>
      <c r="C95" s="26" t="s">
        <v>226</v>
      </c>
      <c r="D95" s="78">
        <v>69.0</v>
      </c>
      <c r="E95" s="29" t="str">
        <f t="shared" si="1"/>
        <v>N</v>
      </c>
    </row>
    <row r="96" ht="13.5" customHeight="1">
      <c r="A96" s="25">
        <v>94.0</v>
      </c>
      <c r="B96" s="26" t="s">
        <v>227</v>
      </c>
      <c r="C96" s="26" t="s">
        <v>228</v>
      </c>
      <c r="D96" s="78">
        <v>59.666666666666664</v>
      </c>
      <c r="E96" s="29" t="str">
        <f t="shared" si="1"/>
        <v>N</v>
      </c>
    </row>
    <row r="97" ht="13.5" customHeight="1">
      <c r="A97" s="25">
        <v>95.0</v>
      </c>
      <c r="B97" s="26" t="s">
        <v>229</v>
      </c>
      <c r="C97" s="26" t="s">
        <v>230</v>
      </c>
      <c r="D97" s="78">
        <v>64.33333333333333</v>
      </c>
      <c r="E97" s="29" t="str">
        <f t="shared" si="1"/>
        <v>N</v>
      </c>
    </row>
    <row r="98" ht="13.5" customHeight="1">
      <c r="A98" s="25">
        <v>96.0</v>
      </c>
      <c r="B98" s="26" t="s">
        <v>231</v>
      </c>
      <c r="C98" s="26" t="s">
        <v>232</v>
      </c>
      <c r="D98" s="78">
        <v>64.33333333333333</v>
      </c>
      <c r="E98" s="29" t="str">
        <f t="shared" si="1"/>
        <v>N</v>
      </c>
    </row>
    <row r="99" ht="13.5" customHeight="1">
      <c r="A99" s="25">
        <v>97.0</v>
      </c>
      <c r="B99" s="26" t="s">
        <v>233</v>
      </c>
      <c r="C99" s="26" t="s">
        <v>234</v>
      </c>
      <c r="D99" s="78">
        <v>62.0</v>
      </c>
      <c r="E99" s="29" t="str">
        <f t="shared" si="1"/>
        <v>N</v>
      </c>
    </row>
    <row r="100" ht="13.5" customHeight="1">
      <c r="A100" s="25">
        <v>98.0</v>
      </c>
      <c r="B100" s="26" t="s">
        <v>235</v>
      </c>
      <c r="C100" s="26" t="s">
        <v>236</v>
      </c>
      <c r="D100" s="78">
        <v>59.666666666666664</v>
      </c>
      <c r="E100" s="29" t="str">
        <f t="shared" si="1"/>
        <v>N</v>
      </c>
    </row>
    <row r="101" ht="13.5" customHeight="1">
      <c r="A101" s="25">
        <v>99.0</v>
      </c>
      <c r="B101" s="26" t="s">
        <v>237</v>
      </c>
      <c r="C101" s="26" t="s">
        <v>238</v>
      </c>
      <c r="D101" s="78">
        <v>62.0</v>
      </c>
      <c r="E101" s="29" t="str">
        <f t="shared" si="1"/>
        <v>N</v>
      </c>
    </row>
    <row r="102" ht="13.5" customHeight="1">
      <c r="A102" s="25">
        <v>100.0</v>
      </c>
      <c r="B102" s="26" t="s">
        <v>239</v>
      </c>
      <c r="C102" s="26" t="s">
        <v>240</v>
      </c>
      <c r="D102" s="78">
        <v>59.666666666666664</v>
      </c>
      <c r="E102" s="29" t="str">
        <f t="shared" si="1"/>
        <v>N</v>
      </c>
    </row>
    <row r="103" ht="13.5" customHeight="1">
      <c r="A103" s="25">
        <v>101.0</v>
      </c>
      <c r="B103" s="26" t="s">
        <v>241</v>
      </c>
      <c r="C103" s="26" t="s">
        <v>242</v>
      </c>
      <c r="D103" s="78">
        <v>62.0</v>
      </c>
      <c r="E103" s="29" t="str">
        <f t="shared" si="1"/>
        <v>N</v>
      </c>
    </row>
    <row r="104" ht="13.5" customHeight="1">
      <c r="A104" s="25">
        <v>102.0</v>
      </c>
      <c r="B104" s="26" t="s">
        <v>243</v>
      </c>
      <c r="C104" s="26" t="s">
        <v>244</v>
      </c>
      <c r="D104" s="78">
        <v>62.0</v>
      </c>
      <c r="E104" s="29" t="str">
        <f t="shared" si="1"/>
        <v>N</v>
      </c>
    </row>
    <row r="105" ht="13.5" customHeight="1">
      <c r="A105" s="25">
        <v>103.0</v>
      </c>
      <c r="B105" s="26" t="s">
        <v>245</v>
      </c>
      <c r="C105" s="26" t="s">
        <v>246</v>
      </c>
      <c r="D105" s="78">
        <v>62.0</v>
      </c>
      <c r="E105" s="29" t="str">
        <f t="shared" si="1"/>
        <v>N</v>
      </c>
    </row>
    <row r="106" ht="13.5" customHeight="1">
      <c r="A106" s="25">
        <v>104.0</v>
      </c>
      <c r="B106" s="26" t="s">
        <v>247</v>
      </c>
      <c r="C106" s="26" t="s">
        <v>248</v>
      </c>
      <c r="D106" s="78">
        <v>57.333333333333336</v>
      </c>
      <c r="E106" s="29" t="str">
        <f t="shared" si="1"/>
        <v>N</v>
      </c>
    </row>
    <row r="107" ht="13.5" customHeight="1">
      <c r="A107" s="25">
        <v>105.0</v>
      </c>
      <c r="B107" s="26" t="s">
        <v>249</v>
      </c>
      <c r="C107" s="26" t="s">
        <v>250</v>
      </c>
      <c r="D107" s="78">
        <v>57.333333333333336</v>
      </c>
      <c r="E107" s="29" t="str">
        <f t="shared" si="1"/>
        <v>N</v>
      </c>
    </row>
    <row r="108" ht="13.5" customHeight="1">
      <c r="A108" s="25">
        <v>106.0</v>
      </c>
      <c r="B108" s="26" t="s">
        <v>251</v>
      </c>
      <c r="C108" s="26" t="s">
        <v>252</v>
      </c>
      <c r="D108" s="78">
        <v>62.0</v>
      </c>
      <c r="E108" s="29" t="str">
        <f t="shared" si="1"/>
        <v>N</v>
      </c>
    </row>
    <row r="109" ht="13.5" customHeight="1">
      <c r="A109" s="25">
        <v>107.0</v>
      </c>
      <c r="B109" s="26" t="s">
        <v>253</v>
      </c>
      <c r="C109" s="26" t="s">
        <v>254</v>
      </c>
      <c r="D109" s="78">
        <v>57.333333333333336</v>
      </c>
      <c r="E109" s="29" t="str">
        <f t="shared" si="1"/>
        <v>N</v>
      </c>
    </row>
    <row r="110" ht="13.5" customHeight="1">
      <c r="A110" s="25">
        <v>108.0</v>
      </c>
      <c r="B110" s="26" t="s">
        <v>255</v>
      </c>
      <c r="C110" s="26" t="s">
        <v>256</v>
      </c>
      <c r="D110" s="78">
        <v>62.0</v>
      </c>
      <c r="E110" s="29" t="str">
        <f t="shared" si="1"/>
        <v>N</v>
      </c>
    </row>
    <row r="111" ht="13.5" customHeight="1">
      <c r="A111" s="25">
        <v>109.0</v>
      </c>
      <c r="B111" s="26" t="s">
        <v>257</v>
      </c>
      <c r="C111" s="26" t="s">
        <v>258</v>
      </c>
      <c r="D111" s="78">
        <v>55.0</v>
      </c>
      <c r="E111" s="29" t="str">
        <f t="shared" si="1"/>
        <v>N</v>
      </c>
    </row>
    <row r="112" ht="13.5" customHeight="1">
      <c r="A112" s="25">
        <v>110.0</v>
      </c>
      <c r="B112" s="26" t="s">
        <v>259</v>
      </c>
      <c r="C112" s="26" t="s">
        <v>260</v>
      </c>
      <c r="D112" s="78">
        <v>50.333333333333336</v>
      </c>
      <c r="E112" s="29" t="str">
        <f t="shared" si="1"/>
        <v>N</v>
      </c>
    </row>
    <row r="113" ht="13.5" customHeight="1">
      <c r="A113" s="25">
        <v>111.0</v>
      </c>
      <c r="B113" s="26" t="s">
        <v>261</v>
      </c>
      <c r="C113" s="26" t="s">
        <v>262</v>
      </c>
      <c r="D113" s="78">
        <v>62.0</v>
      </c>
      <c r="E113" s="29" t="str">
        <f t="shared" si="1"/>
        <v>N</v>
      </c>
    </row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conditionalFormatting sqref="D3:D113">
    <cfRule type="containsText" dxfId="1" priority="1" operator="containsText" text="AB">
      <formula>NOT(ISERROR(SEARCH(("AB"),(D3))))</formula>
    </cfRule>
  </conditionalFormatting>
  <conditionalFormatting sqref="E3:E113">
    <cfRule type="cellIs" dxfId="2" priority="2" operator="equal">
      <formula>"Y"</formula>
    </cfRule>
  </conditionalFormatting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3.5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4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45" t="s">
        <v>305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4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45" t="s">
        <v>306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79"/>
      <c r="Q4" s="79"/>
      <c r="R4" s="79"/>
      <c r="S4" s="79"/>
      <c r="T4" s="79"/>
      <c r="U4" s="79"/>
      <c r="V4" s="79"/>
      <c r="W4" s="79"/>
      <c r="X4" s="79"/>
      <c r="Y4" s="79"/>
    </row>
    <row r="5" ht="19.5" customHeight="1">
      <c r="A5" s="59" t="s">
        <v>30</v>
      </c>
      <c r="B5" s="60" t="s">
        <v>31</v>
      </c>
      <c r="C5" s="53" t="s">
        <v>32</v>
      </c>
      <c r="D5" s="59" t="s">
        <v>20</v>
      </c>
      <c r="E5" s="59" t="s">
        <v>21</v>
      </c>
      <c r="F5" s="59" t="s">
        <v>22</v>
      </c>
      <c r="G5" s="59" t="s">
        <v>23</v>
      </c>
      <c r="H5" s="59" t="s">
        <v>24</v>
      </c>
      <c r="I5" s="45" t="s">
        <v>307</v>
      </c>
      <c r="J5" s="2"/>
      <c r="K5" s="2"/>
      <c r="L5" s="2"/>
      <c r="M5" s="3"/>
      <c r="N5" s="59" t="s">
        <v>35</v>
      </c>
      <c r="O5" s="59" t="s">
        <v>35</v>
      </c>
      <c r="P5" s="18"/>
      <c r="Q5" s="18"/>
      <c r="R5" s="18"/>
      <c r="S5" s="18"/>
      <c r="T5" s="18"/>
      <c r="U5" s="18"/>
      <c r="V5" s="18"/>
      <c r="W5" s="18"/>
      <c r="X5" s="18"/>
      <c r="Y5" s="18"/>
    </row>
    <row r="6" ht="19.5" customHeight="1">
      <c r="A6" s="61"/>
      <c r="B6" s="61"/>
      <c r="C6" s="53" t="s">
        <v>288</v>
      </c>
      <c r="D6" s="19"/>
      <c r="E6" s="19"/>
      <c r="F6" s="19"/>
      <c r="G6" s="19"/>
      <c r="H6" s="19"/>
      <c r="I6" s="59" t="s">
        <v>20</v>
      </c>
      <c r="J6" s="59" t="s">
        <v>21</v>
      </c>
      <c r="K6" s="59" t="s">
        <v>22</v>
      </c>
      <c r="L6" s="59" t="s">
        <v>23</v>
      </c>
      <c r="M6" s="59" t="s">
        <v>24</v>
      </c>
      <c r="N6" s="61"/>
      <c r="O6" s="61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61"/>
      <c r="B7" s="61"/>
      <c r="C7" s="53"/>
      <c r="D7" s="53" t="s">
        <v>35</v>
      </c>
      <c r="E7" s="53" t="s">
        <v>35</v>
      </c>
      <c r="F7" s="53" t="s">
        <v>35</v>
      </c>
      <c r="G7" s="53" t="s">
        <v>35</v>
      </c>
      <c r="H7" s="53" t="s">
        <v>35</v>
      </c>
      <c r="I7" s="19"/>
      <c r="J7" s="19"/>
      <c r="K7" s="19"/>
      <c r="L7" s="19"/>
      <c r="M7" s="19"/>
      <c r="N7" s="19"/>
      <c r="O7" s="19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19"/>
      <c r="B8" s="19"/>
      <c r="C8" s="53" t="s">
        <v>37</v>
      </c>
      <c r="D8" s="53">
        <f>' MID Term 1'!D6+'MID Term 2'!D6</f>
        <v>28</v>
      </c>
      <c r="E8" s="53">
        <f>' MID Term 1'!H6+'MID Term 2'!E6</f>
        <v>28</v>
      </c>
      <c r="F8" s="53">
        <f>' MID Term 1'!L6+'MID Term 2'!F6</f>
        <v>28</v>
      </c>
      <c r="G8" s="53">
        <f>' MID Term 1'!P6+'MID Term 2'!J6</f>
        <v>28</v>
      </c>
      <c r="H8" s="53">
        <f>' MID Term 1'!Q6+'MID Term 2'!N6</f>
        <v>28</v>
      </c>
      <c r="I8" s="80">
        <v>0.75</v>
      </c>
      <c r="J8" s="80">
        <v>0.75</v>
      </c>
      <c r="K8" s="80">
        <v>0.75</v>
      </c>
      <c r="L8" s="80">
        <v>0.75</v>
      </c>
      <c r="M8" s="80">
        <v>0.75</v>
      </c>
      <c r="N8" s="59">
        <f>SUM(D8:H8)</f>
        <v>140</v>
      </c>
      <c r="O8" s="59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45" t="s">
        <v>40</v>
      </c>
      <c r="B9" s="2"/>
      <c r="C9" s="3"/>
      <c r="D9" s="81">
        <v>0.75</v>
      </c>
      <c r="E9" s="81">
        <v>0.75</v>
      </c>
      <c r="F9" s="81">
        <v>0.75</v>
      </c>
      <c r="G9" s="81">
        <v>0.75</v>
      </c>
      <c r="H9" s="81">
        <v>0.75</v>
      </c>
      <c r="I9" s="19"/>
      <c r="J9" s="19"/>
      <c r="K9" s="19"/>
      <c r="L9" s="19"/>
      <c r="M9" s="19"/>
      <c r="N9" s="19"/>
      <c r="O9" s="19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25">
        <v>1.0</v>
      </c>
      <c r="B10" s="26" t="s">
        <v>41</v>
      </c>
      <c r="C10" s="26" t="s">
        <v>42</v>
      </c>
      <c r="D10" s="55">
        <f>' MID Term 1'!D7+'MID Term 2'!D7</f>
        <v>21</v>
      </c>
      <c r="E10" s="82">
        <f>' MID Term 1'!H7+'MID Term 2'!E7</f>
        <v>22</v>
      </c>
      <c r="F10" s="55">
        <f>' MID Term 1'!L7+'MID Term 2'!F7</f>
        <v>21</v>
      </c>
      <c r="G10" s="82">
        <f>' MID Term 1'!P7+'MID Term 2'!J7</f>
        <v>28</v>
      </c>
      <c r="H10" s="82">
        <f>' MID Term 1'!Q7+'MID Term 2'!N7</f>
        <v>24</v>
      </c>
      <c r="I10" s="55">
        <f t="shared" ref="I10:I120" si="1">IF((D10/$D$8)&gt;=$I$8,1,0)</f>
        <v>1</v>
      </c>
      <c r="J10" s="55">
        <f t="shared" ref="J10:J120" si="2">IF((E10/$E$8)&gt;=$J$8,1,0)</f>
        <v>1</v>
      </c>
      <c r="K10" s="55">
        <f t="shared" ref="K10:K120" si="3">IF((F10/$F$8)&gt;=$K$8,1,0)</f>
        <v>1</v>
      </c>
      <c r="L10" s="55">
        <f t="shared" ref="L10:L120" si="4">IF((G10/$G$8)&gt;=$L$8,1,0)</f>
        <v>1</v>
      </c>
      <c r="M10" s="55">
        <f t="shared" ref="M10:M120" si="5">IF((H10/$H$8)&gt;=$M$8,1,0)</f>
        <v>1</v>
      </c>
      <c r="N10" s="82">
        <f t="shared" ref="N10:N120" si="6">SUM(D10:H10)</f>
        <v>116</v>
      </c>
      <c r="O10" s="55">
        <f t="shared" ref="O10:O120" si="7">ROUND(N10/2,0)</f>
        <v>58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25">
        <v>2.0</v>
      </c>
      <c r="B11" s="26" t="s">
        <v>43</v>
      </c>
      <c r="C11" s="26" t="s">
        <v>44</v>
      </c>
      <c r="D11" s="55">
        <f>' MID Term 1'!D8+'MID Term 2'!D8</f>
        <v>28</v>
      </c>
      <c r="E11" s="82">
        <f>' MID Term 1'!H8+'MID Term 2'!E8</f>
        <v>28</v>
      </c>
      <c r="F11" s="55">
        <f>' MID Term 1'!L8+'MID Term 2'!F8</f>
        <v>28</v>
      </c>
      <c r="G11" s="82">
        <f>' MID Term 1'!P8+'MID Term 2'!J8</f>
        <v>28</v>
      </c>
      <c r="H11" s="82">
        <f>' MID Term 1'!Q8+'MID Term 2'!N8</f>
        <v>28</v>
      </c>
      <c r="I11" s="55">
        <f t="shared" si="1"/>
        <v>1</v>
      </c>
      <c r="J11" s="55">
        <f t="shared" si="2"/>
        <v>1</v>
      </c>
      <c r="K11" s="55">
        <f t="shared" si="3"/>
        <v>1</v>
      </c>
      <c r="L11" s="55">
        <f t="shared" si="4"/>
        <v>1</v>
      </c>
      <c r="M11" s="55">
        <f t="shared" si="5"/>
        <v>1</v>
      </c>
      <c r="N11" s="82">
        <f t="shared" si="6"/>
        <v>140</v>
      </c>
      <c r="O11" s="55">
        <f t="shared" si="7"/>
        <v>70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25">
        <v>3.0</v>
      </c>
      <c r="B12" s="26" t="s">
        <v>45</v>
      </c>
      <c r="C12" s="26" t="s">
        <v>46</v>
      </c>
      <c r="D12" s="55">
        <f>' MID Term 1'!D9+'MID Term 2'!D9</f>
        <v>27</v>
      </c>
      <c r="E12" s="82">
        <f>' MID Term 1'!H9+'MID Term 2'!E9</f>
        <v>24</v>
      </c>
      <c r="F12" s="55">
        <f>' MID Term 1'!L9+'MID Term 2'!F9</f>
        <v>20</v>
      </c>
      <c r="G12" s="82">
        <f>' MID Term 1'!P9+'MID Term 2'!J9</f>
        <v>27</v>
      </c>
      <c r="H12" s="82">
        <f>' MID Term 1'!Q9+'MID Term 2'!N9</f>
        <v>28</v>
      </c>
      <c r="I12" s="55">
        <f t="shared" si="1"/>
        <v>1</v>
      </c>
      <c r="J12" s="55">
        <f t="shared" si="2"/>
        <v>1</v>
      </c>
      <c r="K12" s="55">
        <f t="shared" si="3"/>
        <v>0</v>
      </c>
      <c r="L12" s="55">
        <f t="shared" si="4"/>
        <v>1</v>
      </c>
      <c r="M12" s="55">
        <f t="shared" si="5"/>
        <v>1</v>
      </c>
      <c r="N12" s="82">
        <f t="shared" si="6"/>
        <v>126</v>
      </c>
      <c r="O12" s="55">
        <f t="shared" si="7"/>
        <v>63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 ht="19.5" customHeight="1">
      <c r="A13" s="25">
        <v>4.0</v>
      </c>
      <c r="B13" s="26" t="s">
        <v>47</v>
      </c>
      <c r="C13" s="26" t="s">
        <v>48</v>
      </c>
      <c r="D13" s="55">
        <f>' MID Term 1'!D10+'MID Term 2'!D10</f>
        <v>27</v>
      </c>
      <c r="E13" s="82">
        <f>' MID Term 1'!H10+'MID Term 2'!E10</f>
        <v>24</v>
      </c>
      <c r="F13" s="55">
        <f>' MID Term 1'!L10+'MID Term 2'!F10</f>
        <v>20</v>
      </c>
      <c r="G13" s="82">
        <f>' MID Term 1'!P10+'MID Term 2'!J10</f>
        <v>27</v>
      </c>
      <c r="H13" s="82">
        <f>' MID Term 1'!Q10+'MID Term 2'!N10</f>
        <v>28</v>
      </c>
      <c r="I13" s="55">
        <f t="shared" si="1"/>
        <v>1</v>
      </c>
      <c r="J13" s="55">
        <f t="shared" si="2"/>
        <v>1</v>
      </c>
      <c r="K13" s="55">
        <f t="shared" si="3"/>
        <v>0</v>
      </c>
      <c r="L13" s="55">
        <f t="shared" si="4"/>
        <v>1</v>
      </c>
      <c r="M13" s="55">
        <f t="shared" si="5"/>
        <v>1</v>
      </c>
      <c r="N13" s="82">
        <f t="shared" si="6"/>
        <v>126</v>
      </c>
      <c r="O13" s="55">
        <f t="shared" si="7"/>
        <v>63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 ht="19.5" customHeight="1">
      <c r="A14" s="25">
        <v>5.0</v>
      </c>
      <c r="B14" s="26" t="s">
        <v>49</v>
      </c>
      <c r="C14" s="26" t="s">
        <v>50</v>
      </c>
      <c r="D14" s="55">
        <f>' MID Term 1'!D11+'MID Term 2'!D11</f>
        <v>26</v>
      </c>
      <c r="E14" s="82">
        <f>' MID Term 1'!H11+'MID Term 2'!E11</f>
        <v>5</v>
      </c>
      <c r="F14" s="55">
        <f>' MID Term 1'!L11+'MID Term 2'!F11</f>
        <v>25</v>
      </c>
      <c r="G14" s="82">
        <f>' MID Term 1'!P11+'MID Term 2'!J11</f>
        <v>28</v>
      </c>
      <c r="H14" s="82">
        <f>' MID Term 1'!Q11+'MID Term 2'!N11</f>
        <v>28</v>
      </c>
      <c r="I14" s="55">
        <f t="shared" si="1"/>
        <v>1</v>
      </c>
      <c r="J14" s="55">
        <f t="shared" si="2"/>
        <v>0</v>
      </c>
      <c r="K14" s="55">
        <f t="shared" si="3"/>
        <v>1</v>
      </c>
      <c r="L14" s="55">
        <f t="shared" si="4"/>
        <v>1</v>
      </c>
      <c r="M14" s="55">
        <f t="shared" si="5"/>
        <v>1</v>
      </c>
      <c r="N14" s="82">
        <f t="shared" si="6"/>
        <v>112</v>
      </c>
      <c r="O14" s="55">
        <f t="shared" si="7"/>
        <v>56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9.5" customHeight="1">
      <c r="A15" s="25">
        <v>6.0</v>
      </c>
      <c r="B15" s="26" t="s">
        <v>51</v>
      </c>
      <c r="C15" s="26" t="s">
        <v>52</v>
      </c>
      <c r="D15" s="55">
        <f>' MID Term 1'!D12+'MID Term 2'!D12</f>
        <v>26</v>
      </c>
      <c r="E15" s="82">
        <f>' MID Term 1'!H12+'MID Term 2'!E12</f>
        <v>14</v>
      </c>
      <c r="F15" s="55">
        <f>' MID Term 1'!L12+'MID Term 2'!F12</f>
        <v>16</v>
      </c>
      <c r="G15" s="82">
        <f>' MID Term 1'!P12+'MID Term 2'!J12</f>
        <v>28</v>
      </c>
      <c r="H15" s="82">
        <f>' MID Term 1'!Q12+'MID Term 2'!N12</f>
        <v>28</v>
      </c>
      <c r="I15" s="55">
        <f t="shared" si="1"/>
        <v>1</v>
      </c>
      <c r="J15" s="55">
        <f t="shared" si="2"/>
        <v>0</v>
      </c>
      <c r="K15" s="55">
        <f t="shared" si="3"/>
        <v>0</v>
      </c>
      <c r="L15" s="55">
        <f t="shared" si="4"/>
        <v>1</v>
      </c>
      <c r="M15" s="55">
        <f t="shared" si="5"/>
        <v>1</v>
      </c>
      <c r="N15" s="82">
        <f t="shared" si="6"/>
        <v>112</v>
      </c>
      <c r="O15" s="55">
        <f t="shared" si="7"/>
        <v>56</v>
      </c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25">
        <v>7.0</v>
      </c>
      <c r="B16" s="26" t="s">
        <v>53</v>
      </c>
      <c r="C16" s="26" t="s">
        <v>54</v>
      </c>
      <c r="D16" s="55">
        <f>' MID Term 1'!D13+'MID Term 2'!D13</f>
        <v>28</v>
      </c>
      <c r="E16" s="82">
        <f>' MID Term 1'!H13+'MID Term 2'!E13</f>
        <v>28</v>
      </c>
      <c r="F16" s="55">
        <f>' MID Term 1'!L13+'MID Term 2'!F13</f>
        <v>28</v>
      </c>
      <c r="G16" s="82">
        <f>' MID Term 1'!P13+'MID Term 2'!J13</f>
        <v>28</v>
      </c>
      <c r="H16" s="82">
        <f>' MID Term 1'!Q13+'MID Term 2'!N13</f>
        <v>28</v>
      </c>
      <c r="I16" s="55">
        <f t="shared" si="1"/>
        <v>1</v>
      </c>
      <c r="J16" s="55">
        <f t="shared" si="2"/>
        <v>1</v>
      </c>
      <c r="K16" s="55">
        <f t="shared" si="3"/>
        <v>1</v>
      </c>
      <c r="L16" s="55">
        <f t="shared" si="4"/>
        <v>1</v>
      </c>
      <c r="M16" s="55">
        <f t="shared" si="5"/>
        <v>1</v>
      </c>
      <c r="N16" s="82">
        <f t="shared" si="6"/>
        <v>140</v>
      </c>
      <c r="O16" s="55">
        <f t="shared" si="7"/>
        <v>70</v>
      </c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25">
        <v>8.0</v>
      </c>
      <c r="B17" s="26" t="s">
        <v>55</v>
      </c>
      <c r="C17" s="26" t="s">
        <v>56</v>
      </c>
      <c r="D17" s="55">
        <f>' MID Term 1'!D14+'MID Term 2'!D14</f>
        <v>28</v>
      </c>
      <c r="E17" s="82">
        <f>' MID Term 1'!H14+'MID Term 2'!E14</f>
        <v>28</v>
      </c>
      <c r="F17" s="55">
        <f>' MID Term 1'!L14+'MID Term 2'!F14</f>
        <v>28</v>
      </c>
      <c r="G17" s="82">
        <f>' MID Term 1'!P14+'MID Term 2'!J14</f>
        <v>28</v>
      </c>
      <c r="H17" s="82">
        <f>' MID Term 1'!Q14+'MID Term 2'!N14</f>
        <v>28</v>
      </c>
      <c r="I17" s="55">
        <f t="shared" si="1"/>
        <v>1</v>
      </c>
      <c r="J17" s="55">
        <f t="shared" si="2"/>
        <v>1</v>
      </c>
      <c r="K17" s="55">
        <f t="shared" si="3"/>
        <v>1</v>
      </c>
      <c r="L17" s="55">
        <f t="shared" si="4"/>
        <v>1</v>
      </c>
      <c r="M17" s="55">
        <f t="shared" si="5"/>
        <v>1</v>
      </c>
      <c r="N17" s="82">
        <f t="shared" si="6"/>
        <v>140</v>
      </c>
      <c r="O17" s="55">
        <f t="shared" si="7"/>
        <v>70</v>
      </c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25">
        <v>9.0</v>
      </c>
      <c r="B18" s="26" t="s">
        <v>57</v>
      </c>
      <c r="C18" s="26" t="s">
        <v>58</v>
      </c>
      <c r="D18" s="55">
        <f>' MID Term 1'!D15+'MID Term 2'!D15</f>
        <v>26</v>
      </c>
      <c r="E18" s="82">
        <f>' MID Term 1'!H15+'MID Term 2'!E15</f>
        <v>22</v>
      </c>
      <c r="F18" s="55">
        <f>' MID Term 1'!L15+'MID Term 2'!F15</f>
        <v>22</v>
      </c>
      <c r="G18" s="82">
        <f>' MID Term 1'!P15+'MID Term 2'!J15</f>
        <v>28</v>
      </c>
      <c r="H18" s="82">
        <f>' MID Term 1'!Q15+'MID Term 2'!N15</f>
        <v>28</v>
      </c>
      <c r="I18" s="55">
        <f t="shared" si="1"/>
        <v>1</v>
      </c>
      <c r="J18" s="55">
        <f t="shared" si="2"/>
        <v>1</v>
      </c>
      <c r="K18" s="55">
        <f t="shared" si="3"/>
        <v>1</v>
      </c>
      <c r="L18" s="55">
        <f t="shared" si="4"/>
        <v>1</v>
      </c>
      <c r="M18" s="55">
        <f t="shared" si="5"/>
        <v>1</v>
      </c>
      <c r="N18" s="82">
        <f t="shared" si="6"/>
        <v>126</v>
      </c>
      <c r="O18" s="55">
        <f t="shared" si="7"/>
        <v>63</v>
      </c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25">
        <v>10.0</v>
      </c>
      <c r="B19" s="26" t="s">
        <v>59</v>
      </c>
      <c r="C19" s="26" t="s">
        <v>60</v>
      </c>
      <c r="D19" s="55">
        <f>' MID Term 1'!D16+'MID Term 2'!D16</f>
        <v>26</v>
      </c>
      <c r="E19" s="82">
        <f>' MID Term 1'!H16+'MID Term 2'!E16</f>
        <v>22</v>
      </c>
      <c r="F19" s="55">
        <f>' MID Term 1'!L16+'MID Term 2'!F16</f>
        <v>22</v>
      </c>
      <c r="G19" s="82">
        <f>' MID Term 1'!P16+'MID Term 2'!J16</f>
        <v>28</v>
      </c>
      <c r="H19" s="82">
        <f>' MID Term 1'!Q16+'MID Term 2'!N16</f>
        <v>28</v>
      </c>
      <c r="I19" s="55">
        <f t="shared" si="1"/>
        <v>1</v>
      </c>
      <c r="J19" s="55">
        <f t="shared" si="2"/>
        <v>1</v>
      </c>
      <c r="K19" s="55">
        <f t="shared" si="3"/>
        <v>1</v>
      </c>
      <c r="L19" s="55">
        <f t="shared" si="4"/>
        <v>1</v>
      </c>
      <c r="M19" s="55">
        <f t="shared" si="5"/>
        <v>1</v>
      </c>
      <c r="N19" s="82">
        <f t="shared" si="6"/>
        <v>126</v>
      </c>
      <c r="O19" s="55">
        <f t="shared" si="7"/>
        <v>63</v>
      </c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9.5" customHeight="1">
      <c r="A20" s="25">
        <v>11.0</v>
      </c>
      <c r="B20" s="26" t="s">
        <v>61</v>
      </c>
      <c r="C20" s="26" t="s">
        <v>62</v>
      </c>
      <c r="D20" s="55">
        <f>' MID Term 1'!D17+'MID Term 2'!D17</f>
        <v>28</v>
      </c>
      <c r="E20" s="82">
        <f>' MID Term 1'!H17+'MID Term 2'!E17</f>
        <v>28</v>
      </c>
      <c r="F20" s="55">
        <f>' MID Term 1'!L17+'MID Term 2'!F17</f>
        <v>28</v>
      </c>
      <c r="G20" s="82">
        <f>' MID Term 1'!P17+'MID Term 2'!J17</f>
        <v>28</v>
      </c>
      <c r="H20" s="82">
        <f>' MID Term 1'!Q17+'MID Term 2'!N17</f>
        <v>28</v>
      </c>
      <c r="I20" s="55">
        <f t="shared" si="1"/>
        <v>1</v>
      </c>
      <c r="J20" s="55">
        <f t="shared" si="2"/>
        <v>1</v>
      </c>
      <c r="K20" s="55">
        <f t="shared" si="3"/>
        <v>1</v>
      </c>
      <c r="L20" s="55">
        <f t="shared" si="4"/>
        <v>1</v>
      </c>
      <c r="M20" s="55">
        <f t="shared" si="5"/>
        <v>1</v>
      </c>
      <c r="N20" s="82">
        <f t="shared" si="6"/>
        <v>140</v>
      </c>
      <c r="O20" s="55">
        <f t="shared" si="7"/>
        <v>70</v>
      </c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9.5" customHeight="1">
      <c r="A21" s="25">
        <v>12.0</v>
      </c>
      <c r="B21" s="26" t="s">
        <v>63</v>
      </c>
      <c r="C21" s="26" t="s">
        <v>64</v>
      </c>
      <c r="D21" s="55">
        <f>' MID Term 1'!D18+'MID Term 2'!D18</f>
        <v>27</v>
      </c>
      <c r="E21" s="82">
        <f>' MID Term 1'!H18+'MID Term 2'!E18</f>
        <v>23</v>
      </c>
      <c r="F21" s="55">
        <f>' MID Term 1'!L18+'MID Term 2'!F18</f>
        <v>24</v>
      </c>
      <c r="G21" s="82">
        <f>' MID Term 1'!P18+'MID Term 2'!J18</f>
        <v>28</v>
      </c>
      <c r="H21" s="82">
        <f>' MID Term 1'!Q18+'MID Term 2'!N18</f>
        <v>28</v>
      </c>
      <c r="I21" s="55">
        <f t="shared" si="1"/>
        <v>1</v>
      </c>
      <c r="J21" s="55">
        <f t="shared" si="2"/>
        <v>1</v>
      </c>
      <c r="K21" s="55">
        <f t="shared" si="3"/>
        <v>1</v>
      </c>
      <c r="L21" s="55">
        <f t="shared" si="4"/>
        <v>1</v>
      </c>
      <c r="M21" s="55">
        <f t="shared" si="5"/>
        <v>1</v>
      </c>
      <c r="N21" s="82">
        <f t="shared" si="6"/>
        <v>130</v>
      </c>
      <c r="O21" s="55">
        <f t="shared" si="7"/>
        <v>65</v>
      </c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25">
        <v>13.0</v>
      </c>
      <c r="B22" s="26" t="s">
        <v>65</v>
      </c>
      <c r="C22" s="26" t="s">
        <v>66</v>
      </c>
      <c r="D22" s="55">
        <f>' MID Term 1'!D19+'MID Term 2'!D19</f>
        <v>20</v>
      </c>
      <c r="E22" s="82">
        <f>' MID Term 1'!H19+'MID Term 2'!E19</f>
        <v>21</v>
      </c>
      <c r="F22" s="55">
        <f>' MID Term 1'!L19+'MID Term 2'!F19</f>
        <v>23</v>
      </c>
      <c r="G22" s="82">
        <f>' MID Term 1'!P19+'MID Term 2'!J19</f>
        <v>27</v>
      </c>
      <c r="H22" s="82">
        <f>' MID Term 1'!Q19+'MID Term 2'!N19</f>
        <v>25</v>
      </c>
      <c r="I22" s="55">
        <f t="shared" si="1"/>
        <v>0</v>
      </c>
      <c r="J22" s="55">
        <f t="shared" si="2"/>
        <v>1</v>
      </c>
      <c r="K22" s="55">
        <f t="shared" si="3"/>
        <v>1</v>
      </c>
      <c r="L22" s="55">
        <f t="shared" si="4"/>
        <v>1</v>
      </c>
      <c r="M22" s="55">
        <f t="shared" si="5"/>
        <v>1</v>
      </c>
      <c r="N22" s="82">
        <f t="shared" si="6"/>
        <v>116</v>
      </c>
      <c r="O22" s="55">
        <f t="shared" si="7"/>
        <v>58</v>
      </c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25">
        <v>14.0</v>
      </c>
      <c r="B23" s="26" t="s">
        <v>67</v>
      </c>
      <c r="C23" s="26" t="s">
        <v>68</v>
      </c>
      <c r="D23" s="55">
        <f>' MID Term 1'!D20+'MID Term 2'!D20</f>
        <v>14</v>
      </c>
      <c r="E23" s="82">
        <f>' MID Term 1'!H20+'MID Term 2'!E20</f>
        <v>27</v>
      </c>
      <c r="F23" s="55">
        <f>' MID Term 1'!L20+'MID Term 2'!F20</f>
        <v>23</v>
      </c>
      <c r="G23" s="82">
        <f>' MID Term 1'!P20+'MID Term 2'!J20</f>
        <v>27</v>
      </c>
      <c r="H23" s="82">
        <f>' MID Term 1'!Q20+'MID Term 2'!N20</f>
        <v>25</v>
      </c>
      <c r="I23" s="55">
        <f t="shared" si="1"/>
        <v>0</v>
      </c>
      <c r="J23" s="55">
        <f t="shared" si="2"/>
        <v>1</v>
      </c>
      <c r="K23" s="55">
        <f t="shared" si="3"/>
        <v>1</v>
      </c>
      <c r="L23" s="55">
        <f t="shared" si="4"/>
        <v>1</v>
      </c>
      <c r="M23" s="55">
        <f t="shared" si="5"/>
        <v>1</v>
      </c>
      <c r="N23" s="82">
        <f t="shared" si="6"/>
        <v>116</v>
      </c>
      <c r="O23" s="55">
        <f t="shared" si="7"/>
        <v>58</v>
      </c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25">
        <v>15.0</v>
      </c>
      <c r="B24" s="26" t="s">
        <v>69</v>
      </c>
      <c r="C24" s="26" t="s">
        <v>70</v>
      </c>
      <c r="D24" s="55">
        <f>' MID Term 1'!D21+'MID Term 2'!D21</f>
        <v>24</v>
      </c>
      <c r="E24" s="82">
        <f>' MID Term 1'!H21+'MID Term 2'!E21</f>
        <v>25</v>
      </c>
      <c r="F24" s="55">
        <f>' MID Term 1'!L21+'MID Term 2'!F21</f>
        <v>21</v>
      </c>
      <c r="G24" s="82">
        <f>' MID Term 1'!P21+'MID Term 2'!J21</f>
        <v>28</v>
      </c>
      <c r="H24" s="82">
        <f>' MID Term 1'!Q21+'MID Term 2'!N21</f>
        <v>28</v>
      </c>
      <c r="I24" s="55">
        <f t="shared" si="1"/>
        <v>1</v>
      </c>
      <c r="J24" s="55">
        <f t="shared" si="2"/>
        <v>1</v>
      </c>
      <c r="K24" s="55">
        <f t="shared" si="3"/>
        <v>1</v>
      </c>
      <c r="L24" s="55">
        <f t="shared" si="4"/>
        <v>1</v>
      </c>
      <c r="M24" s="55">
        <f t="shared" si="5"/>
        <v>1</v>
      </c>
      <c r="N24" s="82">
        <f t="shared" si="6"/>
        <v>126</v>
      </c>
      <c r="O24" s="55">
        <f t="shared" si="7"/>
        <v>63</v>
      </c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25">
        <v>16.0</v>
      </c>
      <c r="B25" s="26" t="s">
        <v>71</v>
      </c>
      <c r="C25" s="26" t="s">
        <v>72</v>
      </c>
      <c r="D25" s="55">
        <f>' MID Term 1'!D22+'MID Term 2'!D22</f>
        <v>24</v>
      </c>
      <c r="E25" s="82">
        <f>' MID Term 1'!H22+'MID Term 2'!E22</f>
        <v>24</v>
      </c>
      <c r="F25" s="55">
        <f>' MID Term 1'!L22+'MID Term 2'!F22</f>
        <v>27</v>
      </c>
      <c r="G25" s="82">
        <f>' MID Term 1'!P22+'MID Term 2'!J22</f>
        <v>27</v>
      </c>
      <c r="H25" s="82">
        <f>' MID Term 1'!Q22+'MID Term 2'!N22</f>
        <v>28</v>
      </c>
      <c r="I25" s="55">
        <f t="shared" si="1"/>
        <v>1</v>
      </c>
      <c r="J25" s="55">
        <f t="shared" si="2"/>
        <v>1</v>
      </c>
      <c r="K25" s="55">
        <f t="shared" si="3"/>
        <v>1</v>
      </c>
      <c r="L25" s="55">
        <f t="shared" si="4"/>
        <v>1</v>
      </c>
      <c r="M25" s="55">
        <f t="shared" si="5"/>
        <v>1</v>
      </c>
      <c r="N25" s="82">
        <f t="shared" si="6"/>
        <v>130</v>
      </c>
      <c r="O25" s="55">
        <f t="shared" si="7"/>
        <v>65</v>
      </c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25">
        <v>17.0</v>
      </c>
      <c r="B26" s="26" t="s">
        <v>73</v>
      </c>
      <c r="C26" s="26" t="s">
        <v>74</v>
      </c>
      <c r="D26" s="55">
        <f>' MID Term 1'!D23+'MID Term 2'!D23</f>
        <v>24</v>
      </c>
      <c r="E26" s="82">
        <f>' MID Term 1'!H23+'MID Term 2'!E23</f>
        <v>24</v>
      </c>
      <c r="F26" s="55">
        <f>' MID Term 1'!L23+'MID Term 2'!F23</f>
        <v>27</v>
      </c>
      <c r="G26" s="82">
        <f>' MID Term 1'!P23+'MID Term 2'!J23</f>
        <v>27</v>
      </c>
      <c r="H26" s="82">
        <f>' MID Term 1'!Q23+'MID Term 2'!N23</f>
        <v>28</v>
      </c>
      <c r="I26" s="55">
        <f t="shared" si="1"/>
        <v>1</v>
      </c>
      <c r="J26" s="55">
        <f t="shared" si="2"/>
        <v>1</v>
      </c>
      <c r="K26" s="55">
        <f t="shared" si="3"/>
        <v>1</v>
      </c>
      <c r="L26" s="55">
        <f t="shared" si="4"/>
        <v>1</v>
      </c>
      <c r="M26" s="55">
        <f t="shared" si="5"/>
        <v>1</v>
      </c>
      <c r="N26" s="82">
        <f t="shared" si="6"/>
        <v>130</v>
      </c>
      <c r="O26" s="55">
        <f t="shared" si="7"/>
        <v>65</v>
      </c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25">
        <v>18.0</v>
      </c>
      <c r="B27" s="26" t="s">
        <v>75</v>
      </c>
      <c r="C27" s="26" t="s">
        <v>76</v>
      </c>
      <c r="D27" s="55">
        <f>' MID Term 1'!D24+'MID Term 2'!D24</f>
        <v>19</v>
      </c>
      <c r="E27" s="82">
        <f>' MID Term 1'!H24+'MID Term 2'!E24</f>
        <v>24</v>
      </c>
      <c r="F27" s="55">
        <f>' MID Term 1'!L24+'MID Term 2'!F24</f>
        <v>23</v>
      </c>
      <c r="G27" s="82">
        <f>' MID Term 1'!P24+'MID Term 2'!J24</f>
        <v>28</v>
      </c>
      <c r="H27" s="82">
        <f>' MID Term 1'!Q24+'MID Term 2'!N24</f>
        <v>28</v>
      </c>
      <c r="I27" s="55">
        <f t="shared" si="1"/>
        <v>0</v>
      </c>
      <c r="J27" s="55">
        <f t="shared" si="2"/>
        <v>1</v>
      </c>
      <c r="K27" s="55">
        <f t="shared" si="3"/>
        <v>1</v>
      </c>
      <c r="L27" s="55">
        <f t="shared" si="4"/>
        <v>1</v>
      </c>
      <c r="M27" s="55">
        <f t="shared" si="5"/>
        <v>1</v>
      </c>
      <c r="N27" s="82">
        <f t="shared" si="6"/>
        <v>122</v>
      </c>
      <c r="O27" s="55">
        <f t="shared" si="7"/>
        <v>61</v>
      </c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25">
        <v>19.0</v>
      </c>
      <c r="B28" s="26" t="s">
        <v>77</v>
      </c>
      <c r="C28" s="26" t="s">
        <v>78</v>
      </c>
      <c r="D28" s="55">
        <f>' MID Term 1'!D25+'MID Term 2'!D25</f>
        <v>28</v>
      </c>
      <c r="E28" s="82">
        <f>' MID Term 1'!H25+'MID Term 2'!E25</f>
        <v>28</v>
      </c>
      <c r="F28" s="55">
        <f>' MID Term 1'!L25+'MID Term 2'!F25</f>
        <v>28</v>
      </c>
      <c r="G28" s="82">
        <f>' MID Term 1'!P25+'MID Term 2'!J25</f>
        <v>28</v>
      </c>
      <c r="H28" s="82">
        <f>' MID Term 1'!Q25+'MID Term 2'!N25</f>
        <v>28</v>
      </c>
      <c r="I28" s="55">
        <f t="shared" si="1"/>
        <v>1</v>
      </c>
      <c r="J28" s="55">
        <f t="shared" si="2"/>
        <v>1</v>
      </c>
      <c r="K28" s="55">
        <f t="shared" si="3"/>
        <v>1</v>
      </c>
      <c r="L28" s="55">
        <f t="shared" si="4"/>
        <v>1</v>
      </c>
      <c r="M28" s="55">
        <f t="shared" si="5"/>
        <v>1</v>
      </c>
      <c r="N28" s="82">
        <f t="shared" si="6"/>
        <v>140</v>
      </c>
      <c r="O28" s="55">
        <f t="shared" si="7"/>
        <v>70</v>
      </c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25">
        <v>20.0</v>
      </c>
      <c r="B29" s="26" t="s">
        <v>79</v>
      </c>
      <c r="C29" s="26" t="s">
        <v>80</v>
      </c>
      <c r="D29" s="55">
        <f>' MID Term 1'!D26+'MID Term 2'!D26</f>
        <v>24</v>
      </c>
      <c r="E29" s="82">
        <f>' MID Term 1'!H26+'MID Term 2'!E26</f>
        <v>24</v>
      </c>
      <c r="F29" s="55">
        <f>' MID Term 1'!L26+'MID Term 2'!F26</f>
        <v>27</v>
      </c>
      <c r="G29" s="82">
        <f>' MID Term 1'!P26+'MID Term 2'!J26</f>
        <v>27</v>
      </c>
      <c r="H29" s="82">
        <f>' MID Term 1'!Q26+'MID Term 2'!N26</f>
        <v>28</v>
      </c>
      <c r="I29" s="55">
        <f t="shared" si="1"/>
        <v>1</v>
      </c>
      <c r="J29" s="55">
        <f t="shared" si="2"/>
        <v>1</v>
      </c>
      <c r="K29" s="55">
        <f t="shared" si="3"/>
        <v>1</v>
      </c>
      <c r="L29" s="55">
        <f t="shared" si="4"/>
        <v>1</v>
      </c>
      <c r="M29" s="55">
        <f t="shared" si="5"/>
        <v>1</v>
      </c>
      <c r="N29" s="82">
        <f t="shared" si="6"/>
        <v>130</v>
      </c>
      <c r="O29" s="55">
        <f t="shared" si="7"/>
        <v>65</v>
      </c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9.5" customHeight="1">
      <c r="A30" s="25">
        <v>21.0</v>
      </c>
      <c r="B30" s="26" t="s">
        <v>81</v>
      </c>
      <c r="C30" s="26" t="s">
        <v>82</v>
      </c>
      <c r="D30" s="55">
        <f>' MID Term 1'!D27+'MID Term 2'!D27</f>
        <v>24</v>
      </c>
      <c r="E30" s="82">
        <f>' MID Term 1'!H27+'MID Term 2'!E27</f>
        <v>25</v>
      </c>
      <c r="F30" s="55">
        <f>' MID Term 1'!L27+'MID Term 2'!F27</f>
        <v>21</v>
      </c>
      <c r="G30" s="82">
        <f>' MID Term 1'!P27+'MID Term 2'!J27</f>
        <v>28</v>
      </c>
      <c r="H30" s="82">
        <f>' MID Term 1'!Q27+'MID Term 2'!N27</f>
        <v>28</v>
      </c>
      <c r="I30" s="55">
        <f t="shared" si="1"/>
        <v>1</v>
      </c>
      <c r="J30" s="55">
        <f t="shared" si="2"/>
        <v>1</v>
      </c>
      <c r="K30" s="55">
        <f t="shared" si="3"/>
        <v>1</v>
      </c>
      <c r="L30" s="55">
        <f t="shared" si="4"/>
        <v>1</v>
      </c>
      <c r="M30" s="55">
        <f t="shared" si="5"/>
        <v>1</v>
      </c>
      <c r="N30" s="82">
        <f t="shared" si="6"/>
        <v>126</v>
      </c>
      <c r="O30" s="55">
        <f t="shared" si="7"/>
        <v>63</v>
      </c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9.5" customHeight="1">
      <c r="A31" s="25">
        <v>22.0</v>
      </c>
      <c r="B31" s="26" t="s">
        <v>83</v>
      </c>
      <c r="C31" s="26" t="s">
        <v>84</v>
      </c>
      <c r="D31" s="55">
        <f>' MID Term 1'!D28+'MID Term 2'!D28</f>
        <v>26</v>
      </c>
      <c r="E31" s="82">
        <f>' MID Term 1'!H28+'MID Term 2'!E28</f>
        <v>25</v>
      </c>
      <c r="F31" s="55">
        <f>' MID Term 1'!L28+'MID Term 2'!F28</f>
        <v>23</v>
      </c>
      <c r="G31" s="82">
        <f>' MID Term 1'!P28+'MID Term 2'!J28</f>
        <v>28</v>
      </c>
      <c r="H31" s="82">
        <f>' MID Term 1'!Q28+'MID Term 2'!N28</f>
        <v>28</v>
      </c>
      <c r="I31" s="55">
        <f t="shared" si="1"/>
        <v>1</v>
      </c>
      <c r="J31" s="55">
        <f t="shared" si="2"/>
        <v>1</v>
      </c>
      <c r="K31" s="55">
        <f t="shared" si="3"/>
        <v>1</v>
      </c>
      <c r="L31" s="55">
        <f t="shared" si="4"/>
        <v>1</v>
      </c>
      <c r="M31" s="55">
        <f t="shared" si="5"/>
        <v>1</v>
      </c>
      <c r="N31" s="82">
        <f t="shared" si="6"/>
        <v>130</v>
      </c>
      <c r="O31" s="55">
        <f t="shared" si="7"/>
        <v>65</v>
      </c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19.5" customHeight="1">
      <c r="A32" s="25">
        <v>23.0</v>
      </c>
      <c r="B32" s="26" t="s">
        <v>85</v>
      </c>
      <c r="C32" s="26" t="s">
        <v>86</v>
      </c>
      <c r="D32" s="55">
        <f>' MID Term 1'!D29+'MID Term 2'!D29</f>
        <v>26</v>
      </c>
      <c r="E32" s="82">
        <f>' MID Term 1'!H29+'MID Term 2'!E29</f>
        <v>25</v>
      </c>
      <c r="F32" s="55">
        <f>' MID Term 1'!L29+'MID Term 2'!F29</f>
        <v>23</v>
      </c>
      <c r="G32" s="82">
        <f>' MID Term 1'!P29+'MID Term 2'!J29</f>
        <v>28</v>
      </c>
      <c r="H32" s="82">
        <f>' MID Term 1'!Q29+'MID Term 2'!N29</f>
        <v>28</v>
      </c>
      <c r="I32" s="55">
        <f t="shared" si="1"/>
        <v>1</v>
      </c>
      <c r="J32" s="55">
        <f t="shared" si="2"/>
        <v>1</v>
      </c>
      <c r="K32" s="55">
        <f t="shared" si="3"/>
        <v>1</v>
      </c>
      <c r="L32" s="55">
        <f t="shared" si="4"/>
        <v>1</v>
      </c>
      <c r="M32" s="55">
        <f t="shared" si="5"/>
        <v>1</v>
      </c>
      <c r="N32" s="82">
        <f t="shared" si="6"/>
        <v>130</v>
      </c>
      <c r="O32" s="55">
        <f t="shared" si="7"/>
        <v>65</v>
      </c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19.5" customHeight="1">
      <c r="A33" s="25">
        <v>24.0</v>
      </c>
      <c r="B33" s="26" t="s">
        <v>87</v>
      </c>
      <c r="C33" s="26" t="s">
        <v>88</v>
      </c>
      <c r="D33" s="55">
        <f>' MID Term 1'!D30+'MID Term 2'!D30</f>
        <v>27</v>
      </c>
      <c r="E33" s="82">
        <f>' MID Term 1'!H30+'MID Term 2'!E30</f>
        <v>23</v>
      </c>
      <c r="F33" s="55">
        <f>' MID Term 1'!L30+'MID Term 2'!F30</f>
        <v>24</v>
      </c>
      <c r="G33" s="82">
        <f>' MID Term 1'!P30+'MID Term 2'!J30</f>
        <v>28</v>
      </c>
      <c r="H33" s="82">
        <f>' MID Term 1'!Q30+'MID Term 2'!N30</f>
        <v>24</v>
      </c>
      <c r="I33" s="55">
        <f t="shared" si="1"/>
        <v>1</v>
      </c>
      <c r="J33" s="55">
        <f t="shared" si="2"/>
        <v>1</v>
      </c>
      <c r="K33" s="55">
        <f t="shared" si="3"/>
        <v>1</v>
      </c>
      <c r="L33" s="55">
        <f t="shared" si="4"/>
        <v>1</v>
      </c>
      <c r="M33" s="55">
        <f t="shared" si="5"/>
        <v>1</v>
      </c>
      <c r="N33" s="82">
        <f t="shared" si="6"/>
        <v>126</v>
      </c>
      <c r="O33" s="55">
        <f t="shared" si="7"/>
        <v>63</v>
      </c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19.5" customHeight="1">
      <c r="A34" s="25">
        <v>25.0</v>
      </c>
      <c r="B34" s="26" t="s">
        <v>89</v>
      </c>
      <c r="C34" s="26" t="s">
        <v>90</v>
      </c>
      <c r="D34" s="55">
        <f>' MID Term 1'!D31+'MID Term 2'!D31</f>
        <v>9</v>
      </c>
      <c r="E34" s="82">
        <f>' MID Term 1'!H31+'MID Term 2'!E31</f>
        <v>29</v>
      </c>
      <c r="F34" s="55">
        <f>' MID Term 1'!L31+'MID Term 2'!F31</f>
        <v>22</v>
      </c>
      <c r="G34" s="82">
        <f>' MID Term 1'!P31+'MID Term 2'!J31</f>
        <v>28</v>
      </c>
      <c r="H34" s="82">
        <f>' MID Term 1'!Q31+'MID Term 2'!N31</f>
        <v>24</v>
      </c>
      <c r="I34" s="55">
        <f t="shared" si="1"/>
        <v>0</v>
      </c>
      <c r="J34" s="55">
        <f t="shared" si="2"/>
        <v>1</v>
      </c>
      <c r="K34" s="55">
        <f t="shared" si="3"/>
        <v>1</v>
      </c>
      <c r="L34" s="55">
        <f t="shared" si="4"/>
        <v>1</v>
      </c>
      <c r="M34" s="55">
        <f t="shared" si="5"/>
        <v>1</v>
      </c>
      <c r="N34" s="82">
        <f t="shared" si="6"/>
        <v>112</v>
      </c>
      <c r="O34" s="55">
        <f t="shared" si="7"/>
        <v>56</v>
      </c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19.5" customHeight="1">
      <c r="A35" s="25">
        <v>26.0</v>
      </c>
      <c r="B35" s="26" t="s">
        <v>91</v>
      </c>
      <c r="C35" s="26" t="s">
        <v>92</v>
      </c>
      <c r="D35" s="55">
        <f>' MID Term 1'!D32+'MID Term 2'!D32</f>
        <v>28</v>
      </c>
      <c r="E35" s="82">
        <f>' MID Term 1'!H32+'MID Term 2'!E32</f>
        <v>28</v>
      </c>
      <c r="F35" s="55">
        <f>' MID Term 1'!L32+'MID Term 2'!F32</f>
        <v>28</v>
      </c>
      <c r="G35" s="82">
        <f>' MID Term 1'!P32+'MID Term 2'!J32</f>
        <v>28</v>
      </c>
      <c r="H35" s="82">
        <f>' MID Term 1'!Q32+'MID Term 2'!N32</f>
        <v>28</v>
      </c>
      <c r="I35" s="55">
        <f t="shared" si="1"/>
        <v>1</v>
      </c>
      <c r="J35" s="55">
        <f t="shared" si="2"/>
        <v>1</v>
      </c>
      <c r="K35" s="55">
        <f t="shared" si="3"/>
        <v>1</v>
      </c>
      <c r="L35" s="55">
        <f t="shared" si="4"/>
        <v>1</v>
      </c>
      <c r="M35" s="55">
        <f t="shared" si="5"/>
        <v>1</v>
      </c>
      <c r="N35" s="82">
        <f t="shared" si="6"/>
        <v>140</v>
      </c>
      <c r="O35" s="55">
        <f t="shared" si="7"/>
        <v>70</v>
      </c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9.5" customHeight="1">
      <c r="A36" s="25">
        <v>27.0</v>
      </c>
      <c r="B36" s="26" t="s">
        <v>93</v>
      </c>
      <c r="C36" s="26" t="s">
        <v>94</v>
      </c>
      <c r="D36" s="55">
        <f>' MID Term 1'!D33+'MID Term 2'!D33</f>
        <v>28</v>
      </c>
      <c r="E36" s="82">
        <f>' MID Term 1'!H33+'MID Term 2'!E33</f>
        <v>28</v>
      </c>
      <c r="F36" s="55">
        <f>' MID Term 1'!L33+'MID Term 2'!F33</f>
        <v>28</v>
      </c>
      <c r="G36" s="82">
        <f>' MID Term 1'!P33+'MID Term 2'!J33</f>
        <v>28</v>
      </c>
      <c r="H36" s="82">
        <f>' MID Term 1'!Q33+'MID Term 2'!N33</f>
        <v>28</v>
      </c>
      <c r="I36" s="55">
        <f t="shared" si="1"/>
        <v>1</v>
      </c>
      <c r="J36" s="55">
        <f t="shared" si="2"/>
        <v>1</v>
      </c>
      <c r="K36" s="55">
        <f t="shared" si="3"/>
        <v>1</v>
      </c>
      <c r="L36" s="55">
        <f t="shared" si="4"/>
        <v>1</v>
      </c>
      <c r="M36" s="55">
        <f t="shared" si="5"/>
        <v>1</v>
      </c>
      <c r="N36" s="82">
        <f t="shared" si="6"/>
        <v>140</v>
      </c>
      <c r="O36" s="55">
        <f t="shared" si="7"/>
        <v>70</v>
      </c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19.5" customHeight="1">
      <c r="A37" s="25">
        <v>28.0</v>
      </c>
      <c r="B37" s="26" t="s">
        <v>95</v>
      </c>
      <c r="C37" s="26" t="s">
        <v>96</v>
      </c>
      <c r="D37" s="55">
        <f>' MID Term 1'!D34+'MID Term 2'!D34</f>
        <v>28</v>
      </c>
      <c r="E37" s="82">
        <f>' MID Term 1'!H34+'MID Term 2'!E34</f>
        <v>28</v>
      </c>
      <c r="F37" s="55">
        <f>' MID Term 1'!L34+'MID Term 2'!F34</f>
        <v>28</v>
      </c>
      <c r="G37" s="82">
        <f>' MID Term 1'!P34+'MID Term 2'!J34</f>
        <v>28</v>
      </c>
      <c r="H37" s="82">
        <f>' MID Term 1'!Q34+'MID Term 2'!N34</f>
        <v>28</v>
      </c>
      <c r="I37" s="55">
        <f t="shared" si="1"/>
        <v>1</v>
      </c>
      <c r="J37" s="55">
        <f t="shared" si="2"/>
        <v>1</v>
      </c>
      <c r="K37" s="55">
        <f t="shared" si="3"/>
        <v>1</v>
      </c>
      <c r="L37" s="55">
        <f t="shared" si="4"/>
        <v>1</v>
      </c>
      <c r="M37" s="55">
        <f t="shared" si="5"/>
        <v>1</v>
      </c>
      <c r="N37" s="82">
        <f t="shared" si="6"/>
        <v>140</v>
      </c>
      <c r="O37" s="55">
        <f t="shared" si="7"/>
        <v>70</v>
      </c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19.5" customHeight="1">
      <c r="A38" s="25">
        <v>29.0</v>
      </c>
      <c r="B38" s="26" t="s">
        <v>97</v>
      </c>
      <c r="C38" s="26" t="s">
        <v>98</v>
      </c>
      <c r="D38" s="55">
        <f>' MID Term 1'!D35+'MID Term 2'!D35</f>
        <v>24</v>
      </c>
      <c r="E38" s="82">
        <f>' MID Term 1'!H35+'MID Term 2'!E35</f>
        <v>25</v>
      </c>
      <c r="F38" s="55">
        <f>' MID Term 1'!L35+'MID Term 2'!F35</f>
        <v>18</v>
      </c>
      <c r="G38" s="82">
        <f>' MID Term 1'!P35+'MID Term 2'!J35</f>
        <v>28</v>
      </c>
      <c r="H38" s="82">
        <f>' MID Term 1'!Q35+'MID Term 2'!N35</f>
        <v>21</v>
      </c>
      <c r="I38" s="55">
        <f t="shared" si="1"/>
        <v>1</v>
      </c>
      <c r="J38" s="55">
        <f t="shared" si="2"/>
        <v>1</v>
      </c>
      <c r="K38" s="55">
        <f t="shared" si="3"/>
        <v>0</v>
      </c>
      <c r="L38" s="55">
        <f t="shared" si="4"/>
        <v>1</v>
      </c>
      <c r="M38" s="55">
        <f t="shared" si="5"/>
        <v>1</v>
      </c>
      <c r="N38" s="82">
        <f t="shared" si="6"/>
        <v>116</v>
      </c>
      <c r="O38" s="55">
        <f t="shared" si="7"/>
        <v>58</v>
      </c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19.5" customHeight="1">
      <c r="A39" s="25">
        <v>30.0</v>
      </c>
      <c r="B39" s="26" t="s">
        <v>99</v>
      </c>
      <c r="C39" s="26" t="s">
        <v>100</v>
      </c>
      <c r="D39" s="55">
        <f>' MID Term 1'!D36+'MID Term 2'!D36</f>
        <v>27</v>
      </c>
      <c r="E39" s="82">
        <f>' MID Term 1'!H36+'MID Term 2'!E36</f>
        <v>23</v>
      </c>
      <c r="F39" s="55">
        <f>' MID Term 1'!L36+'MID Term 2'!F36</f>
        <v>24</v>
      </c>
      <c r="G39" s="82">
        <f>' MID Term 1'!P36+'MID Term 2'!J36</f>
        <v>28</v>
      </c>
      <c r="H39" s="82">
        <f>' MID Term 1'!Q36+'MID Term 2'!N36</f>
        <v>24</v>
      </c>
      <c r="I39" s="55">
        <f t="shared" si="1"/>
        <v>1</v>
      </c>
      <c r="J39" s="55">
        <f t="shared" si="2"/>
        <v>1</v>
      </c>
      <c r="K39" s="55">
        <f t="shared" si="3"/>
        <v>1</v>
      </c>
      <c r="L39" s="55">
        <f t="shared" si="4"/>
        <v>1</v>
      </c>
      <c r="M39" s="55">
        <f t="shared" si="5"/>
        <v>1</v>
      </c>
      <c r="N39" s="82">
        <f t="shared" si="6"/>
        <v>126</v>
      </c>
      <c r="O39" s="55">
        <f t="shared" si="7"/>
        <v>63</v>
      </c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19.5" customHeight="1">
      <c r="A40" s="25">
        <v>31.0</v>
      </c>
      <c r="B40" s="26" t="s">
        <v>101</v>
      </c>
      <c r="C40" s="26" t="s">
        <v>102</v>
      </c>
      <c r="D40" s="55">
        <f>' MID Term 1'!D37+'MID Term 2'!D37</f>
        <v>28</v>
      </c>
      <c r="E40" s="82">
        <f>' MID Term 1'!H37+'MID Term 2'!E37</f>
        <v>28</v>
      </c>
      <c r="F40" s="55">
        <f>' MID Term 1'!L37+'MID Term 2'!F37</f>
        <v>28</v>
      </c>
      <c r="G40" s="82">
        <f>' MID Term 1'!P37+'MID Term 2'!J37</f>
        <v>28</v>
      </c>
      <c r="H40" s="82">
        <f>' MID Term 1'!Q37+'MID Term 2'!N37</f>
        <v>28</v>
      </c>
      <c r="I40" s="55">
        <f t="shared" si="1"/>
        <v>1</v>
      </c>
      <c r="J40" s="55">
        <f t="shared" si="2"/>
        <v>1</v>
      </c>
      <c r="K40" s="55">
        <f t="shared" si="3"/>
        <v>1</v>
      </c>
      <c r="L40" s="55">
        <f t="shared" si="4"/>
        <v>1</v>
      </c>
      <c r="M40" s="55">
        <f t="shared" si="5"/>
        <v>1</v>
      </c>
      <c r="N40" s="82">
        <f t="shared" si="6"/>
        <v>140</v>
      </c>
      <c r="O40" s="55">
        <f t="shared" si="7"/>
        <v>70</v>
      </c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19.5" customHeight="1">
      <c r="A41" s="25">
        <v>32.0</v>
      </c>
      <c r="B41" s="26" t="s">
        <v>103</v>
      </c>
      <c r="C41" s="26" t="s">
        <v>104</v>
      </c>
      <c r="D41" s="55">
        <f>' MID Term 1'!D38+'MID Term 2'!D38</f>
        <v>27</v>
      </c>
      <c r="E41" s="82">
        <f>' MID Term 1'!H38+'MID Term 2'!E38</f>
        <v>23</v>
      </c>
      <c r="F41" s="55">
        <f>' MID Term 1'!L38+'MID Term 2'!F38</f>
        <v>24</v>
      </c>
      <c r="G41" s="82">
        <f>' MID Term 1'!P38+'MID Term 2'!J38</f>
        <v>28</v>
      </c>
      <c r="H41" s="82">
        <f>' MID Term 1'!Q38+'MID Term 2'!N38</f>
        <v>24</v>
      </c>
      <c r="I41" s="55">
        <f t="shared" si="1"/>
        <v>1</v>
      </c>
      <c r="J41" s="55">
        <f t="shared" si="2"/>
        <v>1</v>
      </c>
      <c r="K41" s="55">
        <f t="shared" si="3"/>
        <v>1</v>
      </c>
      <c r="L41" s="55">
        <f t="shared" si="4"/>
        <v>1</v>
      </c>
      <c r="M41" s="55">
        <f t="shared" si="5"/>
        <v>1</v>
      </c>
      <c r="N41" s="82">
        <f t="shared" si="6"/>
        <v>126</v>
      </c>
      <c r="O41" s="55">
        <f t="shared" si="7"/>
        <v>63</v>
      </c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19.5" customHeight="1">
      <c r="A42" s="25">
        <v>33.0</v>
      </c>
      <c r="B42" s="26" t="s">
        <v>105</v>
      </c>
      <c r="C42" s="26" t="s">
        <v>106</v>
      </c>
      <c r="D42" s="55">
        <f>' MID Term 1'!D39+'MID Term 2'!D39</f>
        <v>28</v>
      </c>
      <c r="E42" s="82">
        <f>' MID Term 1'!H39+'MID Term 2'!E39</f>
        <v>28</v>
      </c>
      <c r="F42" s="55">
        <f>' MID Term 1'!L39+'MID Term 2'!F39</f>
        <v>28</v>
      </c>
      <c r="G42" s="82">
        <f>' MID Term 1'!P39+'MID Term 2'!J39</f>
        <v>28</v>
      </c>
      <c r="H42" s="82">
        <f>' MID Term 1'!Q39+'MID Term 2'!N39</f>
        <v>28</v>
      </c>
      <c r="I42" s="55">
        <f t="shared" si="1"/>
        <v>1</v>
      </c>
      <c r="J42" s="55">
        <f t="shared" si="2"/>
        <v>1</v>
      </c>
      <c r="K42" s="55">
        <f t="shared" si="3"/>
        <v>1</v>
      </c>
      <c r="L42" s="55">
        <f t="shared" si="4"/>
        <v>1</v>
      </c>
      <c r="M42" s="55">
        <f t="shared" si="5"/>
        <v>1</v>
      </c>
      <c r="N42" s="82">
        <f t="shared" si="6"/>
        <v>140</v>
      </c>
      <c r="O42" s="55">
        <f t="shared" si="7"/>
        <v>70</v>
      </c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19.5" customHeight="1">
      <c r="A43" s="25">
        <v>34.0</v>
      </c>
      <c r="B43" s="26" t="s">
        <v>107</v>
      </c>
      <c r="C43" s="26" t="s">
        <v>108</v>
      </c>
      <c r="D43" s="55">
        <f>' MID Term 1'!D40+'MID Term 2'!D40</f>
        <v>26</v>
      </c>
      <c r="E43" s="82">
        <f>' MID Term 1'!H40+'MID Term 2'!E40</f>
        <v>25</v>
      </c>
      <c r="F43" s="55">
        <f>' MID Term 1'!L40+'MID Term 2'!F40</f>
        <v>23</v>
      </c>
      <c r="G43" s="82">
        <f>' MID Term 1'!P40+'MID Term 2'!J40</f>
        <v>28</v>
      </c>
      <c r="H43" s="82">
        <f>' MID Term 1'!Q40+'MID Term 2'!N40</f>
        <v>28</v>
      </c>
      <c r="I43" s="55">
        <f t="shared" si="1"/>
        <v>1</v>
      </c>
      <c r="J43" s="55">
        <f t="shared" si="2"/>
        <v>1</v>
      </c>
      <c r="K43" s="55">
        <f t="shared" si="3"/>
        <v>1</v>
      </c>
      <c r="L43" s="55">
        <f t="shared" si="4"/>
        <v>1</v>
      </c>
      <c r="M43" s="55">
        <f t="shared" si="5"/>
        <v>1</v>
      </c>
      <c r="N43" s="82">
        <f t="shared" si="6"/>
        <v>130</v>
      </c>
      <c r="O43" s="55">
        <f t="shared" si="7"/>
        <v>65</v>
      </c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19.5" customHeight="1">
      <c r="A44" s="25">
        <v>35.0</v>
      </c>
      <c r="B44" s="26" t="s">
        <v>109</v>
      </c>
      <c r="C44" s="26" t="s">
        <v>110</v>
      </c>
      <c r="D44" s="55">
        <f>' MID Term 1'!D41+'MID Term 2'!D41</f>
        <v>24</v>
      </c>
      <c r="E44" s="82">
        <f>' MID Term 1'!H41+'MID Term 2'!E41</f>
        <v>13</v>
      </c>
      <c r="F44" s="55">
        <f>' MID Term 1'!L41+'MID Term 2'!F41</f>
        <v>23</v>
      </c>
      <c r="G44" s="82">
        <f>' MID Term 1'!P41+'MID Term 2'!J41</f>
        <v>27</v>
      </c>
      <c r="H44" s="82">
        <f>' MID Term 1'!Q41+'MID Term 2'!N41</f>
        <v>25</v>
      </c>
      <c r="I44" s="55">
        <f t="shared" si="1"/>
        <v>1</v>
      </c>
      <c r="J44" s="55">
        <f t="shared" si="2"/>
        <v>0</v>
      </c>
      <c r="K44" s="55">
        <f t="shared" si="3"/>
        <v>1</v>
      </c>
      <c r="L44" s="55">
        <f t="shared" si="4"/>
        <v>1</v>
      </c>
      <c r="M44" s="55">
        <f t="shared" si="5"/>
        <v>1</v>
      </c>
      <c r="N44" s="82">
        <f t="shared" si="6"/>
        <v>112</v>
      </c>
      <c r="O44" s="55">
        <f t="shared" si="7"/>
        <v>56</v>
      </c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19.5" customHeight="1">
      <c r="A45" s="25">
        <v>36.0</v>
      </c>
      <c r="B45" s="26" t="s">
        <v>111</v>
      </c>
      <c r="C45" s="26" t="s">
        <v>112</v>
      </c>
      <c r="D45" s="55">
        <f>' MID Term 1'!D42+'MID Term 2'!D42</f>
        <v>26</v>
      </c>
      <c r="E45" s="82">
        <f>' MID Term 1'!H42+'MID Term 2'!E42</f>
        <v>25</v>
      </c>
      <c r="F45" s="55">
        <f>' MID Term 1'!L42+'MID Term 2'!F42</f>
        <v>23</v>
      </c>
      <c r="G45" s="82">
        <f>' MID Term 1'!P42+'MID Term 2'!J42</f>
        <v>27</v>
      </c>
      <c r="H45" s="82">
        <f>' MID Term 1'!Q42+'MID Term 2'!N42</f>
        <v>25</v>
      </c>
      <c r="I45" s="55">
        <f t="shared" si="1"/>
        <v>1</v>
      </c>
      <c r="J45" s="55">
        <f t="shared" si="2"/>
        <v>1</v>
      </c>
      <c r="K45" s="55">
        <f t="shared" si="3"/>
        <v>1</v>
      </c>
      <c r="L45" s="55">
        <f t="shared" si="4"/>
        <v>1</v>
      </c>
      <c r="M45" s="55">
        <f t="shared" si="5"/>
        <v>1</v>
      </c>
      <c r="N45" s="82">
        <f t="shared" si="6"/>
        <v>126</v>
      </c>
      <c r="O45" s="55">
        <f t="shared" si="7"/>
        <v>63</v>
      </c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19.5" customHeight="1">
      <c r="A46" s="25">
        <v>37.0</v>
      </c>
      <c r="B46" s="26" t="s">
        <v>113</v>
      </c>
      <c r="C46" s="26" t="s">
        <v>114</v>
      </c>
      <c r="D46" s="55">
        <f>' MID Term 1'!D43+'MID Term 2'!D43</f>
        <v>26</v>
      </c>
      <c r="E46" s="82">
        <f>' MID Term 1'!H43+'MID Term 2'!E43</f>
        <v>25</v>
      </c>
      <c r="F46" s="55">
        <f>' MID Term 1'!L43+'MID Term 2'!F43</f>
        <v>23</v>
      </c>
      <c r="G46" s="82">
        <f>' MID Term 1'!P43+'MID Term 2'!J43</f>
        <v>27</v>
      </c>
      <c r="H46" s="82">
        <f>' MID Term 1'!Q43+'MID Term 2'!N43</f>
        <v>25</v>
      </c>
      <c r="I46" s="55">
        <f t="shared" si="1"/>
        <v>1</v>
      </c>
      <c r="J46" s="55">
        <f t="shared" si="2"/>
        <v>1</v>
      </c>
      <c r="K46" s="55">
        <f t="shared" si="3"/>
        <v>1</v>
      </c>
      <c r="L46" s="55">
        <f t="shared" si="4"/>
        <v>1</v>
      </c>
      <c r="M46" s="55">
        <f t="shared" si="5"/>
        <v>1</v>
      </c>
      <c r="N46" s="82">
        <f t="shared" si="6"/>
        <v>126</v>
      </c>
      <c r="O46" s="55">
        <f t="shared" si="7"/>
        <v>63</v>
      </c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19.5" customHeight="1">
      <c r="A47" s="25">
        <v>38.0</v>
      </c>
      <c r="B47" s="26" t="s">
        <v>115</v>
      </c>
      <c r="C47" s="26" t="s">
        <v>116</v>
      </c>
      <c r="D47" s="55">
        <f>' MID Term 1'!D44+'MID Term 2'!D44</f>
        <v>24</v>
      </c>
      <c r="E47" s="82">
        <f>' MID Term 1'!H44+'MID Term 2'!E44</f>
        <v>28</v>
      </c>
      <c r="F47" s="55">
        <f>' MID Term 1'!L44+'MID Term 2'!F44</f>
        <v>23</v>
      </c>
      <c r="G47" s="82">
        <f>' MID Term 1'!P44+'MID Term 2'!J44</f>
        <v>23</v>
      </c>
      <c r="H47" s="82">
        <f>' MID Term 1'!Q44+'MID Term 2'!N44</f>
        <v>28</v>
      </c>
      <c r="I47" s="55">
        <f t="shared" si="1"/>
        <v>1</v>
      </c>
      <c r="J47" s="55">
        <f t="shared" si="2"/>
        <v>1</v>
      </c>
      <c r="K47" s="55">
        <f t="shared" si="3"/>
        <v>1</v>
      </c>
      <c r="L47" s="55">
        <f t="shared" si="4"/>
        <v>1</v>
      </c>
      <c r="M47" s="55">
        <f t="shared" si="5"/>
        <v>1</v>
      </c>
      <c r="N47" s="82">
        <f t="shared" si="6"/>
        <v>126</v>
      </c>
      <c r="O47" s="55">
        <f t="shared" si="7"/>
        <v>63</v>
      </c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19.5" customHeight="1">
      <c r="A48" s="25">
        <v>39.0</v>
      </c>
      <c r="B48" s="26" t="s">
        <v>117</v>
      </c>
      <c r="C48" s="26" t="s">
        <v>118</v>
      </c>
      <c r="D48" s="55">
        <f>' MID Term 1'!D45+'MID Term 2'!D45</f>
        <v>28</v>
      </c>
      <c r="E48" s="82">
        <f>' MID Term 1'!H45+'MID Term 2'!E45</f>
        <v>28</v>
      </c>
      <c r="F48" s="55">
        <f>' MID Term 1'!L45+'MID Term 2'!F45</f>
        <v>28</v>
      </c>
      <c r="G48" s="82">
        <f>' MID Term 1'!P45+'MID Term 2'!J45</f>
        <v>28</v>
      </c>
      <c r="H48" s="82">
        <f>' MID Term 1'!Q45+'MID Term 2'!N45</f>
        <v>28</v>
      </c>
      <c r="I48" s="55">
        <f t="shared" si="1"/>
        <v>1</v>
      </c>
      <c r="J48" s="55">
        <f t="shared" si="2"/>
        <v>1</v>
      </c>
      <c r="K48" s="55">
        <f t="shared" si="3"/>
        <v>1</v>
      </c>
      <c r="L48" s="55">
        <f t="shared" si="4"/>
        <v>1</v>
      </c>
      <c r="M48" s="55">
        <f t="shared" si="5"/>
        <v>1</v>
      </c>
      <c r="N48" s="82">
        <f t="shared" si="6"/>
        <v>140</v>
      </c>
      <c r="O48" s="55">
        <f t="shared" si="7"/>
        <v>70</v>
      </c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19.5" customHeight="1">
      <c r="A49" s="25">
        <v>40.0</v>
      </c>
      <c r="B49" s="26" t="s">
        <v>119</v>
      </c>
      <c r="C49" s="26" t="s">
        <v>120</v>
      </c>
      <c r="D49" s="55">
        <f>' MID Term 1'!D46+'MID Term 2'!D46</f>
        <v>28</v>
      </c>
      <c r="E49" s="82">
        <f>' MID Term 1'!H46+'MID Term 2'!E46</f>
        <v>28</v>
      </c>
      <c r="F49" s="55">
        <f>' MID Term 1'!L46+'MID Term 2'!F46</f>
        <v>28</v>
      </c>
      <c r="G49" s="82">
        <f>' MID Term 1'!P46+'MID Term 2'!J46</f>
        <v>28</v>
      </c>
      <c r="H49" s="82">
        <f>' MID Term 1'!Q46+'MID Term 2'!N46</f>
        <v>28</v>
      </c>
      <c r="I49" s="55">
        <f t="shared" si="1"/>
        <v>1</v>
      </c>
      <c r="J49" s="55">
        <f t="shared" si="2"/>
        <v>1</v>
      </c>
      <c r="K49" s="55">
        <f t="shared" si="3"/>
        <v>1</v>
      </c>
      <c r="L49" s="55">
        <f t="shared" si="4"/>
        <v>1</v>
      </c>
      <c r="M49" s="55">
        <f t="shared" si="5"/>
        <v>1</v>
      </c>
      <c r="N49" s="82">
        <f t="shared" si="6"/>
        <v>140</v>
      </c>
      <c r="O49" s="55">
        <f t="shared" si="7"/>
        <v>70</v>
      </c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19.5" customHeight="1">
      <c r="A50" s="25">
        <v>41.0</v>
      </c>
      <c r="B50" s="26" t="s">
        <v>121</v>
      </c>
      <c r="C50" s="26" t="s">
        <v>122</v>
      </c>
      <c r="D50" s="55">
        <f>' MID Term 1'!D47+'MID Term 2'!D47</f>
        <v>24</v>
      </c>
      <c r="E50" s="82">
        <f>' MID Term 1'!H47+'MID Term 2'!E47</f>
        <v>27</v>
      </c>
      <c r="F50" s="55">
        <f>' MID Term 1'!L47+'MID Term 2'!F47</f>
        <v>19</v>
      </c>
      <c r="G50" s="82">
        <f>' MID Term 1'!P47+'MID Term 2'!J47</f>
        <v>28</v>
      </c>
      <c r="H50" s="82">
        <f>' MID Term 1'!Q47+'MID Term 2'!N47</f>
        <v>24</v>
      </c>
      <c r="I50" s="55">
        <f t="shared" si="1"/>
        <v>1</v>
      </c>
      <c r="J50" s="55">
        <f t="shared" si="2"/>
        <v>1</v>
      </c>
      <c r="K50" s="55">
        <f t="shared" si="3"/>
        <v>0</v>
      </c>
      <c r="L50" s="55">
        <f t="shared" si="4"/>
        <v>1</v>
      </c>
      <c r="M50" s="55">
        <f t="shared" si="5"/>
        <v>1</v>
      </c>
      <c r="N50" s="82">
        <f t="shared" si="6"/>
        <v>122</v>
      </c>
      <c r="O50" s="55">
        <f t="shared" si="7"/>
        <v>61</v>
      </c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19.5" customHeight="1">
      <c r="A51" s="25">
        <v>42.0</v>
      </c>
      <c r="B51" s="26" t="s">
        <v>123</v>
      </c>
      <c r="C51" s="26" t="s">
        <v>124</v>
      </c>
      <c r="D51" s="55">
        <f>' MID Term 1'!D48+'MID Term 2'!D48</f>
        <v>24</v>
      </c>
      <c r="E51" s="82">
        <f>' MID Term 1'!H48+'MID Term 2'!E48</f>
        <v>25</v>
      </c>
      <c r="F51" s="55">
        <f>' MID Term 1'!L48+'MID Term 2'!F48</f>
        <v>18</v>
      </c>
      <c r="G51" s="82">
        <f>' MID Term 1'!P48+'MID Term 2'!J48</f>
        <v>28</v>
      </c>
      <c r="H51" s="82">
        <f>' MID Term 1'!Q48+'MID Term 2'!N48</f>
        <v>21</v>
      </c>
      <c r="I51" s="55">
        <f t="shared" si="1"/>
        <v>1</v>
      </c>
      <c r="J51" s="55">
        <f t="shared" si="2"/>
        <v>1</v>
      </c>
      <c r="K51" s="55">
        <f t="shared" si="3"/>
        <v>0</v>
      </c>
      <c r="L51" s="55">
        <f t="shared" si="4"/>
        <v>1</v>
      </c>
      <c r="M51" s="55">
        <f t="shared" si="5"/>
        <v>1</v>
      </c>
      <c r="N51" s="82">
        <f t="shared" si="6"/>
        <v>116</v>
      </c>
      <c r="O51" s="55">
        <f t="shared" si="7"/>
        <v>58</v>
      </c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19.5" customHeight="1">
      <c r="A52" s="25">
        <v>43.0</v>
      </c>
      <c r="B52" s="26" t="s">
        <v>125</v>
      </c>
      <c r="C52" s="26" t="s">
        <v>126</v>
      </c>
      <c r="D52" s="55">
        <f>' MID Term 1'!D49+'MID Term 2'!D49</f>
        <v>26</v>
      </c>
      <c r="E52" s="82">
        <f>' MID Term 1'!H49+'MID Term 2'!E49</f>
        <v>28</v>
      </c>
      <c r="F52" s="55">
        <f>' MID Term 1'!L49+'MID Term 2'!F49</f>
        <v>20</v>
      </c>
      <c r="G52" s="82">
        <f>' MID Term 1'!P49+'MID Term 2'!J49</f>
        <v>28</v>
      </c>
      <c r="H52" s="82">
        <f>' MID Term 1'!Q49+'MID Term 2'!N49</f>
        <v>28</v>
      </c>
      <c r="I52" s="55">
        <f t="shared" si="1"/>
        <v>1</v>
      </c>
      <c r="J52" s="55">
        <f t="shared" si="2"/>
        <v>1</v>
      </c>
      <c r="K52" s="55">
        <f t="shared" si="3"/>
        <v>0</v>
      </c>
      <c r="L52" s="55">
        <f t="shared" si="4"/>
        <v>1</v>
      </c>
      <c r="M52" s="55">
        <f t="shared" si="5"/>
        <v>1</v>
      </c>
      <c r="N52" s="82">
        <f t="shared" si="6"/>
        <v>130</v>
      </c>
      <c r="O52" s="55">
        <f t="shared" si="7"/>
        <v>65</v>
      </c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19.5" customHeight="1">
      <c r="A53" s="25">
        <v>44.0</v>
      </c>
      <c r="B53" s="26" t="s">
        <v>127</v>
      </c>
      <c r="C53" s="26" t="s">
        <v>128</v>
      </c>
      <c r="D53" s="55">
        <f>' MID Term 1'!D50+'MID Term 2'!D50</f>
        <v>28</v>
      </c>
      <c r="E53" s="82">
        <f>' MID Term 1'!H50+'MID Term 2'!E50</f>
        <v>28</v>
      </c>
      <c r="F53" s="55">
        <f>' MID Term 1'!L50+'MID Term 2'!F50</f>
        <v>28</v>
      </c>
      <c r="G53" s="82">
        <f>' MID Term 1'!P50+'MID Term 2'!J50</f>
        <v>28</v>
      </c>
      <c r="H53" s="82">
        <f>' MID Term 1'!Q50+'MID Term 2'!N50</f>
        <v>28</v>
      </c>
      <c r="I53" s="55">
        <f t="shared" si="1"/>
        <v>1</v>
      </c>
      <c r="J53" s="55">
        <f t="shared" si="2"/>
        <v>1</v>
      </c>
      <c r="K53" s="55">
        <f t="shared" si="3"/>
        <v>1</v>
      </c>
      <c r="L53" s="55">
        <f t="shared" si="4"/>
        <v>1</v>
      </c>
      <c r="M53" s="55">
        <f t="shared" si="5"/>
        <v>1</v>
      </c>
      <c r="N53" s="82">
        <f t="shared" si="6"/>
        <v>140</v>
      </c>
      <c r="O53" s="55">
        <f t="shared" si="7"/>
        <v>70</v>
      </c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19.5" customHeight="1">
      <c r="A54" s="25">
        <v>45.0</v>
      </c>
      <c r="B54" s="26" t="s">
        <v>129</v>
      </c>
      <c r="C54" s="26" t="s">
        <v>130</v>
      </c>
      <c r="D54" s="55">
        <f>' MID Term 1'!D51+'MID Term 2'!D51</f>
        <v>24</v>
      </c>
      <c r="E54" s="82">
        <f>' MID Term 1'!H51+'MID Term 2'!E51</f>
        <v>27</v>
      </c>
      <c r="F54" s="55">
        <f>' MID Term 1'!L51+'MID Term 2'!F51</f>
        <v>19</v>
      </c>
      <c r="G54" s="82">
        <f>' MID Term 1'!P51+'MID Term 2'!J51</f>
        <v>28</v>
      </c>
      <c r="H54" s="82">
        <f>' MID Term 1'!Q51+'MID Term 2'!N51</f>
        <v>24</v>
      </c>
      <c r="I54" s="55">
        <f t="shared" si="1"/>
        <v>1</v>
      </c>
      <c r="J54" s="55">
        <f t="shared" si="2"/>
        <v>1</v>
      </c>
      <c r="K54" s="55">
        <f t="shared" si="3"/>
        <v>0</v>
      </c>
      <c r="L54" s="55">
        <f t="shared" si="4"/>
        <v>1</v>
      </c>
      <c r="M54" s="55">
        <f t="shared" si="5"/>
        <v>1</v>
      </c>
      <c r="N54" s="82">
        <f t="shared" si="6"/>
        <v>122</v>
      </c>
      <c r="O54" s="55">
        <f t="shared" si="7"/>
        <v>61</v>
      </c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19.5" customHeight="1">
      <c r="A55" s="25">
        <v>46.0</v>
      </c>
      <c r="B55" s="26" t="s">
        <v>131</v>
      </c>
      <c r="C55" s="26" t="s">
        <v>132</v>
      </c>
      <c r="D55" s="55">
        <f>' MID Term 1'!D52+'MID Term 2'!D52</f>
        <v>24</v>
      </c>
      <c r="E55" s="82">
        <f>' MID Term 1'!H52+'MID Term 2'!E52</f>
        <v>28</v>
      </c>
      <c r="F55" s="55">
        <f>' MID Term 1'!L52+'MID Term 2'!F52</f>
        <v>23</v>
      </c>
      <c r="G55" s="82">
        <f>' MID Term 1'!P52+'MID Term 2'!J52</f>
        <v>23</v>
      </c>
      <c r="H55" s="82">
        <f>' MID Term 1'!Q52+'MID Term 2'!N52</f>
        <v>28</v>
      </c>
      <c r="I55" s="55">
        <f t="shared" si="1"/>
        <v>1</v>
      </c>
      <c r="J55" s="55">
        <f t="shared" si="2"/>
        <v>1</v>
      </c>
      <c r="K55" s="55">
        <f t="shared" si="3"/>
        <v>1</v>
      </c>
      <c r="L55" s="55">
        <f t="shared" si="4"/>
        <v>1</v>
      </c>
      <c r="M55" s="55">
        <f t="shared" si="5"/>
        <v>1</v>
      </c>
      <c r="N55" s="82">
        <f t="shared" si="6"/>
        <v>126</v>
      </c>
      <c r="O55" s="55">
        <f t="shared" si="7"/>
        <v>63</v>
      </c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9.5" customHeight="1">
      <c r="A56" s="25">
        <v>47.0</v>
      </c>
      <c r="B56" s="26" t="s">
        <v>133</v>
      </c>
      <c r="C56" s="26" t="s">
        <v>134</v>
      </c>
      <c r="D56" s="55">
        <f>' MID Term 1'!D53+'MID Term 2'!D53</f>
        <v>24</v>
      </c>
      <c r="E56" s="82">
        <f>' MID Term 1'!H53+'MID Term 2'!E53</f>
        <v>28</v>
      </c>
      <c r="F56" s="55">
        <f>' MID Term 1'!L53+'MID Term 2'!F53</f>
        <v>23</v>
      </c>
      <c r="G56" s="82">
        <f>' MID Term 1'!P53+'MID Term 2'!J53</f>
        <v>23</v>
      </c>
      <c r="H56" s="82">
        <f>' MID Term 1'!Q53+'MID Term 2'!N53</f>
        <v>28</v>
      </c>
      <c r="I56" s="55">
        <f t="shared" si="1"/>
        <v>1</v>
      </c>
      <c r="J56" s="55">
        <f t="shared" si="2"/>
        <v>1</v>
      </c>
      <c r="K56" s="55">
        <f t="shared" si="3"/>
        <v>1</v>
      </c>
      <c r="L56" s="55">
        <f t="shared" si="4"/>
        <v>1</v>
      </c>
      <c r="M56" s="55">
        <f t="shared" si="5"/>
        <v>1</v>
      </c>
      <c r="N56" s="82">
        <f t="shared" si="6"/>
        <v>126</v>
      </c>
      <c r="O56" s="55">
        <f t="shared" si="7"/>
        <v>63</v>
      </c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19.5" customHeight="1">
      <c r="A57" s="25">
        <v>48.0</v>
      </c>
      <c r="B57" s="26" t="s">
        <v>135</v>
      </c>
      <c r="C57" s="26" t="s">
        <v>136</v>
      </c>
      <c r="D57" s="55">
        <f>' MID Term 1'!D54+'MID Term 2'!D54</f>
        <v>28</v>
      </c>
      <c r="E57" s="82">
        <f>' MID Term 1'!H54+'MID Term 2'!E54</f>
        <v>28</v>
      </c>
      <c r="F57" s="55">
        <f>' MID Term 1'!L54+'MID Term 2'!F54</f>
        <v>28</v>
      </c>
      <c r="G57" s="82">
        <f>' MID Term 1'!P54+'MID Term 2'!J54</f>
        <v>28</v>
      </c>
      <c r="H57" s="82">
        <f>' MID Term 1'!Q54+'MID Term 2'!N54</f>
        <v>28</v>
      </c>
      <c r="I57" s="55">
        <f t="shared" si="1"/>
        <v>1</v>
      </c>
      <c r="J57" s="55">
        <f t="shared" si="2"/>
        <v>1</v>
      </c>
      <c r="K57" s="55">
        <f t="shared" si="3"/>
        <v>1</v>
      </c>
      <c r="L57" s="55">
        <f t="shared" si="4"/>
        <v>1</v>
      </c>
      <c r="M57" s="55">
        <f t="shared" si="5"/>
        <v>1</v>
      </c>
      <c r="N57" s="82">
        <f t="shared" si="6"/>
        <v>140</v>
      </c>
      <c r="O57" s="55">
        <f t="shared" si="7"/>
        <v>70</v>
      </c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19.5" customHeight="1">
      <c r="A58" s="25">
        <v>49.0</v>
      </c>
      <c r="B58" s="26" t="s">
        <v>137</v>
      </c>
      <c r="C58" s="26" t="s">
        <v>138</v>
      </c>
      <c r="D58" s="55">
        <f>' MID Term 1'!D55+'MID Term 2'!D55</f>
        <v>28</v>
      </c>
      <c r="E58" s="82">
        <f>' MID Term 1'!H55+'MID Term 2'!E55</f>
        <v>28</v>
      </c>
      <c r="F58" s="55">
        <f>' MID Term 1'!L55+'MID Term 2'!F55</f>
        <v>28</v>
      </c>
      <c r="G58" s="82">
        <f>' MID Term 1'!P55+'MID Term 2'!J55</f>
        <v>28</v>
      </c>
      <c r="H58" s="82">
        <f>' MID Term 1'!Q55+'MID Term 2'!N55</f>
        <v>28</v>
      </c>
      <c r="I58" s="55">
        <f t="shared" si="1"/>
        <v>1</v>
      </c>
      <c r="J58" s="55">
        <f t="shared" si="2"/>
        <v>1</v>
      </c>
      <c r="K58" s="55">
        <f t="shared" si="3"/>
        <v>1</v>
      </c>
      <c r="L58" s="55">
        <f t="shared" si="4"/>
        <v>1</v>
      </c>
      <c r="M58" s="55">
        <f t="shared" si="5"/>
        <v>1</v>
      </c>
      <c r="N58" s="82">
        <f t="shared" si="6"/>
        <v>140</v>
      </c>
      <c r="O58" s="55">
        <f t="shared" si="7"/>
        <v>70</v>
      </c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9.5" customHeight="1">
      <c r="A59" s="25">
        <v>50.0</v>
      </c>
      <c r="B59" s="26" t="s">
        <v>139</v>
      </c>
      <c r="C59" s="26" t="s">
        <v>140</v>
      </c>
      <c r="D59" s="55">
        <f>' MID Term 1'!D56+'MID Term 2'!D56</f>
        <v>28</v>
      </c>
      <c r="E59" s="82">
        <f>' MID Term 1'!H56+'MID Term 2'!E56</f>
        <v>28</v>
      </c>
      <c r="F59" s="55">
        <f>' MID Term 1'!L56+'MID Term 2'!F56</f>
        <v>28</v>
      </c>
      <c r="G59" s="82">
        <f>' MID Term 1'!P56+'MID Term 2'!J56</f>
        <v>28</v>
      </c>
      <c r="H59" s="82">
        <f>' MID Term 1'!Q56+'MID Term 2'!N56</f>
        <v>28</v>
      </c>
      <c r="I59" s="55">
        <f t="shared" si="1"/>
        <v>1</v>
      </c>
      <c r="J59" s="55">
        <f t="shared" si="2"/>
        <v>1</v>
      </c>
      <c r="K59" s="55">
        <f t="shared" si="3"/>
        <v>1</v>
      </c>
      <c r="L59" s="55">
        <f t="shared" si="4"/>
        <v>1</v>
      </c>
      <c r="M59" s="55">
        <f t="shared" si="5"/>
        <v>1</v>
      </c>
      <c r="N59" s="82">
        <f t="shared" si="6"/>
        <v>140</v>
      </c>
      <c r="O59" s="55">
        <f t="shared" si="7"/>
        <v>70</v>
      </c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9.5" customHeight="1">
      <c r="A60" s="25">
        <v>51.0</v>
      </c>
      <c r="B60" s="26" t="s">
        <v>141</v>
      </c>
      <c r="C60" s="26" t="s">
        <v>142</v>
      </c>
      <c r="D60" s="55">
        <f>' MID Term 1'!D57+'MID Term 2'!D57</f>
        <v>24</v>
      </c>
      <c r="E60" s="82">
        <f>' MID Term 1'!H57+'MID Term 2'!E57</f>
        <v>28</v>
      </c>
      <c r="F60" s="55">
        <f>' MID Term 1'!L57+'MID Term 2'!F57</f>
        <v>26</v>
      </c>
      <c r="G60" s="82">
        <f>' MID Term 1'!P57+'MID Term 2'!J57</f>
        <v>27</v>
      </c>
      <c r="H60" s="82">
        <f>' MID Term 1'!Q57+'MID Term 2'!N57</f>
        <v>25</v>
      </c>
      <c r="I60" s="55">
        <f t="shared" si="1"/>
        <v>1</v>
      </c>
      <c r="J60" s="55">
        <f t="shared" si="2"/>
        <v>1</v>
      </c>
      <c r="K60" s="55">
        <f t="shared" si="3"/>
        <v>1</v>
      </c>
      <c r="L60" s="55">
        <f t="shared" si="4"/>
        <v>1</v>
      </c>
      <c r="M60" s="55">
        <f t="shared" si="5"/>
        <v>1</v>
      </c>
      <c r="N60" s="82">
        <f t="shared" si="6"/>
        <v>130</v>
      </c>
      <c r="O60" s="55">
        <f t="shared" si="7"/>
        <v>65</v>
      </c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9.5" customHeight="1">
      <c r="A61" s="25">
        <v>52.0</v>
      </c>
      <c r="B61" s="26" t="s">
        <v>143</v>
      </c>
      <c r="C61" s="26" t="s">
        <v>144</v>
      </c>
      <c r="D61" s="55">
        <f>' MID Term 1'!D58+'MID Term 2'!D58</f>
        <v>26</v>
      </c>
      <c r="E61" s="82">
        <f>' MID Term 1'!H58+'MID Term 2'!E58</f>
        <v>27</v>
      </c>
      <c r="F61" s="55">
        <f>' MID Term 1'!L58+'MID Term 2'!F58</f>
        <v>23</v>
      </c>
      <c r="G61" s="82">
        <f>' MID Term 1'!P58+'MID Term 2'!J58</f>
        <v>26</v>
      </c>
      <c r="H61" s="82">
        <f>' MID Term 1'!Q58+'MID Term 2'!N58</f>
        <v>28</v>
      </c>
      <c r="I61" s="55">
        <f t="shared" si="1"/>
        <v>1</v>
      </c>
      <c r="J61" s="55">
        <f t="shared" si="2"/>
        <v>1</v>
      </c>
      <c r="K61" s="55">
        <f t="shared" si="3"/>
        <v>1</v>
      </c>
      <c r="L61" s="55">
        <f t="shared" si="4"/>
        <v>1</v>
      </c>
      <c r="M61" s="55">
        <f t="shared" si="5"/>
        <v>1</v>
      </c>
      <c r="N61" s="82">
        <f t="shared" si="6"/>
        <v>130</v>
      </c>
      <c r="O61" s="55">
        <f t="shared" si="7"/>
        <v>65</v>
      </c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9.5" customHeight="1">
      <c r="A62" s="25">
        <v>53.0</v>
      </c>
      <c r="B62" s="26" t="s">
        <v>145</v>
      </c>
      <c r="C62" s="26" t="s">
        <v>146</v>
      </c>
      <c r="D62" s="55">
        <f>' MID Term 1'!D59+'MID Term 2'!D59</f>
        <v>28</v>
      </c>
      <c r="E62" s="82">
        <f>' MID Term 1'!H59+'MID Term 2'!E59</f>
        <v>28</v>
      </c>
      <c r="F62" s="55">
        <f>' MID Term 1'!L59+'MID Term 2'!F59</f>
        <v>28</v>
      </c>
      <c r="G62" s="82">
        <f>' MID Term 1'!P59+'MID Term 2'!J59</f>
        <v>28</v>
      </c>
      <c r="H62" s="82">
        <f>' MID Term 1'!Q59+'MID Term 2'!N59</f>
        <v>28</v>
      </c>
      <c r="I62" s="55">
        <f t="shared" si="1"/>
        <v>1</v>
      </c>
      <c r="J62" s="55">
        <f t="shared" si="2"/>
        <v>1</v>
      </c>
      <c r="K62" s="55">
        <f t="shared" si="3"/>
        <v>1</v>
      </c>
      <c r="L62" s="55">
        <f t="shared" si="4"/>
        <v>1</v>
      </c>
      <c r="M62" s="55">
        <f t="shared" si="5"/>
        <v>1</v>
      </c>
      <c r="N62" s="82">
        <f t="shared" si="6"/>
        <v>140</v>
      </c>
      <c r="O62" s="55">
        <f t="shared" si="7"/>
        <v>70</v>
      </c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19.5" customHeight="1">
      <c r="A63" s="25">
        <v>54.0</v>
      </c>
      <c r="B63" s="26" t="s">
        <v>147</v>
      </c>
      <c r="C63" s="26" t="s">
        <v>148</v>
      </c>
      <c r="D63" s="55">
        <f>' MID Term 1'!D60+'MID Term 2'!D60</f>
        <v>26</v>
      </c>
      <c r="E63" s="82">
        <f>' MID Term 1'!H60+'MID Term 2'!E60</f>
        <v>27</v>
      </c>
      <c r="F63" s="55">
        <f>' MID Term 1'!L60+'MID Term 2'!F60</f>
        <v>23</v>
      </c>
      <c r="G63" s="82">
        <f>' MID Term 1'!P60+'MID Term 2'!J60</f>
        <v>26</v>
      </c>
      <c r="H63" s="82">
        <f>' MID Term 1'!Q60+'MID Term 2'!N60</f>
        <v>28</v>
      </c>
      <c r="I63" s="55">
        <f t="shared" si="1"/>
        <v>1</v>
      </c>
      <c r="J63" s="55">
        <f t="shared" si="2"/>
        <v>1</v>
      </c>
      <c r="K63" s="55">
        <f t="shared" si="3"/>
        <v>1</v>
      </c>
      <c r="L63" s="55">
        <f t="shared" si="4"/>
        <v>1</v>
      </c>
      <c r="M63" s="55">
        <f t="shared" si="5"/>
        <v>1</v>
      </c>
      <c r="N63" s="82">
        <f t="shared" si="6"/>
        <v>130</v>
      </c>
      <c r="O63" s="55">
        <f t="shared" si="7"/>
        <v>65</v>
      </c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9.5" customHeight="1">
      <c r="A64" s="25">
        <v>55.0</v>
      </c>
      <c r="B64" s="26" t="s">
        <v>149</v>
      </c>
      <c r="C64" s="26" t="s">
        <v>150</v>
      </c>
      <c r="D64" s="55">
        <f>' MID Term 1'!D61+'MID Term 2'!D61</f>
        <v>19</v>
      </c>
      <c r="E64" s="82">
        <f>' MID Term 1'!H61+'MID Term 2'!E61</f>
        <v>24</v>
      </c>
      <c r="F64" s="55">
        <f>' MID Term 1'!L61+'MID Term 2'!F61</f>
        <v>21</v>
      </c>
      <c r="G64" s="82">
        <f>' MID Term 1'!P61+'MID Term 2'!J61</f>
        <v>27</v>
      </c>
      <c r="H64" s="82">
        <f>' MID Term 1'!Q61+'MID Term 2'!N61</f>
        <v>25</v>
      </c>
      <c r="I64" s="55">
        <f t="shared" si="1"/>
        <v>0</v>
      </c>
      <c r="J64" s="55">
        <f t="shared" si="2"/>
        <v>1</v>
      </c>
      <c r="K64" s="55">
        <f t="shared" si="3"/>
        <v>1</v>
      </c>
      <c r="L64" s="55">
        <f t="shared" si="4"/>
        <v>1</v>
      </c>
      <c r="M64" s="55">
        <f t="shared" si="5"/>
        <v>1</v>
      </c>
      <c r="N64" s="82">
        <f t="shared" si="6"/>
        <v>116</v>
      </c>
      <c r="O64" s="55">
        <f t="shared" si="7"/>
        <v>58</v>
      </c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9.5" customHeight="1">
      <c r="A65" s="25">
        <v>56.0</v>
      </c>
      <c r="B65" s="26" t="s">
        <v>151</v>
      </c>
      <c r="C65" s="26" t="s">
        <v>152</v>
      </c>
      <c r="D65" s="55">
        <f>' MID Term 1'!D62+'MID Term 2'!D62</f>
        <v>24</v>
      </c>
      <c r="E65" s="82">
        <f>' MID Term 1'!H62+'MID Term 2'!E62</f>
        <v>27</v>
      </c>
      <c r="F65" s="55">
        <f>' MID Term 1'!L62+'MID Term 2'!F62</f>
        <v>19</v>
      </c>
      <c r="G65" s="82">
        <f>' MID Term 1'!P62+'MID Term 2'!J62</f>
        <v>28</v>
      </c>
      <c r="H65" s="82">
        <f>' MID Term 1'!Q62+'MID Term 2'!N62</f>
        <v>24</v>
      </c>
      <c r="I65" s="55">
        <f t="shared" si="1"/>
        <v>1</v>
      </c>
      <c r="J65" s="55">
        <f t="shared" si="2"/>
        <v>1</v>
      </c>
      <c r="K65" s="55">
        <f t="shared" si="3"/>
        <v>0</v>
      </c>
      <c r="L65" s="55">
        <f t="shared" si="4"/>
        <v>1</v>
      </c>
      <c r="M65" s="55">
        <f t="shared" si="5"/>
        <v>1</v>
      </c>
      <c r="N65" s="82">
        <f t="shared" si="6"/>
        <v>122</v>
      </c>
      <c r="O65" s="55">
        <f t="shared" si="7"/>
        <v>61</v>
      </c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9.5" customHeight="1">
      <c r="A66" s="25">
        <v>57.0</v>
      </c>
      <c r="B66" s="26" t="s">
        <v>153</v>
      </c>
      <c r="C66" s="26" t="s">
        <v>154</v>
      </c>
      <c r="D66" s="55">
        <f>' MID Term 1'!D63+'MID Term 2'!D63</f>
        <v>26</v>
      </c>
      <c r="E66" s="82">
        <f>' MID Term 1'!H63+'MID Term 2'!E63</f>
        <v>27</v>
      </c>
      <c r="F66" s="55">
        <f>' MID Term 1'!L63+'MID Term 2'!F63</f>
        <v>23</v>
      </c>
      <c r="G66" s="82">
        <f>' MID Term 1'!P63+'MID Term 2'!J63</f>
        <v>26</v>
      </c>
      <c r="H66" s="82">
        <f>' MID Term 1'!Q63+'MID Term 2'!N63</f>
        <v>28</v>
      </c>
      <c r="I66" s="55">
        <f t="shared" si="1"/>
        <v>1</v>
      </c>
      <c r="J66" s="55">
        <f t="shared" si="2"/>
        <v>1</v>
      </c>
      <c r="K66" s="55">
        <f t="shared" si="3"/>
        <v>1</v>
      </c>
      <c r="L66" s="55">
        <f t="shared" si="4"/>
        <v>1</v>
      </c>
      <c r="M66" s="55">
        <f t="shared" si="5"/>
        <v>1</v>
      </c>
      <c r="N66" s="82">
        <f t="shared" si="6"/>
        <v>130</v>
      </c>
      <c r="O66" s="55">
        <f t="shared" si="7"/>
        <v>65</v>
      </c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9.5" customHeight="1">
      <c r="A67" s="25">
        <v>58.0</v>
      </c>
      <c r="B67" s="26" t="s">
        <v>155</v>
      </c>
      <c r="C67" s="26" t="s">
        <v>156</v>
      </c>
      <c r="D67" s="55">
        <f>' MID Term 1'!D64+'MID Term 2'!D64</f>
        <v>21</v>
      </c>
      <c r="E67" s="82">
        <f>' MID Term 1'!H64+'MID Term 2'!E64</f>
        <v>22</v>
      </c>
      <c r="F67" s="55">
        <f>' MID Term 1'!L64+'MID Term 2'!F64</f>
        <v>20</v>
      </c>
      <c r="G67" s="82">
        <f>' MID Term 1'!P64+'MID Term 2'!J64</f>
        <v>28</v>
      </c>
      <c r="H67" s="82">
        <f>' MID Term 1'!Q64+'MID Term 2'!N64</f>
        <v>21</v>
      </c>
      <c r="I67" s="55">
        <f t="shared" si="1"/>
        <v>1</v>
      </c>
      <c r="J67" s="55">
        <f t="shared" si="2"/>
        <v>1</v>
      </c>
      <c r="K67" s="55">
        <f t="shared" si="3"/>
        <v>0</v>
      </c>
      <c r="L67" s="55">
        <f t="shared" si="4"/>
        <v>1</v>
      </c>
      <c r="M67" s="55">
        <f t="shared" si="5"/>
        <v>1</v>
      </c>
      <c r="N67" s="82">
        <f t="shared" si="6"/>
        <v>112</v>
      </c>
      <c r="O67" s="55">
        <f t="shared" si="7"/>
        <v>56</v>
      </c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9.5" customHeight="1">
      <c r="A68" s="25">
        <v>59.0</v>
      </c>
      <c r="B68" s="26" t="s">
        <v>157</v>
      </c>
      <c r="C68" s="26" t="s">
        <v>158</v>
      </c>
      <c r="D68" s="55">
        <f>' MID Term 1'!D65+'MID Term 2'!D65</f>
        <v>19</v>
      </c>
      <c r="E68" s="82">
        <f>' MID Term 1'!H65+'MID Term 2'!E65</f>
        <v>24</v>
      </c>
      <c r="F68" s="55">
        <f>' MID Term 1'!L65+'MID Term 2'!F65</f>
        <v>21</v>
      </c>
      <c r="G68" s="82">
        <f>' MID Term 1'!P65+'MID Term 2'!J65</f>
        <v>27</v>
      </c>
      <c r="H68" s="82">
        <f>' MID Term 1'!Q65+'MID Term 2'!N65</f>
        <v>25</v>
      </c>
      <c r="I68" s="55">
        <f t="shared" si="1"/>
        <v>0</v>
      </c>
      <c r="J68" s="55">
        <f t="shared" si="2"/>
        <v>1</v>
      </c>
      <c r="K68" s="55">
        <f t="shared" si="3"/>
        <v>1</v>
      </c>
      <c r="L68" s="55">
        <f t="shared" si="4"/>
        <v>1</v>
      </c>
      <c r="M68" s="55">
        <f t="shared" si="5"/>
        <v>1</v>
      </c>
      <c r="N68" s="82">
        <f t="shared" si="6"/>
        <v>116</v>
      </c>
      <c r="O68" s="55">
        <f t="shared" si="7"/>
        <v>58</v>
      </c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19.5" customHeight="1">
      <c r="A69" s="25">
        <v>60.0</v>
      </c>
      <c r="B69" s="26" t="s">
        <v>159</v>
      </c>
      <c r="C69" s="26" t="s">
        <v>160</v>
      </c>
      <c r="D69" s="55">
        <f>' MID Term 1'!D66+'MID Term 2'!D66</f>
        <v>27</v>
      </c>
      <c r="E69" s="82">
        <f>' MID Term 1'!H66+'MID Term 2'!E66</f>
        <v>24</v>
      </c>
      <c r="F69" s="55">
        <f>' MID Term 1'!L66+'MID Term 2'!F66</f>
        <v>19</v>
      </c>
      <c r="G69" s="82">
        <f>' MID Term 1'!P66+'MID Term 2'!J66</f>
        <v>27</v>
      </c>
      <c r="H69" s="82">
        <f>' MID Term 1'!Q66+'MID Term 2'!N66</f>
        <v>25</v>
      </c>
      <c r="I69" s="55">
        <f t="shared" si="1"/>
        <v>1</v>
      </c>
      <c r="J69" s="55">
        <f t="shared" si="2"/>
        <v>1</v>
      </c>
      <c r="K69" s="55">
        <f t="shared" si="3"/>
        <v>0</v>
      </c>
      <c r="L69" s="55">
        <f t="shared" si="4"/>
        <v>1</v>
      </c>
      <c r="M69" s="55">
        <f t="shared" si="5"/>
        <v>1</v>
      </c>
      <c r="N69" s="82">
        <f t="shared" si="6"/>
        <v>122</v>
      </c>
      <c r="O69" s="55">
        <f t="shared" si="7"/>
        <v>61</v>
      </c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9.5" customHeight="1">
      <c r="A70" s="25">
        <v>61.0</v>
      </c>
      <c r="B70" s="26" t="s">
        <v>161</v>
      </c>
      <c r="C70" s="26" t="s">
        <v>162</v>
      </c>
      <c r="D70" s="55">
        <f>' MID Term 1'!D67+'MID Term 2'!D67</f>
        <v>24</v>
      </c>
      <c r="E70" s="82">
        <f>' MID Term 1'!H67+'MID Term 2'!E67</f>
        <v>25</v>
      </c>
      <c r="F70" s="55">
        <f>' MID Term 1'!L67+'MID Term 2'!F67</f>
        <v>22</v>
      </c>
      <c r="G70" s="82">
        <f>' MID Term 1'!P67+'MID Term 2'!J67</f>
        <v>21</v>
      </c>
      <c r="H70" s="82">
        <f>' MID Term 1'!Q67+'MID Term 2'!N67</f>
        <v>24</v>
      </c>
      <c r="I70" s="55">
        <f t="shared" si="1"/>
        <v>1</v>
      </c>
      <c r="J70" s="55">
        <f t="shared" si="2"/>
        <v>1</v>
      </c>
      <c r="K70" s="55">
        <f t="shared" si="3"/>
        <v>1</v>
      </c>
      <c r="L70" s="55">
        <f t="shared" si="4"/>
        <v>1</v>
      </c>
      <c r="M70" s="55">
        <f t="shared" si="5"/>
        <v>1</v>
      </c>
      <c r="N70" s="82">
        <f t="shared" si="6"/>
        <v>116</v>
      </c>
      <c r="O70" s="55">
        <f t="shared" si="7"/>
        <v>58</v>
      </c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9.5" customHeight="1">
      <c r="A71" s="25">
        <v>62.0</v>
      </c>
      <c r="B71" s="26" t="s">
        <v>163</v>
      </c>
      <c r="C71" s="26" t="s">
        <v>164</v>
      </c>
      <c r="D71" s="55">
        <f>' MID Term 1'!D68+'MID Term 2'!D68</f>
        <v>27</v>
      </c>
      <c r="E71" s="82">
        <f>' MID Term 1'!H68+'MID Term 2'!E68</f>
        <v>24</v>
      </c>
      <c r="F71" s="55">
        <f>' MID Term 1'!L68+'MID Term 2'!F68</f>
        <v>19</v>
      </c>
      <c r="G71" s="82">
        <f>' MID Term 1'!P68+'MID Term 2'!J68</f>
        <v>27</v>
      </c>
      <c r="H71" s="82">
        <f>' MID Term 1'!Q68+'MID Term 2'!N68</f>
        <v>25</v>
      </c>
      <c r="I71" s="55">
        <f t="shared" si="1"/>
        <v>1</v>
      </c>
      <c r="J71" s="55">
        <f t="shared" si="2"/>
        <v>1</v>
      </c>
      <c r="K71" s="55">
        <f t="shared" si="3"/>
        <v>0</v>
      </c>
      <c r="L71" s="55">
        <f t="shared" si="4"/>
        <v>1</v>
      </c>
      <c r="M71" s="55">
        <f t="shared" si="5"/>
        <v>1</v>
      </c>
      <c r="N71" s="82">
        <f t="shared" si="6"/>
        <v>122</v>
      </c>
      <c r="O71" s="55">
        <f t="shared" si="7"/>
        <v>61</v>
      </c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9.5" customHeight="1">
      <c r="A72" s="25">
        <v>63.0</v>
      </c>
      <c r="B72" s="26" t="s">
        <v>165</v>
      </c>
      <c r="C72" s="26" t="s">
        <v>166</v>
      </c>
      <c r="D72" s="55">
        <f>' MID Term 1'!D69+'MID Term 2'!D69</f>
        <v>28</v>
      </c>
      <c r="E72" s="82">
        <f>' MID Term 1'!H69+'MID Term 2'!E69</f>
        <v>28</v>
      </c>
      <c r="F72" s="55">
        <f>' MID Term 1'!L69+'MID Term 2'!F69</f>
        <v>28</v>
      </c>
      <c r="G72" s="82">
        <f>' MID Term 1'!P69+'MID Term 2'!J69</f>
        <v>28</v>
      </c>
      <c r="H72" s="82">
        <f>' MID Term 1'!Q69+'MID Term 2'!N69</f>
        <v>28</v>
      </c>
      <c r="I72" s="55">
        <f t="shared" si="1"/>
        <v>1</v>
      </c>
      <c r="J72" s="55">
        <f t="shared" si="2"/>
        <v>1</v>
      </c>
      <c r="K72" s="55">
        <f t="shared" si="3"/>
        <v>1</v>
      </c>
      <c r="L72" s="55">
        <f t="shared" si="4"/>
        <v>1</v>
      </c>
      <c r="M72" s="55">
        <f t="shared" si="5"/>
        <v>1</v>
      </c>
      <c r="N72" s="82">
        <f t="shared" si="6"/>
        <v>140</v>
      </c>
      <c r="O72" s="55">
        <f t="shared" si="7"/>
        <v>70</v>
      </c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9.5" customHeight="1">
      <c r="A73" s="25">
        <v>64.0</v>
      </c>
      <c r="B73" s="26" t="s">
        <v>167</v>
      </c>
      <c r="C73" s="26" t="s">
        <v>168</v>
      </c>
      <c r="D73" s="55">
        <f>' MID Term 1'!D70+'MID Term 2'!D70</f>
        <v>28</v>
      </c>
      <c r="E73" s="82">
        <f>' MID Term 1'!H70+'MID Term 2'!E70</f>
        <v>28</v>
      </c>
      <c r="F73" s="55">
        <f>' MID Term 1'!L70+'MID Term 2'!F70</f>
        <v>28</v>
      </c>
      <c r="G73" s="82">
        <f>' MID Term 1'!P70+'MID Term 2'!J70</f>
        <v>28</v>
      </c>
      <c r="H73" s="82">
        <f>' MID Term 1'!Q70+'MID Term 2'!N70</f>
        <v>28</v>
      </c>
      <c r="I73" s="55">
        <f t="shared" si="1"/>
        <v>1</v>
      </c>
      <c r="J73" s="55">
        <f t="shared" si="2"/>
        <v>1</v>
      </c>
      <c r="K73" s="55">
        <f t="shared" si="3"/>
        <v>1</v>
      </c>
      <c r="L73" s="55">
        <f t="shared" si="4"/>
        <v>1</v>
      </c>
      <c r="M73" s="55">
        <f t="shared" si="5"/>
        <v>1</v>
      </c>
      <c r="N73" s="82">
        <f t="shared" si="6"/>
        <v>140</v>
      </c>
      <c r="O73" s="55">
        <f t="shared" si="7"/>
        <v>70</v>
      </c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9.5" customHeight="1">
      <c r="A74" s="25">
        <v>65.0</v>
      </c>
      <c r="B74" s="26" t="s">
        <v>169</v>
      </c>
      <c r="C74" s="26" t="s">
        <v>170</v>
      </c>
      <c r="D74" s="55">
        <f>' MID Term 1'!D71+'MID Term 2'!D71</f>
        <v>24</v>
      </c>
      <c r="E74" s="82">
        <f>' MID Term 1'!H71+'MID Term 2'!E71</f>
        <v>28</v>
      </c>
      <c r="F74" s="55">
        <f>' MID Term 1'!L71+'MID Term 2'!F71</f>
        <v>23</v>
      </c>
      <c r="G74" s="82">
        <f>' MID Term 1'!P71+'MID Term 2'!J71</f>
        <v>23</v>
      </c>
      <c r="H74" s="82">
        <f>' MID Term 1'!Q71+'MID Term 2'!N71</f>
        <v>28</v>
      </c>
      <c r="I74" s="55">
        <f t="shared" si="1"/>
        <v>1</v>
      </c>
      <c r="J74" s="55">
        <f t="shared" si="2"/>
        <v>1</v>
      </c>
      <c r="K74" s="55">
        <f t="shared" si="3"/>
        <v>1</v>
      </c>
      <c r="L74" s="55">
        <f t="shared" si="4"/>
        <v>1</v>
      </c>
      <c r="M74" s="55">
        <f t="shared" si="5"/>
        <v>1</v>
      </c>
      <c r="N74" s="82">
        <f t="shared" si="6"/>
        <v>126</v>
      </c>
      <c r="O74" s="55">
        <f t="shared" si="7"/>
        <v>63</v>
      </c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9.5" customHeight="1">
      <c r="A75" s="25">
        <v>66.0</v>
      </c>
      <c r="B75" s="26" t="s">
        <v>171</v>
      </c>
      <c r="C75" s="26" t="s">
        <v>172</v>
      </c>
      <c r="D75" s="55">
        <f>' MID Term 1'!D72+'MID Term 2'!D72</f>
        <v>26</v>
      </c>
      <c r="E75" s="82">
        <f>' MID Term 1'!H72+'MID Term 2'!E72</f>
        <v>27</v>
      </c>
      <c r="F75" s="55">
        <f>' MID Term 1'!L72+'MID Term 2'!F72</f>
        <v>25</v>
      </c>
      <c r="G75" s="82">
        <f>' MID Term 1'!P72+'MID Term 2'!J72</f>
        <v>27</v>
      </c>
      <c r="H75" s="82">
        <f>' MID Term 1'!Q72+'MID Term 2'!N72</f>
        <v>21</v>
      </c>
      <c r="I75" s="55">
        <f t="shared" si="1"/>
        <v>1</v>
      </c>
      <c r="J75" s="55">
        <f t="shared" si="2"/>
        <v>1</v>
      </c>
      <c r="K75" s="55">
        <f t="shared" si="3"/>
        <v>1</v>
      </c>
      <c r="L75" s="55">
        <f t="shared" si="4"/>
        <v>1</v>
      </c>
      <c r="M75" s="55">
        <f t="shared" si="5"/>
        <v>1</v>
      </c>
      <c r="N75" s="82">
        <f t="shared" si="6"/>
        <v>126</v>
      </c>
      <c r="O75" s="55">
        <f t="shared" si="7"/>
        <v>63</v>
      </c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9.5" customHeight="1">
      <c r="A76" s="25">
        <v>67.0</v>
      </c>
      <c r="B76" s="26" t="s">
        <v>173</v>
      </c>
      <c r="C76" s="26" t="s">
        <v>174</v>
      </c>
      <c r="D76" s="55">
        <f>' MID Term 1'!D73+'MID Term 2'!D73</f>
        <v>28</v>
      </c>
      <c r="E76" s="82">
        <f>' MID Term 1'!H73+'MID Term 2'!E73</f>
        <v>28</v>
      </c>
      <c r="F76" s="55">
        <f>' MID Term 1'!L73+'MID Term 2'!F73</f>
        <v>28</v>
      </c>
      <c r="G76" s="82">
        <f>' MID Term 1'!P73+'MID Term 2'!J73</f>
        <v>28</v>
      </c>
      <c r="H76" s="82">
        <f>' MID Term 1'!Q73+'MID Term 2'!N73</f>
        <v>28</v>
      </c>
      <c r="I76" s="55">
        <f t="shared" si="1"/>
        <v>1</v>
      </c>
      <c r="J76" s="55">
        <f t="shared" si="2"/>
        <v>1</v>
      </c>
      <c r="K76" s="55">
        <f t="shared" si="3"/>
        <v>1</v>
      </c>
      <c r="L76" s="55">
        <f t="shared" si="4"/>
        <v>1</v>
      </c>
      <c r="M76" s="55">
        <f t="shared" si="5"/>
        <v>1</v>
      </c>
      <c r="N76" s="82">
        <f t="shared" si="6"/>
        <v>140</v>
      </c>
      <c r="O76" s="55">
        <f t="shared" si="7"/>
        <v>70</v>
      </c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9.5" customHeight="1">
      <c r="A77" s="25">
        <v>68.0</v>
      </c>
      <c r="B77" s="26" t="s">
        <v>175</v>
      </c>
      <c r="C77" s="26" t="s">
        <v>176</v>
      </c>
      <c r="D77" s="55">
        <f>' MID Term 1'!D74+'MID Term 2'!D74</f>
        <v>28</v>
      </c>
      <c r="E77" s="82">
        <f>' MID Term 1'!H74+'MID Term 2'!E74</f>
        <v>28</v>
      </c>
      <c r="F77" s="55">
        <f>' MID Term 1'!L74+'MID Term 2'!F74</f>
        <v>28</v>
      </c>
      <c r="G77" s="82">
        <f>' MID Term 1'!P74+'MID Term 2'!J74</f>
        <v>28</v>
      </c>
      <c r="H77" s="82">
        <f>' MID Term 1'!Q74+'MID Term 2'!N74</f>
        <v>28</v>
      </c>
      <c r="I77" s="55">
        <f t="shared" si="1"/>
        <v>1</v>
      </c>
      <c r="J77" s="55">
        <f t="shared" si="2"/>
        <v>1</v>
      </c>
      <c r="K77" s="55">
        <f t="shared" si="3"/>
        <v>1</v>
      </c>
      <c r="L77" s="55">
        <f t="shared" si="4"/>
        <v>1</v>
      </c>
      <c r="M77" s="55">
        <f t="shared" si="5"/>
        <v>1</v>
      </c>
      <c r="N77" s="82">
        <f t="shared" si="6"/>
        <v>140</v>
      </c>
      <c r="O77" s="55">
        <f t="shared" si="7"/>
        <v>70</v>
      </c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9.5" customHeight="1">
      <c r="A78" s="25">
        <v>69.0</v>
      </c>
      <c r="B78" s="26" t="s">
        <v>177</v>
      </c>
      <c r="C78" s="26" t="s">
        <v>178</v>
      </c>
      <c r="D78" s="55">
        <f>' MID Term 1'!D75+'MID Term 2'!D75</f>
        <v>26</v>
      </c>
      <c r="E78" s="82">
        <f>' MID Term 1'!H75+'MID Term 2'!E75</f>
        <v>28</v>
      </c>
      <c r="F78" s="55">
        <f>' MID Term 1'!L75+'MID Term 2'!F75</f>
        <v>24</v>
      </c>
      <c r="G78" s="82">
        <f>' MID Term 1'!P75+'MID Term 2'!J75</f>
        <v>28</v>
      </c>
      <c r="H78" s="82">
        <f>' MID Term 1'!Q75+'MID Term 2'!N75</f>
        <v>20</v>
      </c>
      <c r="I78" s="55">
        <f t="shared" si="1"/>
        <v>1</v>
      </c>
      <c r="J78" s="55">
        <f t="shared" si="2"/>
        <v>1</v>
      </c>
      <c r="K78" s="55">
        <f t="shared" si="3"/>
        <v>1</v>
      </c>
      <c r="L78" s="55">
        <f t="shared" si="4"/>
        <v>1</v>
      </c>
      <c r="M78" s="55">
        <f t="shared" si="5"/>
        <v>0</v>
      </c>
      <c r="N78" s="82">
        <f t="shared" si="6"/>
        <v>126</v>
      </c>
      <c r="O78" s="55">
        <f t="shared" si="7"/>
        <v>63</v>
      </c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9.5" customHeight="1">
      <c r="A79" s="25">
        <v>70.0</v>
      </c>
      <c r="B79" s="26" t="s">
        <v>179</v>
      </c>
      <c r="C79" s="26" t="s">
        <v>180</v>
      </c>
      <c r="D79" s="55">
        <f>' MID Term 1'!D76+'MID Term 2'!D76</f>
        <v>24</v>
      </c>
      <c r="E79" s="82">
        <f>' MID Term 1'!H76+'MID Term 2'!E76</f>
        <v>25</v>
      </c>
      <c r="F79" s="55">
        <f>' MID Term 1'!L76+'MID Term 2'!F76</f>
        <v>19</v>
      </c>
      <c r="G79" s="82">
        <f>' MID Term 1'!P76+'MID Term 2'!J76</f>
        <v>26</v>
      </c>
      <c r="H79" s="82">
        <f>' MID Term 1'!Q76+'MID Term 2'!N76</f>
        <v>28</v>
      </c>
      <c r="I79" s="55">
        <f t="shared" si="1"/>
        <v>1</v>
      </c>
      <c r="J79" s="55">
        <f t="shared" si="2"/>
        <v>1</v>
      </c>
      <c r="K79" s="55">
        <f t="shared" si="3"/>
        <v>0</v>
      </c>
      <c r="L79" s="55">
        <f t="shared" si="4"/>
        <v>1</v>
      </c>
      <c r="M79" s="55">
        <f t="shared" si="5"/>
        <v>1</v>
      </c>
      <c r="N79" s="82">
        <f t="shared" si="6"/>
        <v>122</v>
      </c>
      <c r="O79" s="55">
        <f t="shared" si="7"/>
        <v>61</v>
      </c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9.5" customHeight="1">
      <c r="A80" s="25">
        <v>71.0</v>
      </c>
      <c r="B80" s="26" t="s">
        <v>181</v>
      </c>
      <c r="C80" s="26" t="s">
        <v>182</v>
      </c>
      <c r="D80" s="55">
        <f>' MID Term 1'!D77+'MID Term 2'!D77</f>
        <v>24</v>
      </c>
      <c r="E80" s="82">
        <f>' MID Term 1'!H77+'MID Term 2'!E77</f>
        <v>25</v>
      </c>
      <c r="F80" s="55">
        <f>' MID Term 1'!L77+'MID Term 2'!F77</f>
        <v>19</v>
      </c>
      <c r="G80" s="82">
        <f>' MID Term 1'!P77+'MID Term 2'!J77</f>
        <v>26</v>
      </c>
      <c r="H80" s="82">
        <f>' MID Term 1'!Q77+'MID Term 2'!N77</f>
        <v>28</v>
      </c>
      <c r="I80" s="55">
        <f t="shared" si="1"/>
        <v>1</v>
      </c>
      <c r="J80" s="55">
        <f t="shared" si="2"/>
        <v>1</v>
      </c>
      <c r="K80" s="55">
        <f t="shared" si="3"/>
        <v>0</v>
      </c>
      <c r="L80" s="55">
        <f t="shared" si="4"/>
        <v>1</v>
      </c>
      <c r="M80" s="55">
        <f t="shared" si="5"/>
        <v>1</v>
      </c>
      <c r="N80" s="82">
        <f t="shared" si="6"/>
        <v>122</v>
      </c>
      <c r="O80" s="55">
        <f t="shared" si="7"/>
        <v>61</v>
      </c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9.5" customHeight="1">
      <c r="A81" s="25">
        <v>72.0</v>
      </c>
      <c r="B81" s="26" t="s">
        <v>183</v>
      </c>
      <c r="C81" s="26" t="s">
        <v>184</v>
      </c>
      <c r="D81" s="55">
        <f>' MID Term 1'!D78+'MID Term 2'!D78</f>
        <v>28</v>
      </c>
      <c r="E81" s="82">
        <f>' MID Term 1'!H78+'MID Term 2'!E78</f>
        <v>28</v>
      </c>
      <c r="F81" s="55">
        <f>' MID Term 1'!L78+'MID Term 2'!F78</f>
        <v>28</v>
      </c>
      <c r="G81" s="82">
        <f>' MID Term 1'!P78+'MID Term 2'!J78</f>
        <v>28</v>
      </c>
      <c r="H81" s="82">
        <f>' MID Term 1'!Q78+'MID Term 2'!N78</f>
        <v>28</v>
      </c>
      <c r="I81" s="55">
        <f t="shared" si="1"/>
        <v>1</v>
      </c>
      <c r="J81" s="55">
        <f t="shared" si="2"/>
        <v>1</v>
      </c>
      <c r="K81" s="55">
        <f t="shared" si="3"/>
        <v>1</v>
      </c>
      <c r="L81" s="55">
        <f t="shared" si="4"/>
        <v>1</v>
      </c>
      <c r="M81" s="55">
        <f t="shared" si="5"/>
        <v>1</v>
      </c>
      <c r="N81" s="82">
        <f t="shared" si="6"/>
        <v>140</v>
      </c>
      <c r="O81" s="55">
        <f t="shared" si="7"/>
        <v>70</v>
      </c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9.5" customHeight="1">
      <c r="A82" s="25">
        <v>73.0</v>
      </c>
      <c r="B82" s="26" t="s">
        <v>185</v>
      </c>
      <c r="C82" s="26" t="s">
        <v>186</v>
      </c>
      <c r="D82" s="55">
        <f>' MID Term 1'!D79+'MID Term 2'!D79</f>
        <v>28</v>
      </c>
      <c r="E82" s="82">
        <f>' MID Term 1'!H79+'MID Term 2'!E79</f>
        <v>28</v>
      </c>
      <c r="F82" s="55">
        <f>' MID Term 1'!L79+'MID Term 2'!F79</f>
        <v>28</v>
      </c>
      <c r="G82" s="82">
        <f>' MID Term 1'!P79+'MID Term 2'!J79</f>
        <v>28</v>
      </c>
      <c r="H82" s="82">
        <f>' MID Term 1'!Q79+'MID Term 2'!N79</f>
        <v>28</v>
      </c>
      <c r="I82" s="55">
        <f t="shared" si="1"/>
        <v>1</v>
      </c>
      <c r="J82" s="55">
        <f t="shared" si="2"/>
        <v>1</v>
      </c>
      <c r="K82" s="55">
        <f t="shared" si="3"/>
        <v>1</v>
      </c>
      <c r="L82" s="55">
        <f t="shared" si="4"/>
        <v>1</v>
      </c>
      <c r="M82" s="55">
        <f t="shared" si="5"/>
        <v>1</v>
      </c>
      <c r="N82" s="82">
        <f t="shared" si="6"/>
        <v>140</v>
      </c>
      <c r="O82" s="55">
        <f t="shared" si="7"/>
        <v>70</v>
      </c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9.5" customHeight="1">
      <c r="A83" s="25">
        <v>74.0</v>
      </c>
      <c r="B83" s="26" t="s">
        <v>187</v>
      </c>
      <c r="C83" s="26" t="s">
        <v>188</v>
      </c>
      <c r="D83" s="55">
        <f>' MID Term 1'!D80+'MID Term 2'!D80</f>
        <v>24</v>
      </c>
      <c r="E83" s="82">
        <f>' MID Term 1'!H80+'MID Term 2'!E80</f>
        <v>25</v>
      </c>
      <c r="F83" s="55">
        <f>' MID Term 1'!L80+'MID Term 2'!F80</f>
        <v>19</v>
      </c>
      <c r="G83" s="82">
        <f>' MID Term 1'!P80+'MID Term 2'!J80</f>
        <v>26</v>
      </c>
      <c r="H83" s="82">
        <f>' MID Term 1'!Q80+'MID Term 2'!N80</f>
        <v>28</v>
      </c>
      <c r="I83" s="55">
        <f t="shared" si="1"/>
        <v>1</v>
      </c>
      <c r="J83" s="55">
        <f t="shared" si="2"/>
        <v>1</v>
      </c>
      <c r="K83" s="55">
        <f t="shared" si="3"/>
        <v>0</v>
      </c>
      <c r="L83" s="55">
        <f t="shared" si="4"/>
        <v>1</v>
      </c>
      <c r="M83" s="55">
        <f t="shared" si="5"/>
        <v>1</v>
      </c>
      <c r="N83" s="82">
        <f t="shared" si="6"/>
        <v>122</v>
      </c>
      <c r="O83" s="55">
        <f t="shared" si="7"/>
        <v>61</v>
      </c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9.5" customHeight="1">
      <c r="A84" s="25">
        <v>75.0</v>
      </c>
      <c r="B84" s="26" t="s">
        <v>189</v>
      </c>
      <c r="C84" s="26" t="s">
        <v>190</v>
      </c>
      <c r="D84" s="55">
        <f>' MID Term 1'!D81+'MID Term 2'!D81</f>
        <v>28</v>
      </c>
      <c r="E84" s="82">
        <f>' MID Term 1'!H81+'MID Term 2'!E81</f>
        <v>28</v>
      </c>
      <c r="F84" s="55">
        <f>' MID Term 1'!L81+'MID Term 2'!F81</f>
        <v>28</v>
      </c>
      <c r="G84" s="82">
        <f>' MID Term 1'!P81+'MID Term 2'!J81</f>
        <v>28</v>
      </c>
      <c r="H84" s="82">
        <f>' MID Term 1'!Q81+'MID Term 2'!N81</f>
        <v>28</v>
      </c>
      <c r="I84" s="55">
        <f t="shared" si="1"/>
        <v>1</v>
      </c>
      <c r="J84" s="55">
        <f t="shared" si="2"/>
        <v>1</v>
      </c>
      <c r="K84" s="55">
        <f t="shared" si="3"/>
        <v>1</v>
      </c>
      <c r="L84" s="55">
        <f t="shared" si="4"/>
        <v>1</v>
      </c>
      <c r="M84" s="55">
        <f t="shared" si="5"/>
        <v>1</v>
      </c>
      <c r="N84" s="82">
        <f t="shared" si="6"/>
        <v>140</v>
      </c>
      <c r="O84" s="55">
        <f t="shared" si="7"/>
        <v>70</v>
      </c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9.5" customHeight="1">
      <c r="A85" s="25">
        <v>76.0</v>
      </c>
      <c r="B85" s="26" t="s">
        <v>191</v>
      </c>
      <c r="C85" s="26" t="s">
        <v>192</v>
      </c>
      <c r="D85" s="55">
        <f>' MID Term 1'!D82+'MID Term 2'!D82</f>
        <v>26</v>
      </c>
      <c r="E85" s="82">
        <f>' MID Term 1'!H82+'MID Term 2'!E82</f>
        <v>28</v>
      </c>
      <c r="F85" s="55">
        <f>' MID Term 1'!L82+'MID Term 2'!F82</f>
        <v>27</v>
      </c>
      <c r="G85" s="82">
        <f>' MID Term 1'!P82+'MID Term 2'!J82</f>
        <v>28</v>
      </c>
      <c r="H85" s="82">
        <f>' MID Term 1'!Q82+'MID Term 2'!N82</f>
        <v>21</v>
      </c>
      <c r="I85" s="55">
        <f t="shared" si="1"/>
        <v>1</v>
      </c>
      <c r="J85" s="55">
        <f t="shared" si="2"/>
        <v>1</v>
      </c>
      <c r="K85" s="55">
        <f t="shared" si="3"/>
        <v>1</v>
      </c>
      <c r="L85" s="55">
        <f t="shared" si="4"/>
        <v>1</v>
      </c>
      <c r="M85" s="55">
        <f t="shared" si="5"/>
        <v>1</v>
      </c>
      <c r="N85" s="82">
        <f t="shared" si="6"/>
        <v>130</v>
      </c>
      <c r="O85" s="55">
        <f t="shared" si="7"/>
        <v>65</v>
      </c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9.5" customHeight="1">
      <c r="A86" s="25">
        <v>77.0</v>
      </c>
      <c r="B86" s="26" t="s">
        <v>193</v>
      </c>
      <c r="C86" s="26" t="s">
        <v>194</v>
      </c>
      <c r="D86" s="55">
        <f>' MID Term 1'!D83+'MID Term 2'!D83</f>
        <v>26</v>
      </c>
      <c r="E86" s="82">
        <f>' MID Term 1'!H83+'MID Term 2'!E83</f>
        <v>28</v>
      </c>
      <c r="F86" s="55">
        <f>' MID Term 1'!L83+'MID Term 2'!F83</f>
        <v>20</v>
      </c>
      <c r="G86" s="82">
        <f>' MID Term 1'!P83+'MID Term 2'!J83</f>
        <v>27</v>
      </c>
      <c r="H86" s="82">
        <f>' MID Term 1'!Q83+'MID Term 2'!N83</f>
        <v>21</v>
      </c>
      <c r="I86" s="55">
        <f t="shared" si="1"/>
        <v>1</v>
      </c>
      <c r="J86" s="55">
        <f t="shared" si="2"/>
        <v>1</v>
      </c>
      <c r="K86" s="55">
        <f t="shared" si="3"/>
        <v>0</v>
      </c>
      <c r="L86" s="55">
        <f t="shared" si="4"/>
        <v>1</v>
      </c>
      <c r="M86" s="55">
        <f t="shared" si="5"/>
        <v>1</v>
      </c>
      <c r="N86" s="82">
        <f t="shared" si="6"/>
        <v>122</v>
      </c>
      <c r="O86" s="55">
        <f t="shared" si="7"/>
        <v>61</v>
      </c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9.5" customHeight="1">
      <c r="A87" s="25">
        <v>78.0</v>
      </c>
      <c r="B87" s="26" t="s">
        <v>195</v>
      </c>
      <c r="C87" s="26" t="s">
        <v>196</v>
      </c>
      <c r="D87" s="55">
        <f>' MID Term 1'!D84+'MID Term 2'!D84</f>
        <v>24</v>
      </c>
      <c r="E87" s="82">
        <f>' MID Term 1'!H84+'MID Term 2'!E84</f>
        <v>24</v>
      </c>
      <c r="F87" s="55">
        <f>' MID Term 1'!L84+'MID Term 2'!F84</f>
        <v>27</v>
      </c>
      <c r="G87" s="82">
        <f>' MID Term 1'!P84+'MID Term 2'!J84</f>
        <v>20</v>
      </c>
      <c r="H87" s="82">
        <f>' MID Term 1'!Q84+'MID Term 2'!N84</f>
        <v>21</v>
      </c>
      <c r="I87" s="55">
        <f t="shared" si="1"/>
        <v>1</v>
      </c>
      <c r="J87" s="55">
        <f t="shared" si="2"/>
        <v>1</v>
      </c>
      <c r="K87" s="55">
        <f t="shared" si="3"/>
        <v>1</v>
      </c>
      <c r="L87" s="55">
        <f t="shared" si="4"/>
        <v>0</v>
      </c>
      <c r="M87" s="55">
        <f t="shared" si="5"/>
        <v>1</v>
      </c>
      <c r="N87" s="82">
        <f t="shared" si="6"/>
        <v>116</v>
      </c>
      <c r="O87" s="55">
        <f t="shared" si="7"/>
        <v>58</v>
      </c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9.5" customHeight="1">
      <c r="A88" s="25">
        <v>79.0</v>
      </c>
      <c r="B88" s="26" t="s">
        <v>197</v>
      </c>
      <c r="C88" s="26" t="s">
        <v>198</v>
      </c>
      <c r="D88" s="55">
        <f>' MID Term 1'!D85+'MID Term 2'!D85</f>
        <v>28</v>
      </c>
      <c r="E88" s="82">
        <f>' MID Term 1'!H85+'MID Term 2'!E85</f>
        <v>28</v>
      </c>
      <c r="F88" s="55">
        <f>' MID Term 1'!L85+'MID Term 2'!F85</f>
        <v>28</v>
      </c>
      <c r="G88" s="82">
        <f>' MID Term 1'!P85+'MID Term 2'!J85</f>
        <v>28</v>
      </c>
      <c r="H88" s="82">
        <f>' MID Term 1'!Q85+'MID Term 2'!N85</f>
        <v>28</v>
      </c>
      <c r="I88" s="55">
        <f t="shared" si="1"/>
        <v>1</v>
      </c>
      <c r="J88" s="55">
        <f t="shared" si="2"/>
        <v>1</v>
      </c>
      <c r="K88" s="55">
        <f t="shared" si="3"/>
        <v>1</v>
      </c>
      <c r="L88" s="55">
        <f t="shared" si="4"/>
        <v>1</v>
      </c>
      <c r="M88" s="55">
        <f t="shared" si="5"/>
        <v>1</v>
      </c>
      <c r="N88" s="82">
        <f t="shared" si="6"/>
        <v>140</v>
      </c>
      <c r="O88" s="55">
        <f t="shared" si="7"/>
        <v>70</v>
      </c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9.5" customHeight="1">
      <c r="A89" s="25">
        <v>80.0</v>
      </c>
      <c r="B89" s="26" t="s">
        <v>199</v>
      </c>
      <c r="C89" s="26" t="s">
        <v>200</v>
      </c>
      <c r="D89" s="55">
        <f>' MID Term 1'!D86+'MID Term 2'!D86</f>
        <v>26</v>
      </c>
      <c r="E89" s="82">
        <f>' MID Term 1'!H86+'MID Term 2'!E86</f>
        <v>25</v>
      </c>
      <c r="F89" s="55">
        <f>' MID Term 1'!L86+'MID Term 2'!F86</f>
        <v>16</v>
      </c>
      <c r="G89" s="82">
        <f>' MID Term 1'!P86+'MID Term 2'!J86</f>
        <v>24</v>
      </c>
      <c r="H89" s="82">
        <f>' MID Term 1'!Q86+'MID Term 2'!N86</f>
        <v>25</v>
      </c>
      <c r="I89" s="55">
        <f t="shared" si="1"/>
        <v>1</v>
      </c>
      <c r="J89" s="55">
        <f t="shared" si="2"/>
        <v>1</v>
      </c>
      <c r="K89" s="55">
        <f t="shared" si="3"/>
        <v>0</v>
      </c>
      <c r="L89" s="55">
        <f t="shared" si="4"/>
        <v>1</v>
      </c>
      <c r="M89" s="55">
        <f t="shared" si="5"/>
        <v>1</v>
      </c>
      <c r="N89" s="82">
        <f t="shared" si="6"/>
        <v>116</v>
      </c>
      <c r="O89" s="55">
        <f t="shared" si="7"/>
        <v>58</v>
      </c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19.5" customHeight="1">
      <c r="A90" s="25">
        <v>81.0</v>
      </c>
      <c r="B90" s="26" t="s">
        <v>201</v>
      </c>
      <c r="C90" s="26" t="s">
        <v>202</v>
      </c>
      <c r="D90" s="55">
        <f>' MID Term 1'!D87+'MID Term 2'!D87</f>
        <v>28</v>
      </c>
      <c r="E90" s="82">
        <f>' MID Term 1'!H87+'MID Term 2'!E87</f>
        <v>28</v>
      </c>
      <c r="F90" s="55">
        <f>' MID Term 1'!L87+'MID Term 2'!F87</f>
        <v>28</v>
      </c>
      <c r="G90" s="82">
        <f>' MID Term 1'!P87+'MID Term 2'!J87</f>
        <v>28</v>
      </c>
      <c r="H90" s="82">
        <f>' MID Term 1'!Q87+'MID Term 2'!N87</f>
        <v>28</v>
      </c>
      <c r="I90" s="55">
        <f t="shared" si="1"/>
        <v>1</v>
      </c>
      <c r="J90" s="55">
        <f t="shared" si="2"/>
        <v>1</v>
      </c>
      <c r="K90" s="55">
        <f t="shared" si="3"/>
        <v>1</v>
      </c>
      <c r="L90" s="55">
        <f t="shared" si="4"/>
        <v>1</v>
      </c>
      <c r="M90" s="55">
        <f t="shared" si="5"/>
        <v>1</v>
      </c>
      <c r="N90" s="82">
        <f t="shared" si="6"/>
        <v>140</v>
      </c>
      <c r="O90" s="55">
        <f t="shared" si="7"/>
        <v>70</v>
      </c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9.5" customHeight="1">
      <c r="A91" s="25">
        <v>82.0</v>
      </c>
      <c r="B91" s="26" t="s">
        <v>203</v>
      </c>
      <c r="C91" s="26" t="s">
        <v>204</v>
      </c>
      <c r="D91" s="55">
        <f>' MID Term 1'!D88+'MID Term 2'!D88</f>
        <v>26</v>
      </c>
      <c r="E91" s="82">
        <f>' MID Term 1'!H88+'MID Term 2'!E88</f>
        <v>28</v>
      </c>
      <c r="F91" s="55">
        <f>' MID Term 1'!L88+'MID Term 2'!F88</f>
        <v>24</v>
      </c>
      <c r="G91" s="82">
        <f>' MID Term 1'!P88+'MID Term 2'!J88</f>
        <v>28</v>
      </c>
      <c r="H91" s="82">
        <f>' MID Term 1'!Q88+'MID Term 2'!N88</f>
        <v>20</v>
      </c>
      <c r="I91" s="55">
        <f t="shared" si="1"/>
        <v>1</v>
      </c>
      <c r="J91" s="55">
        <f t="shared" si="2"/>
        <v>1</v>
      </c>
      <c r="K91" s="55">
        <f t="shared" si="3"/>
        <v>1</v>
      </c>
      <c r="L91" s="55">
        <f t="shared" si="4"/>
        <v>1</v>
      </c>
      <c r="M91" s="55">
        <f t="shared" si="5"/>
        <v>0</v>
      </c>
      <c r="N91" s="82">
        <f t="shared" si="6"/>
        <v>126</v>
      </c>
      <c r="O91" s="55">
        <f t="shared" si="7"/>
        <v>63</v>
      </c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9.5" customHeight="1">
      <c r="A92" s="25">
        <v>83.0</v>
      </c>
      <c r="B92" s="26" t="s">
        <v>205</v>
      </c>
      <c r="C92" s="26" t="s">
        <v>206</v>
      </c>
      <c r="D92" s="55">
        <f>' MID Term 1'!D89+'MID Term 2'!D89</f>
        <v>28</v>
      </c>
      <c r="E92" s="82">
        <f>' MID Term 1'!H89+'MID Term 2'!E89</f>
        <v>28</v>
      </c>
      <c r="F92" s="55">
        <f>' MID Term 1'!L89+'MID Term 2'!F89</f>
        <v>28</v>
      </c>
      <c r="G92" s="82">
        <f>' MID Term 1'!P89+'MID Term 2'!J89</f>
        <v>28</v>
      </c>
      <c r="H92" s="82">
        <f>' MID Term 1'!Q89+'MID Term 2'!N89</f>
        <v>28</v>
      </c>
      <c r="I92" s="55">
        <f t="shared" si="1"/>
        <v>1</v>
      </c>
      <c r="J92" s="55">
        <f t="shared" si="2"/>
        <v>1</v>
      </c>
      <c r="K92" s="55">
        <f t="shared" si="3"/>
        <v>1</v>
      </c>
      <c r="L92" s="55">
        <f t="shared" si="4"/>
        <v>1</v>
      </c>
      <c r="M92" s="55">
        <f t="shared" si="5"/>
        <v>1</v>
      </c>
      <c r="N92" s="82">
        <f t="shared" si="6"/>
        <v>140</v>
      </c>
      <c r="O92" s="55">
        <f t="shared" si="7"/>
        <v>70</v>
      </c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9.5" customHeight="1">
      <c r="A93" s="25">
        <v>84.0</v>
      </c>
      <c r="B93" s="26" t="s">
        <v>207</v>
      </c>
      <c r="C93" s="26" t="s">
        <v>208</v>
      </c>
      <c r="D93" s="55">
        <f>' MID Term 1'!D90+'MID Term 2'!D90</f>
        <v>28</v>
      </c>
      <c r="E93" s="82">
        <f>' MID Term 1'!H90+'MID Term 2'!E90</f>
        <v>27</v>
      </c>
      <c r="F93" s="55">
        <f>' MID Term 1'!L90+'MID Term 2'!F90</f>
        <v>23</v>
      </c>
      <c r="G93" s="82">
        <f>' MID Term 1'!P90+'MID Term 2'!J90</f>
        <v>27</v>
      </c>
      <c r="H93" s="82">
        <f>' MID Term 1'!Q90+'MID Term 2'!N90</f>
        <v>25</v>
      </c>
      <c r="I93" s="55">
        <f t="shared" si="1"/>
        <v>1</v>
      </c>
      <c r="J93" s="55">
        <f t="shared" si="2"/>
        <v>1</v>
      </c>
      <c r="K93" s="55">
        <f t="shared" si="3"/>
        <v>1</v>
      </c>
      <c r="L93" s="55">
        <f t="shared" si="4"/>
        <v>1</v>
      </c>
      <c r="M93" s="55">
        <f t="shared" si="5"/>
        <v>1</v>
      </c>
      <c r="N93" s="82">
        <f t="shared" si="6"/>
        <v>130</v>
      </c>
      <c r="O93" s="55">
        <f t="shared" si="7"/>
        <v>65</v>
      </c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9.5" customHeight="1">
      <c r="A94" s="25">
        <v>85.0</v>
      </c>
      <c r="B94" s="26" t="s">
        <v>209</v>
      </c>
      <c r="C94" s="26" t="s">
        <v>210</v>
      </c>
      <c r="D94" s="55">
        <f>' MID Term 1'!D91+'MID Term 2'!D91</f>
        <v>26</v>
      </c>
      <c r="E94" s="82">
        <f>' MID Term 1'!H91+'MID Term 2'!E91</f>
        <v>28</v>
      </c>
      <c r="F94" s="55">
        <f>' MID Term 1'!L91+'MID Term 2'!F91</f>
        <v>20</v>
      </c>
      <c r="G94" s="82">
        <f>' MID Term 1'!P91+'MID Term 2'!J91</f>
        <v>27</v>
      </c>
      <c r="H94" s="82">
        <f>' MID Term 1'!Q91+'MID Term 2'!N91</f>
        <v>21</v>
      </c>
      <c r="I94" s="55">
        <f t="shared" si="1"/>
        <v>1</v>
      </c>
      <c r="J94" s="55">
        <f t="shared" si="2"/>
        <v>1</v>
      </c>
      <c r="K94" s="55">
        <f t="shared" si="3"/>
        <v>0</v>
      </c>
      <c r="L94" s="55">
        <f t="shared" si="4"/>
        <v>1</v>
      </c>
      <c r="M94" s="55">
        <f t="shared" si="5"/>
        <v>1</v>
      </c>
      <c r="N94" s="82">
        <f t="shared" si="6"/>
        <v>122</v>
      </c>
      <c r="O94" s="55">
        <f t="shared" si="7"/>
        <v>61</v>
      </c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19.5" customHeight="1">
      <c r="A95" s="25">
        <v>86.0</v>
      </c>
      <c r="B95" s="26" t="s">
        <v>211</v>
      </c>
      <c r="C95" s="26" t="s">
        <v>212</v>
      </c>
      <c r="D95" s="55">
        <f>' MID Term 1'!D92+'MID Term 2'!D92</f>
        <v>28</v>
      </c>
      <c r="E95" s="82">
        <f>' MID Term 1'!H92+'MID Term 2'!E92</f>
        <v>27</v>
      </c>
      <c r="F95" s="55">
        <f>' MID Term 1'!L92+'MID Term 2'!F92</f>
        <v>23</v>
      </c>
      <c r="G95" s="82">
        <f>' MID Term 1'!P92+'MID Term 2'!J92</f>
        <v>27</v>
      </c>
      <c r="H95" s="82">
        <f>' MID Term 1'!Q92+'MID Term 2'!N92</f>
        <v>25</v>
      </c>
      <c r="I95" s="55">
        <f t="shared" si="1"/>
        <v>1</v>
      </c>
      <c r="J95" s="55">
        <f t="shared" si="2"/>
        <v>1</v>
      </c>
      <c r="K95" s="55">
        <f t="shared" si="3"/>
        <v>1</v>
      </c>
      <c r="L95" s="55">
        <f t="shared" si="4"/>
        <v>1</v>
      </c>
      <c r="M95" s="55">
        <f t="shared" si="5"/>
        <v>1</v>
      </c>
      <c r="N95" s="82">
        <f t="shared" si="6"/>
        <v>130</v>
      </c>
      <c r="O95" s="55">
        <f t="shared" si="7"/>
        <v>65</v>
      </c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9.5" customHeight="1">
      <c r="A96" s="25">
        <v>87.0</v>
      </c>
      <c r="B96" s="26" t="s">
        <v>213</v>
      </c>
      <c r="C96" s="26" t="s">
        <v>214</v>
      </c>
      <c r="D96" s="55">
        <f>' MID Term 1'!D93+'MID Term 2'!D93</f>
        <v>20</v>
      </c>
      <c r="E96" s="82">
        <f>' MID Term 1'!H93+'MID Term 2'!E93</f>
        <v>21</v>
      </c>
      <c r="F96" s="55">
        <f>' MID Term 1'!L93+'MID Term 2'!F93</f>
        <v>19</v>
      </c>
      <c r="G96" s="82">
        <f>' MID Term 1'!P93+'MID Term 2'!J93</f>
        <v>27</v>
      </c>
      <c r="H96" s="82">
        <f>' MID Term 1'!Q93+'MID Term 2'!N93</f>
        <v>25</v>
      </c>
      <c r="I96" s="55">
        <f t="shared" si="1"/>
        <v>0</v>
      </c>
      <c r="J96" s="55">
        <f t="shared" si="2"/>
        <v>1</v>
      </c>
      <c r="K96" s="55">
        <f t="shared" si="3"/>
        <v>0</v>
      </c>
      <c r="L96" s="55">
        <f t="shared" si="4"/>
        <v>1</v>
      </c>
      <c r="M96" s="55">
        <f t="shared" si="5"/>
        <v>1</v>
      </c>
      <c r="N96" s="82">
        <f t="shared" si="6"/>
        <v>112</v>
      </c>
      <c r="O96" s="55">
        <f t="shared" si="7"/>
        <v>56</v>
      </c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9.5" customHeight="1">
      <c r="A97" s="25">
        <v>88.0</v>
      </c>
      <c r="B97" s="26" t="s">
        <v>215</v>
      </c>
      <c r="C97" s="26" t="s">
        <v>216</v>
      </c>
      <c r="D97" s="55">
        <f>' MID Term 1'!D94+'MID Term 2'!D94</f>
        <v>24</v>
      </c>
      <c r="E97" s="82">
        <f>' MID Term 1'!H94+'MID Term 2'!E94</f>
        <v>25</v>
      </c>
      <c r="F97" s="55">
        <f>' MID Term 1'!L94+'MID Term 2'!F94</f>
        <v>15</v>
      </c>
      <c r="G97" s="82">
        <f>' MID Term 1'!P94+'MID Term 2'!J94</f>
        <v>28</v>
      </c>
      <c r="H97" s="82">
        <f>' MID Term 1'!Q94+'MID Term 2'!N94</f>
        <v>20</v>
      </c>
      <c r="I97" s="55">
        <f t="shared" si="1"/>
        <v>1</v>
      </c>
      <c r="J97" s="55">
        <f t="shared" si="2"/>
        <v>1</v>
      </c>
      <c r="K97" s="55">
        <f t="shared" si="3"/>
        <v>0</v>
      </c>
      <c r="L97" s="55">
        <f t="shared" si="4"/>
        <v>1</v>
      </c>
      <c r="M97" s="55">
        <f t="shared" si="5"/>
        <v>0</v>
      </c>
      <c r="N97" s="82">
        <f t="shared" si="6"/>
        <v>112</v>
      </c>
      <c r="O97" s="55">
        <f t="shared" si="7"/>
        <v>56</v>
      </c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9.5" customHeight="1">
      <c r="A98" s="25">
        <v>89.0</v>
      </c>
      <c r="B98" s="26" t="s">
        <v>217</v>
      </c>
      <c r="C98" s="26" t="s">
        <v>218</v>
      </c>
      <c r="D98" s="55">
        <f>' MID Term 1'!D95+'MID Term 2'!D95</f>
        <v>26</v>
      </c>
      <c r="E98" s="82">
        <f>' MID Term 1'!H95+'MID Term 2'!E95</f>
        <v>28</v>
      </c>
      <c r="F98" s="55">
        <f>' MID Term 1'!L95+'MID Term 2'!F95</f>
        <v>24</v>
      </c>
      <c r="G98" s="82">
        <f>' MID Term 1'!P95+'MID Term 2'!J95</f>
        <v>28</v>
      </c>
      <c r="H98" s="82">
        <f>' MID Term 1'!Q95+'MID Term 2'!N95</f>
        <v>20</v>
      </c>
      <c r="I98" s="55">
        <f t="shared" si="1"/>
        <v>1</v>
      </c>
      <c r="J98" s="55">
        <f t="shared" si="2"/>
        <v>1</v>
      </c>
      <c r="K98" s="55">
        <f t="shared" si="3"/>
        <v>1</v>
      </c>
      <c r="L98" s="55">
        <f t="shared" si="4"/>
        <v>1</v>
      </c>
      <c r="M98" s="55">
        <f t="shared" si="5"/>
        <v>0</v>
      </c>
      <c r="N98" s="82">
        <f t="shared" si="6"/>
        <v>126</v>
      </c>
      <c r="O98" s="55">
        <f t="shared" si="7"/>
        <v>63</v>
      </c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19.5" customHeight="1">
      <c r="A99" s="25">
        <v>90.0</v>
      </c>
      <c r="B99" s="26" t="s">
        <v>219</v>
      </c>
      <c r="C99" s="26" t="s">
        <v>220</v>
      </c>
      <c r="D99" s="55">
        <f>' MID Term 1'!D96+'MID Term 2'!D96</f>
        <v>28</v>
      </c>
      <c r="E99" s="82">
        <f>' MID Term 1'!H96+'MID Term 2'!E96</f>
        <v>27</v>
      </c>
      <c r="F99" s="55">
        <f>' MID Term 1'!L96+'MID Term 2'!F96</f>
        <v>26</v>
      </c>
      <c r="G99" s="82">
        <f>' MID Term 1'!P96+'MID Term 2'!J96</f>
        <v>21</v>
      </c>
      <c r="H99" s="82">
        <f>' MID Term 1'!Q96+'MID Term 2'!N96</f>
        <v>24</v>
      </c>
      <c r="I99" s="55">
        <f t="shared" si="1"/>
        <v>1</v>
      </c>
      <c r="J99" s="55">
        <f t="shared" si="2"/>
        <v>1</v>
      </c>
      <c r="K99" s="55">
        <f t="shared" si="3"/>
        <v>1</v>
      </c>
      <c r="L99" s="55">
        <f t="shared" si="4"/>
        <v>1</v>
      </c>
      <c r="M99" s="55">
        <f t="shared" si="5"/>
        <v>1</v>
      </c>
      <c r="N99" s="82">
        <f t="shared" si="6"/>
        <v>126</v>
      </c>
      <c r="O99" s="55">
        <f t="shared" si="7"/>
        <v>63</v>
      </c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19.5" customHeight="1">
      <c r="A100" s="25">
        <v>91.0</v>
      </c>
      <c r="B100" s="26" t="s">
        <v>221</v>
      </c>
      <c r="C100" s="26" t="s">
        <v>222</v>
      </c>
      <c r="D100" s="55">
        <f>' MID Term 1'!D97+'MID Term 2'!D97</f>
        <v>9</v>
      </c>
      <c r="E100" s="82">
        <f>' MID Term 1'!H97+'MID Term 2'!E97</f>
        <v>12</v>
      </c>
      <c r="F100" s="55">
        <f>' MID Term 1'!L97+'MID Term 2'!F97</f>
        <v>25</v>
      </c>
      <c r="G100" s="82">
        <f>' MID Term 1'!P97+'MID Term 2'!J97</f>
        <v>28</v>
      </c>
      <c r="H100" s="82">
        <f>' MID Term 1'!Q97+'MID Term 2'!N97</f>
        <v>28</v>
      </c>
      <c r="I100" s="55">
        <f t="shared" si="1"/>
        <v>0</v>
      </c>
      <c r="J100" s="55">
        <f t="shared" si="2"/>
        <v>0</v>
      </c>
      <c r="K100" s="55">
        <f t="shared" si="3"/>
        <v>1</v>
      </c>
      <c r="L100" s="55">
        <f t="shared" si="4"/>
        <v>1</v>
      </c>
      <c r="M100" s="55">
        <f t="shared" si="5"/>
        <v>1</v>
      </c>
      <c r="N100" s="82">
        <f t="shared" si="6"/>
        <v>102</v>
      </c>
      <c r="O100" s="55">
        <f t="shared" si="7"/>
        <v>51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9.5" customHeight="1">
      <c r="A101" s="25">
        <v>92.0</v>
      </c>
      <c r="B101" s="26" t="s">
        <v>223</v>
      </c>
      <c r="C101" s="26" t="s">
        <v>224</v>
      </c>
      <c r="D101" s="55">
        <f>' MID Term 1'!D98+'MID Term 2'!D98</f>
        <v>28</v>
      </c>
      <c r="E101" s="82">
        <f>' MID Term 1'!H98+'MID Term 2'!E98</f>
        <v>28</v>
      </c>
      <c r="F101" s="55">
        <f>' MID Term 1'!L98+'MID Term 2'!F98</f>
        <v>23</v>
      </c>
      <c r="G101" s="82">
        <f>' MID Term 1'!P98+'MID Term 2'!J98</f>
        <v>23</v>
      </c>
      <c r="H101" s="82">
        <f>' MID Term 1'!Q98+'MID Term 2'!N98</f>
        <v>28</v>
      </c>
      <c r="I101" s="55">
        <f t="shared" si="1"/>
        <v>1</v>
      </c>
      <c r="J101" s="55">
        <f t="shared" si="2"/>
        <v>1</v>
      </c>
      <c r="K101" s="55">
        <f t="shared" si="3"/>
        <v>1</v>
      </c>
      <c r="L101" s="55">
        <f t="shared" si="4"/>
        <v>1</v>
      </c>
      <c r="M101" s="55">
        <f t="shared" si="5"/>
        <v>1</v>
      </c>
      <c r="N101" s="82">
        <f t="shared" si="6"/>
        <v>130</v>
      </c>
      <c r="O101" s="55">
        <f t="shared" si="7"/>
        <v>65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9.5" customHeight="1">
      <c r="A102" s="25">
        <v>93.0</v>
      </c>
      <c r="B102" s="26" t="s">
        <v>225</v>
      </c>
      <c r="C102" s="26" t="s">
        <v>226</v>
      </c>
      <c r="D102" s="55">
        <f>' MID Term 1'!D99+'MID Term 2'!D99</f>
        <v>28</v>
      </c>
      <c r="E102" s="82">
        <f>' MID Term 1'!H99+'MID Term 2'!E99</f>
        <v>28</v>
      </c>
      <c r="F102" s="55">
        <f>' MID Term 1'!L99+'MID Term 2'!F99</f>
        <v>28</v>
      </c>
      <c r="G102" s="82">
        <f>' MID Term 1'!P99+'MID Term 2'!J99</f>
        <v>28</v>
      </c>
      <c r="H102" s="82">
        <f>' MID Term 1'!Q99+'MID Term 2'!N99</f>
        <v>28</v>
      </c>
      <c r="I102" s="55">
        <f t="shared" si="1"/>
        <v>1</v>
      </c>
      <c r="J102" s="55">
        <f t="shared" si="2"/>
        <v>1</v>
      </c>
      <c r="K102" s="55">
        <f t="shared" si="3"/>
        <v>1</v>
      </c>
      <c r="L102" s="55">
        <f t="shared" si="4"/>
        <v>1</v>
      </c>
      <c r="M102" s="55">
        <f t="shared" si="5"/>
        <v>1</v>
      </c>
      <c r="N102" s="82">
        <f t="shared" si="6"/>
        <v>140</v>
      </c>
      <c r="O102" s="55">
        <f t="shared" si="7"/>
        <v>70</v>
      </c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19.5" customHeight="1">
      <c r="A103" s="25">
        <v>94.0</v>
      </c>
      <c r="B103" s="26" t="s">
        <v>227</v>
      </c>
      <c r="C103" s="26" t="s">
        <v>228</v>
      </c>
      <c r="D103" s="55">
        <f>' MID Term 1'!D100+'MID Term 2'!D100</f>
        <v>26</v>
      </c>
      <c r="E103" s="82">
        <f>' MID Term 1'!H100+'MID Term 2'!E100</f>
        <v>28</v>
      </c>
      <c r="F103" s="55">
        <f>' MID Term 1'!L100+'MID Term 2'!F100</f>
        <v>20</v>
      </c>
      <c r="G103" s="82">
        <f>' MID Term 1'!P100+'MID Term 2'!J100</f>
        <v>27</v>
      </c>
      <c r="H103" s="82">
        <f>' MID Term 1'!Q100+'MID Term 2'!N100</f>
        <v>21</v>
      </c>
      <c r="I103" s="55">
        <f t="shared" si="1"/>
        <v>1</v>
      </c>
      <c r="J103" s="55">
        <f t="shared" si="2"/>
        <v>1</v>
      </c>
      <c r="K103" s="55">
        <f t="shared" si="3"/>
        <v>0</v>
      </c>
      <c r="L103" s="55">
        <f t="shared" si="4"/>
        <v>1</v>
      </c>
      <c r="M103" s="55">
        <f t="shared" si="5"/>
        <v>1</v>
      </c>
      <c r="N103" s="82">
        <f t="shared" si="6"/>
        <v>122</v>
      </c>
      <c r="O103" s="55">
        <f t="shared" si="7"/>
        <v>61</v>
      </c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9.5" customHeight="1">
      <c r="A104" s="25">
        <v>95.0</v>
      </c>
      <c r="B104" s="26" t="s">
        <v>229</v>
      </c>
      <c r="C104" s="26" t="s">
        <v>230</v>
      </c>
      <c r="D104" s="55">
        <f>' MID Term 1'!D101+'MID Term 2'!D101</f>
        <v>27</v>
      </c>
      <c r="E104" s="82">
        <f>' MID Term 1'!H101+'MID Term 2'!E101</f>
        <v>23</v>
      </c>
      <c r="F104" s="55">
        <f>' MID Term 1'!L101+'MID Term 2'!F101</f>
        <v>24</v>
      </c>
      <c r="G104" s="82">
        <f>' MID Term 1'!P101+'MID Term 2'!J101</f>
        <v>28</v>
      </c>
      <c r="H104" s="82">
        <f>' MID Term 1'!Q101+'MID Term 2'!N101</f>
        <v>28</v>
      </c>
      <c r="I104" s="55">
        <f t="shared" si="1"/>
        <v>1</v>
      </c>
      <c r="J104" s="55">
        <f t="shared" si="2"/>
        <v>1</v>
      </c>
      <c r="K104" s="55">
        <f t="shared" si="3"/>
        <v>1</v>
      </c>
      <c r="L104" s="55">
        <f t="shared" si="4"/>
        <v>1</v>
      </c>
      <c r="M104" s="55">
        <f t="shared" si="5"/>
        <v>1</v>
      </c>
      <c r="N104" s="82">
        <f t="shared" si="6"/>
        <v>130</v>
      </c>
      <c r="O104" s="55">
        <f t="shared" si="7"/>
        <v>65</v>
      </c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19.5" customHeight="1">
      <c r="A105" s="25">
        <v>96.0</v>
      </c>
      <c r="B105" s="26" t="s">
        <v>231</v>
      </c>
      <c r="C105" s="26" t="s">
        <v>232</v>
      </c>
      <c r="D105" s="55">
        <f>' MID Term 1'!D102+'MID Term 2'!D102</f>
        <v>24</v>
      </c>
      <c r="E105" s="82">
        <f>' MID Term 1'!H102+'MID Term 2'!E102</f>
        <v>24</v>
      </c>
      <c r="F105" s="55">
        <f>' MID Term 1'!L102+'MID Term 2'!F102</f>
        <v>27</v>
      </c>
      <c r="G105" s="82">
        <f>' MID Term 1'!P102+'MID Term 2'!J102</f>
        <v>27</v>
      </c>
      <c r="H105" s="82">
        <f>' MID Term 1'!Q102+'MID Term 2'!N102</f>
        <v>28</v>
      </c>
      <c r="I105" s="55">
        <f t="shared" si="1"/>
        <v>1</v>
      </c>
      <c r="J105" s="55">
        <f t="shared" si="2"/>
        <v>1</v>
      </c>
      <c r="K105" s="55">
        <f t="shared" si="3"/>
        <v>1</v>
      </c>
      <c r="L105" s="55">
        <f t="shared" si="4"/>
        <v>1</v>
      </c>
      <c r="M105" s="55">
        <f t="shared" si="5"/>
        <v>1</v>
      </c>
      <c r="N105" s="82">
        <f t="shared" si="6"/>
        <v>130</v>
      </c>
      <c r="O105" s="55">
        <f t="shared" si="7"/>
        <v>65</v>
      </c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19.5" customHeight="1">
      <c r="A106" s="25">
        <v>97.0</v>
      </c>
      <c r="B106" s="26" t="s">
        <v>233</v>
      </c>
      <c r="C106" s="26" t="s">
        <v>234</v>
      </c>
      <c r="D106" s="55">
        <f>' MID Term 1'!D103+'MID Term 2'!D103</f>
        <v>28</v>
      </c>
      <c r="E106" s="82">
        <f>' MID Term 1'!H103+'MID Term 2'!E103</f>
        <v>27</v>
      </c>
      <c r="F106" s="55">
        <f>' MID Term 1'!L103+'MID Term 2'!F103</f>
        <v>26</v>
      </c>
      <c r="G106" s="82">
        <f>' MID Term 1'!P103+'MID Term 2'!J103</f>
        <v>21</v>
      </c>
      <c r="H106" s="82">
        <f>' MID Term 1'!Q103+'MID Term 2'!N103</f>
        <v>24</v>
      </c>
      <c r="I106" s="55">
        <f t="shared" si="1"/>
        <v>1</v>
      </c>
      <c r="J106" s="55">
        <f t="shared" si="2"/>
        <v>1</v>
      </c>
      <c r="K106" s="55">
        <f t="shared" si="3"/>
        <v>1</v>
      </c>
      <c r="L106" s="55">
        <f t="shared" si="4"/>
        <v>1</v>
      </c>
      <c r="M106" s="55">
        <f t="shared" si="5"/>
        <v>1</v>
      </c>
      <c r="N106" s="82">
        <f t="shared" si="6"/>
        <v>126</v>
      </c>
      <c r="O106" s="55">
        <f t="shared" si="7"/>
        <v>63</v>
      </c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19.5" customHeight="1">
      <c r="A107" s="25">
        <v>98.0</v>
      </c>
      <c r="B107" s="26" t="s">
        <v>235</v>
      </c>
      <c r="C107" s="26" t="s">
        <v>236</v>
      </c>
      <c r="D107" s="55">
        <f>' MID Term 1'!D104+'MID Term 2'!D104</f>
        <v>27</v>
      </c>
      <c r="E107" s="82">
        <f>' MID Term 1'!H104+'MID Term 2'!E104</f>
        <v>25</v>
      </c>
      <c r="F107" s="55">
        <f>' MID Term 1'!L104+'MID Term 2'!F104</f>
        <v>22</v>
      </c>
      <c r="G107" s="82">
        <f>' MID Term 1'!P104+'MID Term 2'!J104</f>
        <v>28</v>
      </c>
      <c r="H107" s="82">
        <f>' MID Term 1'!Q104+'MID Term 2'!N104</f>
        <v>20</v>
      </c>
      <c r="I107" s="55">
        <f t="shared" si="1"/>
        <v>1</v>
      </c>
      <c r="J107" s="55">
        <f t="shared" si="2"/>
        <v>1</v>
      </c>
      <c r="K107" s="55">
        <f t="shared" si="3"/>
        <v>1</v>
      </c>
      <c r="L107" s="55">
        <f t="shared" si="4"/>
        <v>1</v>
      </c>
      <c r="M107" s="55">
        <f t="shared" si="5"/>
        <v>0</v>
      </c>
      <c r="N107" s="82">
        <f t="shared" si="6"/>
        <v>122</v>
      </c>
      <c r="O107" s="55">
        <f t="shared" si="7"/>
        <v>61</v>
      </c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19.5" customHeight="1">
      <c r="A108" s="25">
        <v>99.0</v>
      </c>
      <c r="B108" s="26" t="s">
        <v>237</v>
      </c>
      <c r="C108" s="26" t="s">
        <v>238</v>
      </c>
      <c r="D108" s="55">
        <f>' MID Term 1'!D105+'MID Term 2'!D105</f>
        <v>28</v>
      </c>
      <c r="E108" s="82">
        <f>' MID Term 1'!H105+'MID Term 2'!E105</f>
        <v>27</v>
      </c>
      <c r="F108" s="55">
        <f>' MID Term 1'!L105+'MID Term 2'!F105</f>
        <v>26</v>
      </c>
      <c r="G108" s="82">
        <f>' MID Term 1'!P105+'MID Term 2'!J105</f>
        <v>21</v>
      </c>
      <c r="H108" s="82">
        <f>' MID Term 1'!Q105+'MID Term 2'!N105</f>
        <v>24</v>
      </c>
      <c r="I108" s="55">
        <f t="shared" si="1"/>
        <v>1</v>
      </c>
      <c r="J108" s="55">
        <f t="shared" si="2"/>
        <v>1</v>
      </c>
      <c r="K108" s="55">
        <f t="shared" si="3"/>
        <v>1</v>
      </c>
      <c r="L108" s="55">
        <f t="shared" si="4"/>
        <v>1</v>
      </c>
      <c r="M108" s="55">
        <f t="shared" si="5"/>
        <v>1</v>
      </c>
      <c r="N108" s="82">
        <f t="shared" si="6"/>
        <v>126</v>
      </c>
      <c r="O108" s="55">
        <f t="shared" si="7"/>
        <v>63</v>
      </c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19.5" customHeight="1">
      <c r="A109" s="25">
        <v>100.0</v>
      </c>
      <c r="B109" s="26" t="s">
        <v>239</v>
      </c>
      <c r="C109" s="26" t="s">
        <v>240</v>
      </c>
      <c r="D109" s="55">
        <f>' MID Term 1'!D106+'MID Term 2'!D106</f>
        <v>27</v>
      </c>
      <c r="E109" s="82">
        <f>' MID Term 1'!H106+'MID Term 2'!E106</f>
        <v>25</v>
      </c>
      <c r="F109" s="55">
        <f>' MID Term 1'!L106+'MID Term 2'!F106</f>
        <v>22</v>
      </c>
      <c r="G109" s="82">
        <f>' MID Term 1'!P106+'MID Term 2'!J106</f>
        <v>28</v>
      </c>
      <c r="H109" s="82">
        <f>' MID Term 1'!Q106+'MID Term 2'!N106</f>
        <v>20</v>
      </c>
      <c r="I109" s="55">
        <f t="shared" si="1"/>
        <v>1</v>
      </c>
      <c r="J109" s="55">
        <f t="shared" si="2"/>
        <v>1</v>
      </c>
      <c r="K109" s="55">
        <f t="shared" si="3"/>
        <v>1</v>
      </c>
      <c r="L109" s="55">
        <f t="shared" si="4"/>
        <v>1</v>
      </c>
      <c r="M109" s="55">
        <f t="shared" si="5"/>
        <v>0</v>
      </c>
      <c r="N109" s="82">
        <f t="shared" si="6"/>
        <v>122</v>
      </c>
      <c r="O109" s="55">
        <f t="shared" si="7"/>
        <v>61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9.5" customHeight="1">
      <c r="A110" s="25">
        <v>101.0</v>
      </c>
      <c r="B110" s="26" t="s">
        <v>241</v>
      </c>
      <c r="C110" s="26" t="s">
        <v>242</v>
      </c>
      <c r="D110" s="55">
        <f>' MID Term 1'!D107+'MID Term 2'!D107</f>
        <v>27</v>
      </c>
      <c r="E110" s="82">
        <f>' MID Term 1'!H107+'MID Term 2'!E107</f>
        <v>24</v>
      </c>
      <c r="F110" s="55">
        <f>' MID Term 1'!L107+'MID Term 2'!F107</f>
        <v>20</v>
      </c>
      <c r="G110" s="82">
        <f>' MID Term 1'!P107+'MID Term 2'!J107</f>
        <v>27</v>
      </c>
      <c r="H110" s="82">
        <f>' MID Term 1'!Q107+'MID Term 2'!N107</f>
        <v>28</v>
      </c>
      <c r="I110" s="55">
        <f t="shared" si="1"/>
        <v>1</v>
      </c>
      <c r="J110" s="55">
        <f t="shared" si="2"/>
        <v>1</v>
      </c>
      <c r="K110" s="55">
        <f t="shared" si="3"/>
        <v>0</v>
      </c>
      <c r="L110" s="55">
        <f t="shared" si="4"/>
        <v>1</v>
      </c>
      <c r="M110" s="55">
        <f t="shared" si="5"/>
        <v>1</v>
      </c>
      <c r="N110" s="82">
        <f t="shared" si="6"/>
        <v>126</v>
      </c>
      <c r="O110" s="55">
        <f t="shared" si="7"/>
        <v>63</v>
      </c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9.5" customHeight="1">
      <c r="A111" s="25">
        <v>102.0</v>
      </c>
      <c r="B111" s="26" t="s">
        <v>243</v>
      </c>
      <c r="C111" s="26" t="s">
        <v>244</v>
      </c>
      <c r="D111" s="55">
        <f>' MID Term 1'!D108+'MID Term 2'!D108</f>
        <v>27</v>
      </c>
      <c r="E111" s="82">
        <f>' MID Term 1'!H108+'MID Term 2'!E108</f>
        <v>24</v>
      </c>
      <c r="F111" s="55">
        <f>' MID Term 1'!L108+'MID Term 2'!F108</f>
        <v>20</v>
      </c>
      <c r="G111" s="82">
        <f>' MID Term 1'!P108+'MID Term 2'!J108</f>
        <v>27</v>
      </c>
      <c r="H111" s="82">
        <f>' MID Term 1'!Q108+'MID Term 2'!N108</f>
        <v>28</v>
      </c>
      <c r="I111" s="55">
        <f t="shared" si="1"/>
        <v>1</v>
      </c>
      <c r="J111" s="55">
        <f t="shared" si="2"/>
        <v>1</v>
      </c>
      <c r="K111" s="55">
        <f t="shared" si="3"/>
        <v>0</v>
      </c>
      <c r="L111" s="55">
        <f t="shared" si="4"/>
        <v>1</v>
      </c>
      <c r="M111" s="55">
        <f t="shared" si="5"/>
        <v>1</v>
      </c>
      <c r="N111" s="55">
        <f t="shared" si="6"/>
        <v>126</v>
      </c>
      <c r="O111" s="55">
        <f t="shared" si="7"/>
        <v>63</v>
      </c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9.5" customHeight="1">
      <c r="A112" s="25">
        <v>103.0</v>
      </c>
      <c r="B112" s="26" t="s">
        <v>245</v>
      </c>
      <c r="C112" s="26" t="s">
        <v>246</v>
      </c>
      <c r="D112" s="55">
        <f>' MID Term 1'!D109+'MID Term 2'!D109</f>
        <v>26</v>
      </c>
      <c r="E112" s="82">
        <f>' MID Term 1'!H109+'MID Term 2'!E109</f>
        <v>22</v>
      </c>
      <c r="F112" s="55">
        <f>' MID Term 1'!L109+'MID Term 2'!F109</f>
        <v>22</v>
      </c>
      <c r="G112" s="82">
        <f>' MID Term 1'!P109+'MID Term 2'!J109</f>
        <v>28</v>
      </c>
      <c r="H112" s="82">
        <f>' MID Term 1'!Q109+'MID Term 2'!N109</f>
        <v>28</v>
      </c>
      <c r="I112" s="55">
        <f t="shared" si="1"/>
        <v>1</v>
      </c>
      <c r="J112" s="55">
        <f t="shared" si="2"/>
        <v>1</v>
      </c>
      <c r="K112" s="55">
        <f t="shared" si="3"/>
        <v>1</v>
      </c>
      <c r="L112" s="55">
        <f t="shared" si="4"/>
        <v>1</v>
      </c>
      <c r="M112" s="55">
        <f t="shared" si="5"/>
        <v>1</v>
      </c>
      <c r="N112" s="82">
        <f t="shared" si="6"/>
        <v>126</v>
      </c>
      <c r="O112" s="55">
        <f t="shared" si="7"/>
        <v>63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9.5" customHeight="1">
      <c r="A113" s="25">
        <v>104.0</v>
      </c>
      <c r="B113" s="26" t="s">
        <v>247</v>
      </c>
      <c r="C113" s="26" t="s">
        <v>248</v>
      </c>
      <c r="D113" s="55">
        <f>' MID Term 1'!D110+'MID Term 2'!D110</f>
        <v>26</v>
      </c>
      <c r="E113" s="82">
        <f>' MID Term 1'!H110+'MID Term 2'!E110</f>
        <v>25</v>
      </c>
      <c r="F113" s="55">
        <f>' MID Term 1'!L110+'MID Term 2'!F110</f>
        <v>16</v>
      </c>
      <c r="G113" s="82">
        <f>' MID Term 1'!P110+'MID Term 2'!J110</f>
        <v>24</v>
      </c>
      <c r="H113" s="82">
        <f>' MID Term 1'!Q110+'MID Term 2'!N110</f>
        <v>25</v>
      </c>
      <c r="I113" s="55">
        <f t="shared" si="1"/>
        <v>1</v>
      </c>
      <c r="J113" s="55">
        <f t="shared" si="2"/>
        <v>1</v>
      </c>
      <c r="K113" s="55">
        <f t="shared" si="3"/>
        <v>0</v>
      </c>
      <c r="L113" s="55">
        <f t="shared" si="4"/>
        <v>1</v>
      </c>
      <c r="M113" s="55">
        <f t="shared" si="5"/>
        <v>1</v>
      </c>
      <c r="N113" s="83">
        <f t="shared" si="6"/>
        <v>116</v>
      </c>
      <c r="O113" s="55">
        <f t="shared" si="7"/>
        <v>58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9.5" customHeight="1">
      <c r="A114" s="25">
        <v>105.0</v>
      </c>
      <c r="B114" s="26" t="s">
        <v>249</v>
      </c>
      <c r="C114" s="26" t="s">
        <v>250</v>
      </c>
      <c r="D114" s="55">
        <f>' MID Term 1'!D111+'MID Term 2'!D111</f>
        <v>26</v>
      </c>
      <c r="E114" s="82">
        <f>' MID Term 1'!H111+'MID Term 2'!E111</f>
        <v>28</v>
      </c>
      <c r="F114" s="55">
        <f>' MID Term 1'!L111+'MID Term 2'!F111</f>
        <v>15</v>
      </c>
      <c r="G114" s="82">
        <f>' MID Term 1'!P111+'MID Term 2'!J111</f>
        <v>21</v>
      </c>
      <c r="H114" s="82">
        <f>' MID Term 1'!Q111+'MID Term 2'!N111</f>
        <v>26</v>
      </c>
      <c r="I114" s="55">
        <f t="shared" si="1"/>
        <v>1</v>
      </c>
      <c r="J114" s="55">
        <f t="shared" si="2"/>
        <v>1</v>
      </c>
      <c r="K114" s="55">
        <f t="shared" si="3"/>
        <v>0</v>
      </c>
      <c r="L114" s="55">
        <f t="shared" si="4"/>
        <v>1</v>
      </c>
      <c r="M114" s="55">
        <f t="shared" si="5"/>
        <v>1</v>
      </c>
      <c r="N114" s="83">
        <f t="shared" si="6"/>
        <v>116</v>
      </c>
      <c r="O114" s="55">
        <f t="shared" si="7"/>
        <v>58</v>
      </c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9.5" customHeight="1">
      <c r="A115" s="25">
        <v>106.0</v>
      </c>
      <c r="B115" s="26" t="s">
        <v>251</v>
      </c>
      <c r="C115" s="26" t="s">
        <v>252</v>
      </c>
      <c r="D115" s="55">
        <f>' MID Term 1'!D112+'MID Term 2'!D112</f>
        <v>26</v>
      </c>
      <c r="E115" s="82">
        <f>' MID Term 1'!H112+'MID Term 2'!E112</f>
        <v>22</v>
      </c>
      <c r="F115" s="55">
        <f>' MID Term 1'!L112+'MID Term 2'!F112</f>
        <v>22</v>
      </c>
      <c r="G115" s="82">
        <f>' MID Term 1'!P112+'MID Term 2'!J112</f>
        <v>28</v>
      </c>
      <c r="H115" s="82">
        <f>' MID Term 1'!Q112+'MID Term 2'!N112</f>
        <v>28</v>
      </c>
      <c r="I115" s="55">
        <f t="shared" si="1"/>
        <v>1</v>
      </c>
      <c r="J115" s="55">
        <f t="shared" si="2"/>
        <v>1</v>
      </c>
      <c r="K115" s="55">
        <f t="shared" si="3"/>
        <v>1</v>
      </c>
      <c r="L115" s="55">
        <f t="shared" si="4"/>
        <v>1</v>
      </c>
      <c r="M115" s="55">
        <f t="shared" si="5"/>
        <v>1</v>
      </c>
      <c r="N115" s="83">
        <f t="shared" si="6"/>
        <v>126</v>
      </c>
      <c r="O115" s="55">
        <f t="shared" si="7"/>
        <v>63</v>
      </c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9.5" customHeight="1">
      <c r="A116" s="25">
        <v>107.0</v>
      </c>
      <c r="B116" s="26" t="s">
        <v>253</v>
      </c>
      <c r="C116" s="26" t="s">
        <v>254</v>
      </c>
      <c r="D116" s="55">
        <f>' MID Term 1'!D113+'MID Term 2'!D113</f>
        <v>26</v>
      </c>
      <c r="E116" s="82">
        <f>' MID Term 1'!H113+'MID Term 2'!E113</f>
        <v>25</v>
      </c>
      <c r="F116" s="55">
        <f>' MID Term 1'!L113+'MID Term 2'!F113</f>
        <v>24</v>
      </c>
      <c r="G116" s="82">
        <f>' MID Term 1'!P113+'MID Term 2'!J113</f>
        <v>20</v>
      </c>
      <c r="H116" s="82">
        <f>' MID Term 1'!Q113+'MID Term 2'!N113</f>
        <v>21</v>
      </c>
      <c r="I116" s="55">
        <f t="shared" si="1"/>
        <v>1</v>
      </c>
      <c r="J116" s="55">
        <f t="shared" si="2"/>
        <v>1</v>
      </c>
      <c r="K116" s="55">
        <f t="shared" si="3"/>
        <v>1</v>
      </c>
      <c r="L116" s="55">
        <f t="shared" si="4"/>
        <v>0</v>
      </c>
      <c r="M116" s="55">
        <f t="shared" si="5"/>
        <v>1</v>
      </c>
      <c r="N116" s="83">
        <f t="shared" si="6"/>
        <v>116</v>
      </c>
      <c r="O116" s="55">
        <f t="shared" si="7"/>
        <v>58</v>
      </c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9.5" customHeight="1">
      <c r="A117" s="25">
        <v>108.0</v>
      </c>
      <c r="B117" s="26" t="s">
        <v>255</v>
      </c>
      <c r="C117" s="26" t="s">
        <v>256</v>
      </c>
      <c r="D117" s="55">
        <f>' MID Term 1'!D114+'MID Term 2'!D114</f>
        <v>24</v>
      </c>
      <c r="E117" s="82">
        <f>' MID Term 1'!H114+'MID Term 2'!E114</f>
        <v>25</v>
      </c>
      <c r="F117" s="55">
        <f>' MID Term 1'!L114+'MID Term 2'!F114</f>
        <v>21</v>
      </c>
      <c r="G117" s="82">
        <f>' MID Term 1'!P114+'MID Term 2'!J114</f>
        <v>28</v>
      </c>
      <c r="H117" s="82">
        <f>' MID Term 1'!Q114+'MID Term 2'!N114</f>
        <v>28</v>
      </c>
      <c r="I117" s="55">
        <f t="shared" si="1"/>
        <v>1</v>
      </c>
      <c r="J117" s="55">
        <f t="shared" si="2"/>
        <v>1</v>
      </c>
      <c r="K117" s="55">
        <f t="shared" si="3"/>
        <v>1</v>
      </c>
      <c r="L117" s="55">
        <f t="shared" si="4"/>
        <v>1</v>
      </c>
      <c r="M117" s="55">
        <f t="shared" si="5"/>
        <v>1</v>
      </c>
      <c r="N117" s="83">
        <f t="shared" si="6"/>
        <v>126</v>
      </c>
      <c r="O117" s="55">
        <f t="shared" si="7"/>
        <v>63</v>
      </c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9.5" customHeight="1">
      <c r="A118" s="25">
        <v>109.0</v>
      </c>
      <c r="B118" s="26" t="s">
        <v>257</v>
      </c>
      <c r="C118" s="26" t="s">
        <v>258</v>
      </c>
      <c r="D118" s="55">
        <f>' MID Term 1'!D115+'MID Term 2'!D115</f>
        <v>19</v>
      </c>
      <c r="E118" s="82">
        <f>' MID Term 1'!H115+'MID Term 2'!E115</f>
        <v>24</v>
      </c>
      <c r="F118" s="55">
        <f>' MID Term 1'!L115+'MID Term 2'!F115</f>
        <v>24</v>
      </c>
      <c r="G118" s="82">
        <f>' MID Term 1'!P115+'MID Term 2'!J115</f>
        <v>21</v>
      </c>
      <c r="H118" s="82">
        <f>' MID Term 1'!Q115+'MID Term 2'!N115</f>
        <v>24</v>
      </c>
      <c r="I118" s="55">
        <f t="shared" si="1"/>
        <v>0</v>
      </c>
      <c r="J118" s="55">
        <f t="shared" si="2"/>
        <v>1</v>
      </c>
      <c r="K118" s="55">
        <f t="shared" si="3"/>
        <v>1</v>
      </c>
      <c r="L118" s="55">
        <f t="shared" si="4"/>
        <v>1</v>
      </c>
      <c r="M118" s="55">
        <f t="shared" si="5"/>
        <v>1</v>
      </c>
      <c r="N118" s="83">
        <f t="shared" si="6"/>
        <v>112</v>
      </c>
      <c r="O118" s="55">
        <f t="shared" si="7"/>
        <v>56</v>
      </c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9.5" customHeight="1">
      <c r="A119" s="25">
        <v>110.0</v>
      </c>
      <c r="B119" s="26" t="s">
        <v>259</v>
      </c>
      <c r="C119" s="26" t="s">
        <v>260</v>
      </c>
      <c r="D119" s="55">
        <f>' MID Term 1'!D116+'MID Term 2'!D116</f>
        <v>20</v>
      </c>
      <c r="E119" s="82">
        <f>' MID Term 1'!H116+'MID Term 2'!E116</f>
        <v>11</v>
      </c>
      <c r="F119" s="55">
        <f>' MID Term 1'!L116+'MID Term 2'!F116</f>
        <v>19</v>
      </c>
      <c r="G119" s="82">
        <f>' MID Term 1'!P116+'MID Term 2'!J116</f>
        <v>28</v>
      </c>
      <c r="H119" s="82">
        <f>' MID Term 1'!Q116+'MID Term 2'!N116</f>
        <v>24</v>
      </c>
      <c r="I119" s="55">
        <f t="shared" si="1"/>
        <v>0</v>
      </c>
      <c r="J119" s="55">
        <f t="shared" si="2"/>
        <v>0</v>
      </c>
      <c r="K119" s="55">
        <f t="shared" si="3"/>
        <v>0</v>
      </c>
      <c r="L119" s="55">
        <f t="shared" si="4"/>
        <v>1</v>
      </c>
      <c r="M119" s="55">
        <f t="shared" si="5"/>
        <v>1</v>
      </c>
      <c r="N119" s="83">
        <f t="shared" si="6"/>
        <v>102</v>
      </c>
      <c r="O119" s="55">
        <f t="shared" si="7"/>
        <v>51</v>
      </c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9.5" customHeight="1">
      <c r="A120" s="25">
        <v>111.0</v>
      </c>
      <c r="B120" s="26" t="s">
        <v>261</v>
      </c>
      <c r="C120" s="26" t="s">
        <v>262</v>
      </c>
      <c r="D120" s="55">
        <f>' MID Term 1'!D117+'MID Term 2'!D117</f>
        <v>24</v>
      </c>
      <c r="E120" s="82">
        <f>' MID Term 1'!H117+'MID Term 2'!E117</f>
        <v>25</v>
      </c>
      <c r="F120" s="55">
        <f>' MID Term 1'!L117+'MID Term 2'!F117</f>
        <v>21</v>
      </c>
      <c r="G120" s="82">
        <f>' MID Term 1'!P117+'MID Term 2'!J117</f>
        <v>28</v>
      </c>
      <c r="H120" s="82">
        <f>' MID Term 1'!Q117+'MID Term 2'!N117</f>
        <v>28</v>
      </c>
      <c r="I120" s="55">
        <f t="shared" si="1"/>
        <v>1</v>
      </c>
      <c r="J120" s="55">
        <f t="shared" si="2"/>
        <v>1</v>
      </c>
      <c r="K120" s="55">
        <f t="shared" si="3"/>
        <v>1</v>
      </c>
      <c r="L120" s="55">
        <f t="shared" si="4"/>
        <v>1</v>
      </c>
      <c r="M120" s="55">
        <f t="shared" si="5"/>
        <v>1</v>
      </c>
      <c r="N120" s="83">
        <f t="shared" si="6"/>
        <v>126</v>
      </c>
      <c r="O120" s="55">
        <f t="shared" si="7"/>
        <v>63</v>
      </c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9.5" customHeight="1">
      <c r="A121" s="53"/>
      <c r="B121" s="53"/>
      <c r="C121" s="53" t="s">
        <v>308</v>
      </c>
      <c r="D121" s="84">
        <v>111.0</v>
      </c>
      <c r="E121" s="84">
        <v>111.0</v>
      </c>
      <c r="F121" s="84">
        <v>111.0</v>
      </c>
      <c r="G121" s="84">
        <v>111.0</v>
      </c>
      <c r="H121" s="84">
        <v>111.0</v>
      </c>
      <c r="I121" s="84">
        <f t="shared" ref="I121:M121" si="8">SUM(I10:I120)</f>
        <v>101</v>
      </c>
      <c r="J121" s="84">
        <f t="shared" si="8"/>
        <v>106</v>
      </c>
      <c r="K121" s="84">
        <f t="shared" si="8"/>
        <v>85</v>
      </c>
      <c r="L121" s="84">
        <f t="shared" si="8"/>
        <v>109</v>
      </c>
      <c r="M121" s="84">
        <f t="shared" si="8"/>
        <v>105</v>
      </c>
      <c r="N121" s="53"/>
      <c r="O121" s="53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9.5" customHeight="1">
      <c r="A122" s="85" t="s">
        <v>309</v>
      </c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40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9.5" customHeight="1">
      <c r="A123" s="51"/>
      <c r="O123" s="52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9.5" customHeight="1">
      <c r="A124" s="51"/>
      <c r="O124" s="52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9.5" customHeight="1">
      <c r="A125" s="41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3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5.75" customHeight="1">
      <c r="A126" s="57" t="s">
        <v>263</v>
      </c>
      <c r="B126" s="2"/>
      <c r="C126" s="3"/>
      <c r="D126" s="86" t="s">
        <v>264</v>
      </c>
      <c r="E126" s="86" t="s">
        <v>265</v>
      </c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9.5" customHeight="1">
      <c r="A127" s="57" t="s">
        <v>310</v>
      </c>
      <c r="B127" s="2"/>
      <c r="C127" s="3"/>
      <c r="D127" s="87">
        <f>ROUND((I121/D121*100),0)</f>
        <v>91</v>
      </c>
      <c r="E127" s="86">
        <f t="shared" ref="E127:E131" si="9">IF(D127&gt;100,"ERROR",IF(D127&gt;=61,3,IF(D127&gt;=46,2,IF(D127&gt;=16,1,IF(D127&gt;15,0,0)))))</f>
        <v>3</v>
      </c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9.5" customHeight="1">
      <c r="A128" s="57" t="s">
        <v>311</v>
      </c>
      <c r="B128" s="2"/>
      <c r="C128" s="3"/>
      <c r="D128" s="87">
        <f>ROUND((J121/E121*100),0)</f>
        <v>95</v>
      </c>
      <c r="E128" s="86">
        <f t="shared" si="9"/>
        <v>3</v>
      </c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9.5" customHeight="1">
      <c r="A129" s="57" t="s">
        <v>312</v>
      </c>
      <c r="B129" s="2"/>
      <c r="C129" s="3"/>
      <c r="D129" s="87">
        <f>ROUND((K121/F121*100),0)</f>
        <v>77</v>
      </c>
      <c r="E129" s="86">
        <f t="shared" si="9"/>
        <v>3</v>
      </c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9.5" customHeight="1">
      <c r="A130" s="57" t="s">
        <v>313</v>
      </c>
      <c r="B130" s="2"/>
      <c r="C130" s="3"/>
      <c r="D130" s="87">
        <f>ROUND((L121/G121*100),0)</f>
        <v>98</v>
      </c>
      <c r="E130" s="86">
        <f t="shared" si="9"/>
        <v>3</v>
      </c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9.5" customHeight="1">
      <c r="A131" s="57" t="s">
        <v>314</v>
      </c>
      <c r="B131" s="2"/>
      <c r="C131" s="3"/>
      <c r="D131" s="87">
        <f>ROUND((M121/H121*100),0)</f>
        <v>95</v>
      </c>
      <c r="E131" s="86">
        <f t="shared" si="9"/>
        <v>3</v>
      </c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9.5" customHeight="1">
      <c r="A132" s="85" t="s">
        <v>315</v>
      </c>
      <c r="B132" s="39"/>
      <c r="C132" s="39"/>
      <c r="D132" s="39"/>
      <c r="E132" s="39"/>
      <c r="F132" s="39"/>
      <c r="G132" s="39"/>
      <c r="H132" s="40"/>
      <c r="I132" s="85" t="s">
        <v>316</v>
      </c>
      <c r="J132" s="39"/>
      <c r="K132" s="39"/>
      <c r="L132" s="39"/>
      <c r="M132" s="39"/>
      <c r="N132" s="39"/>
      <c r="O132" s="40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9.5" customHeight="1">
      <c r="A133" s="51"/>
      <c r="H133" s="52"/>
      <c r="I133" s="51"/>
      <c r="O133" s="52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9.5" customHeight="1">
      <c r="A134" s="51"/>
      <c r="H134" s="52"/>
      <c r="I134" s="51"/>
      <c r="O134" s="52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9.5" customHeight="1">
      <c r="A135" s="41"/>
      <c r="B135" s="42"/>
      <c r="C135" s="42"/>
      <c r="D135" s="42"/>
      <c r="E135" s="42"/>
      <c r="F135" s="42"/>
      <c r="G135" s="42"/>
      <c r="H135" s="43"/>
      <c r="I135" s="41"/>
      <c r="J135" s="42"/>
      <c r="K135" s="42"/>
      <c r="L135" s="42"/>
      <c r="M135" s="42"/>
      <c r="N135" s="42"/>
      <c r="O135" s="43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5.75" customHeight="1">
      <c r="C136" s="88"/>
    </row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132:H135"/>
    <mergeCell ref="I132:O135"/>
    <mergeCell ref="A122:O125"/>
    <mergeCell ref="A126:C126"/>
    <mergeCell ref="A127:C127"/>
    <mergeCell ref="A128:C128"/>
    <mergeCell ref="A129:C129"/>
    <mergeCell ref="A130:C130"/>
    <mergeCell ref="A131:C131"/>
  </mergeCells>
  <conditionalFormatting sqref="I10:M121">
    <cfRule type="cellIs" dxfId="0" priority="1" operator="equal">
      <formula>0</formula>
    </cfRule>
  </conditionalFormatting>
  <conditionalFormatting sqref="D10:H121 N10:O120">
    <cfRule type="containsText" dxfId="1" priority="2" operator="containsText" text="AB">
      <formula>NOT(ISERROR(SEARCH(("AB"),(D10))))</formula>
    </cfRule>
  </conditionalFormatting>
  <printOptions/>
  <pageMargins bottom="0.75" footer="0.0" header="0.0" left="0.7" right="0.7" top="0.75"/>
  <pageSetup paperSize="9" orientation="landscape"/>
  <rowBreaks count="1" manualBreakCount="1">
    <brk id="53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2018-02-21T04:44:08Z</dcterms:created>
  <dc:creator>Shruti Jain</dc:creator>
</cp:coreProperties>
</file>