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5600" windowHeight="11760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idal 1" sheetId="12" r:id="rId6"/>
    <sheet name="MID Term 2" sheetId="13" r:id="rId7"/>
    <sheet name="Remidal 2" sheetId="14" r:id="rId8"/>
    <sheet name="Attainment Sheet Sessional" sheetId="7" r:id="rId9"/>
    <sheet name="Attainment CO to PO Sessional" sheetId="8" r:id="rId10"/>
    <sheet name="Attainment Tool C to PO FINAL" sheetId="9" r:id="rId11"/>
  </sheets>
  <definedNames>
    <definedName name="_xlnm._FilterDatabase" localSheetId="4" hidden="1">' MID Term 1'!$W$1:$W$994</definedName>
    <definedName name="_xlnm._FilterDatabase" localSheetId="5" hidden="1">'Remidal 1'!$D$1:$D$198</definedName>
    <definedName name="_xlnm._FilterDatabase" localSheetId="7" hidden="1">'Remidal 2'!$E$1:$E$198</definedName>
  </definedNames>
  <calcPr calcId="124519"/>
</workbook>
</file>

<file path=xl/calcChain.xml><?xml version="1.0" encoding="utf-8"?>
<calcChain xmlns="http://schemas.openxmlformats.org/spreadsheetml/2006/main">
  <c r="P206" i="13"/>
  <c r="Q206"/>
  <c r="O206"/>
  <c r="L206"/>
  <c r="M206"/>
  <c r="K206"/>
  <c r="H206"/>
  <c r="I206"/>
  <c r="G206"/>
  <c r="P205"/>
  <c r="Q205"/>
  <c r="O205"/>
  <c r="L205"/>
  <c r="M205"/>
  <c r="K205"/>
  <c r="H205"/>
  <c r="I205"/>
  <c r="G205"/>
  <c r="E4" i="1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3"/>
  <c r="N206" i="5"/>
  <c r="O206"/>
  <c r="M206"/>
  <c r="J206"/>
  <c r="K206"/>
  <c r="I206"/>
  <c r="N205"/>
  <c r="O205"/>
  <c r="M205"/>
  <c r="J205"/>
  <c r="K205"/>
  <c r="I205"/>
  <c r="F206"/>
  <c r="G206"/>
  <c r="E206"/>
  <c r="F205"/>
  <c r="G205"/>
  <c r="E205"/>
  <c r="E196" i="14"/>
  <c r="E194"/>
  <c r="E192"/>
  <c r="E190"/>
  <c r="E189"/>
  <c r="E187"/>
  <c r="E185"/>
  <c r="E183"/>
  <c r="E181"/>
  <c r="E179"/>
  <c r="E177"/>
  <c r="E175"/>
  <c r="E173"/>
  <c r="E172"/>
  <c r="E170"/>
  <c r="E168"/>
  <c r="E166"/>
  <c r="E164"/>
  <c r="E162"/>
  <c r="E160"/>
  <c r="E158"/>
  <c r="E156"/>
  <c r="E154"/>
  <c r="E152"/>
  <c r="E150"/>
  <c r="E148"/>
  <c r="E146"/>
  <c r="E144"/>
  <c r="E142"/>
  <c r="E140"/>
  <c r="E138"/>
  <c r="E136"/>
  <c r="E134"/>
  <c r="E132"/>
  <c r="E130"/>
  <c r="E128"/>
  <c r="E126"/>
  <c r="E124"/>
  <c r="E122"/>
  <c r="E120"/>
  <c r="E118"/>
  <c r="E116"/>
  <c r="E114"/>
  <c r="E112"/>
  <c r="E110"/>
  <c r="E108"/>
  <c r="E106"/>
  <c r="E104"/>
  <c r="E102"/>
  <c r="E100"/>
  <c r="E98"/>
  <c r="E96"/>
  <c r="E94"/>
  <c r="E92"/>
  <c r="E90"/>
  <c r="E88"/>
  <c r="E86"/>
  <c r="E84"/>
  <c r="E82"/>
  <c r="E80"/>
  <c r="E78"/>
  <c r="E76"/>
  <c r="E74"/>
  <c r="E72"/>
  <c r="E70"/>
  <c r="E68"/>
  <c r="E66"/>
  <c r="E64"/>
  <c r="E62"/>
  <c r="E60"/>
  <c r="E58"/>
  <c r="E56"/>
  <c r="E54"/>
  <c r="E52"/>
  <c r="E50"/>
  <c r="E48"/>
  <c r="E46"/>
  <c r="E44"/>
  <c r="E42"/>
  <c r="E40"/>
  <c r="E38"/>
  <c r="E36"/>
  <c r="E34"/>
  <c r="E32"/>
  <c r="E30"/>
  <c r="E28"/>
  <c r="E26"/>
  <c r="E24"/>
  <c r="E22"/>
  <c r="E20"/>
  <c r="E18"/>
  <c r="E16"/>
  <c r="E14"/>
  <c r="E12"/>
  <c r="E10"/>
  <c r="E8"/>
  <c r="E6"/>
  <c r="E4"/>
  <c r="Y131" i="13"/>
  <c r="Y31"/>
  <c r="E5" i="14"/>
  <c r="E7"/>
  <c r="E9"/>
  <c r="E11"/>
  <c r="E13"/>
  <c r="E15"/>
  <c r="E17"/>
  <c r="E19"/>
  <c r="E21"/>
  <c r="E23"/>
  <c r="E25"/>
  <c r="E27"/>
  <c r="E29"/>
  <c r="E31"/>
  <c r="E33"/>
  <c r="E35"/>
  <c r="E37"/>
  <c r="E39"/>
  <c r="E41"/>
  <c r="E43"/>
  <c r="E45"/>
  <c r="E47"/>
  <c r="E49"/>
  <c r="E51"/>
  <c r="E53"/>
  <c r="E55"/>
  <c r="E57"/>
  <c r="E59"/>
  <c r="E61"/>
  <c r="E63"/>
  <c r="E65"/>
  <c r="E67"/>
  <c r="E69"/>
  <c r="E71"/>
  <c r="E73"/>
  <c r="E75"/>
  <c r="E77"/>
  <c r="E79"/>
  <c r="E81"/>
  <c r="E83"/>
  <c r="E85"/>
  <c r="E87"/>
  <c r="E89"/>
  <c r="E91"/>
  <c r="E93"/>
  <c r="E95"/>
  <c r="E97"/>
  <c r="E99"/>
  <c r="E101"/>
  <c r="E103"/>
  <c r="E105"/>
  <c r="E107"/>
  <c r="E109"/>
  <c r="E111"/>
  <c r="E113"/>
  <c r="E115"/>
  <c r="E117"/>
  <c r="E119"/>
  <c r="E121"/>
  <c r="E123"/>
  <c r="E125"/>
  <c r="E127"/>
  <c r="E129"/>
  <c r="E131"/>
  <c r="E133"/>
  <c r="E135"/>
  <c r="E137"/>
  <c r="E139"/>
  <c r="E141"/>
  <c r="E143"/>
  <c r="E145"/>
  <c r="E147"/>
  <c r="E149"/>
  <c r="E151"/>
  <c r="E153"/>
  <c r="E155"/>
  <c r="E157"/>
  <c r="E159"/>
  <c r="E161"/>
  <c r="E163"/>
  <c r="E165"/>
  <c r="E167"/>
  <c r="E169"/>
  <c r="E171"/>
  <c r="E174"/>
  <c r="E176"/>
  <c r="E178"/>
  <c r="E180"/>
  <c r="E182"/>
  <c r="E184"/>
  <c r="E186"/>
  <c r="E188"/>
  <c r="E191"/>
  <c r="E193"/>
  <c r="E195"/>
  <c r="E197"/>
  <c r="E198"/>
  <c r="E3"/>
  <c r="F148" i="2" l="1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N202" i="7"/>
  <c r="O202" s="1"/>
  <c r="P202" s="1"/>
  <c r="H8"/>
  <c r="M25" s="1"/>
  <c r="G8"/>
  <c r="L25" s="1"/>
  <c r="F8"/>
  <c r="K25" s="1"/>
  <c r="E8"/>
  <c r="J25" s="1"/>
  <c r="D8"/>
  <c r="L202" l="1"/>
  <c r="J202"/>
  <c r="I25"/>
  <c r="I202"/>
  <c r="M202"/>
  <c r="K202"/>
  <c r="Y8" i="13"/>
  <c r="Y9"/>
  <c r="Y10"/>
  <c r="Y11"/>
  <c r="Y12"/>
  <c r="Y13"/>
  <c r="Y15"/>
  <c r="Y16"/>
  <c r="Y19"/>
  <c r="Y20"/>
  <c r="Y21"/>
  <c r="Y22"/>
  <c r="Y23"/>
  <c r="Y24"/>
  <c r="Y25"/>
  <c r="Y27"/>
  <c r="Y29"/>
  <c r="Y30"/>
  <c r="Y32"/>
  <c r="Y33"/>
  <c r="Y34"/>
  <c r="Y35"/>
  <c r="Y36"/>
  <c r="Y38"/>
  <c r="Y40"/>
  <c r="Y41"/>
  <c r="Y43"/>
  <c r="Y44"/>
  <c r="Y45"/>
  <c r="Y46"/>
  <c r="Y47"/>
  <c r="Y48"/>
  <c r="Y49"/>
  <c r="Y50"/>
  <c r="Y51"/>
  <c r="Y52"/>
  <c r="Y54"/>
  <c r="Y55"/>
  <c r="Y57"/>
  <c r="Y58"/>
  <c r="Y59"/>
  <c r="Y60"/>
  <c r="Y61"/>
  <c r="Y63"/>
  <c r="Y64"/>
  <c r="Y65"/>
  <c r="Y66"/>
  <c r="Y68"/>
  <c r="Y69"/>
  <c r="Y71"/>
  <c r="Y72"/>
  <c r="Y73"/>
  <c r="Y74"/>
  <c r="Y75"/>
  <c r="Y77"/>
  <c r="Y80"/>
  <c r="Y81"/>
  <c r="Y82"/>
  <c r="Y83"/>
  <c r="Y86"/>
  <c r="Y87"/>
  <c r="Y88"/>
  <c r="Y91"/>
  <c r="Y93"/>
  <c r="Y94"/>
  <c r="Y95"/>
  <c r="Y96"/>
  <c r="Y97"/>
  <c r="Y99"/>
  <c r="Y101"/>
  <c r="Y102"/>
  <c r="Y103"/>
  <c r="Y104"/>
  <c r="Y108"/>
  <c r="Y109"/>
  <c r="Y111"/>
  <c r="Y112"/>
  <c r="Y113"/>
  <c r="Y114"/>
  <c r="Y115"/>
  <c r="Y116"/>
  <c r="Y117"/>
  <c r="Y118"/>
  <c r="Y119"/>
  <c r="Y120"/>
  <c r="Y123"/>
  <c r="Y126"/>
  <c r="Y127"/>
  <c r="Y128"/>
  <c r="Y130"/>
  <c r="Y132"/>
  <c r="Y133"/>
  <c r="Y134"/>
  <c r="Y135"/>
  <c r="Y138"/>
  <c r="Y141"/>
  <c r="Y142"/>
  <c r="Y143"/>
  <c r="Y145"/>
  <c r="Y147"/>
  <c r="Y148"/>
  <c r="Y149"/>
  <c r="Y153"/>
  <c r="Y154"/>
  <c r="Y155"/>
  <c r="Y157"/>
  <c r="Y158"/>
  <c r="Y162"/>
  <c r="Y163"/>
  <c r="Y164"/>
  <c r="Y166"/>
  <c r="Y167"/>
  <c r="Y168"/>
  <c r="Y169"/>
  <c r="Y171"/>
  <c r="Y172"/>
  <c r="Y173"/>
  <c r="Y175"/>
  <c r="Y177"/>
  <c r="Y178"/>
  <c r="Y182"/>
  <c r="Y184"/>
  <c r="Y185"/>
  <c r="Y186"/>
  <c r="Y187"/>
  <c r="Y188"/>
  <c r="Y192"/>
  <c r="Y193"/>
  <c r="Y194"/>
  <c r="Y195"/>
  <c r="Y196"/>
  <c r="Y197"/>
  <c r="Y198"/>
  <c r="Y199"/>
  <c r="Y200"/>
  <c r="Y201"/>
  <c r="Y202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Y7" l="1"/>
  <c r="X7"/>
  <c r="W8" i="5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7"/>
  <c r="V8"/>
  <c r="S8" s="1"/>
  <c r="V9"/>
  <c r="S9" s="1"/>
  <c r="V10"/>
  <c r="S10" s="1"/>
  <c r="V11"/>
  <c r="S11" s="1"/>
  <c r="V12"/>
  <c r="S12" s="1"/>
  <c r="V13"/>
  <c r="S13" s="1"/>
  <c r="V14"/>
  <c r="S14" s="1"/>
  <c r="V15"/>
  <c r="S15" s="1"/>
  <c r="V16"/>
  <c r="S16" s="1"/>
  <c r="V17"/>
  <c r="S17" s="1"/>
  <c r="V18"/>
  <c r="S18" s="1"/>
  <c r="V19"/>
  <c r="S19" s="1"/>
  <c r="V20"/>
  <c r="S20" s="1"/>
  <c r="V21"/>
  <c r="S21" s="1"/>
  <c r="V22"/>
  <c r="S22" s="1"/>
  <c r="V23"/>
  <c r="S23" s="1"/>
  <c r="V24"/>
  <c r="S24" s="1"/>
  <c r="V25"/>
  <c r="S25" s="1"/>
  <c r="V26"/>
  <c r="S26" s="1"/>
  <c r="V27"/>
  <c r="S27" s="1"/>
  <c r="V28"/>
  <c r="S28" s="1"/>
  <c r="V29"/>
  <c r="S29" s="1"/>
  <c r="V30"/>
  <c r="S30" s="1"/>
  <c r="V31"/>
  <c r="S31" s="1"/>
  <c r="V32"/>
  <c r="S32" s="1"/>
  <c r="V33"/>
  <c r="S33" s="1"/>
  <c r="V34"/>
  <c r="S34" s="1"/>
  <c r="V35"/>
  <c r="S35" s="1"/>
  <c r="V36"/>
  <c r="S36" s="1"/>
  <c r="V37"/>
  <c r="S37" s="1"/>
  <c r="V38"/>
  <c r="S38" s="1"/>
  <c r="V39"/>
  <c r="S39" s="1"/>
  <c r="V40"/>
  <c r="S40" s="1"/>
  <c r="V41"/>
  <c r="S41" s="1"/>
  <c r="V42"/>
  <c r="S42" s="1"/>
  <c r="V43"/>
  <c r="S43" s="1"/>
  <c r="V44"/>
  <c r="S44" s="1"/>
  <c r="V45"/>
  <c r="S45" s="1"/>
  <c r="V46"/>
  <c r="S46" s="1"/>
  <c r="V47"/>
  <c r="S47" s="1"/>
  <c r="V48"/>
  <c r="S48" s="1"/>
  <c r="V49"/>
  <c r="S49" s="1"/>
  <c r="V50"/>
  <c r="S50" s="1"/>
  <c r="V51"/>
  <c r="S51" s="1"/>
  <c r="V52"/>
  <c r="S52" s="1"/>
  <c r="V53"/>
  <c r="S53" s="1"/>
  <c r="V54"/>
  <c r="S54" s="1"/>
  <c r="V55"/>
  <c r="S55" s="1"/>
  <c r="V56"/>
  <c r="S56" s="1"/>
  <c r="V57"/>
  <c r="S57" s="1"/>
  <c r="V58"/>
  <c r="S58" s="1"/>
  <c r="V59"/>
  <c r="S59" s="1"/>
  <c r="V60"/>
  <c r="S60" s="1"/>
  <c r="V61"/>
  <c r="S61" s="1"/>
  <c r="V62"/>
  <c r="S62" s="1"/>
  <c r="V63"/>
  <c r="S63" s="1"/>
  <c r="V64"/>
  <c r="S64" s="1"/>
  <c r="V65"/>
  <c r="S65" s="1"/>
  <c r="V66"/>
  <c r="S66" s="1"/>
  <c r="V67"/>
  <c r="S67" s="1"/>
  <c r="V68"/>
  <c r="S68" s="1"/>
  <c r="V69"/>
  <c r="S69" s="1"/>
  <c r="V70"/>
  <c r="S70" s="1"/>
  <c r="V71"/>
  <c r="S71" s="1"/>
  <c r="V72"/>
  <c r="S72" s="1"/>
  <c r="V73"/>
  <c r="S73" s="1"/>
  <c r="V74"/>
  <c r="S74" s="1"/>
  <c r="V75"/>
  <c r="S75" s="1"/>
  <c r="V76"/>
  <c r="S76" s="1"/>
  <c r="V77"/>
  <c r="S77" s="1"/>
  <c r="V78"/>
  <c r="S78" s="1"/>
  <c r="V79"/>
  <c r="S79" s="1"/>
  <c r="V80"/>
  <c r="S80" s="1"/>
  <c r="V81"/>
  <c r="S81" s="1"/>
  <c r="V82"/>
  <c r="S82" s="1"/>
  <c r="V83"/>
  <c r="S83" s="1"/>
  <c r="V84"/>
  <c r="S84" s="1"/>
  <c r="V85"/>
  <c r="S85" s="1"/>
  <c r="V86"/>
  <c r="S86" s="1"/>
  <c r="V87"/>
  <c r="S87" s="1"/>
  <c r="V88"/>
  <c r="S88" s="1"/>
  <c r="V89"/>
  <c r="S89" s="1"/>
  <c r="V90"/>
  <c r="S90" s="1"/>
  <c r="V91"/>
  <c r="S91" s="1"/>
  <c r="V92"/>
  <c r="S92" s="1"/>
  <c r="V93"/>
  <c r="S93" s="1"/>
  <c r="V94"/>
  <c r="S94" s="1"/>
  <c r="V95"/>
  <c r="S95" s="1"/>
  <c r="V96"/>
  <c r="S96" s="1"/>
  <c r="V97"/>
  <c r="S97" s="1"/>
  <c r="V98"/>
  <c r="S98" s="1"/>
  <c r="V99"/>
  <c r="S99" s="1"/>
  <c r="V100"/>
  <c r="S100" s="1"/>
  <c r="V101"/>
  <c r="S101" s="1"/>
  <c r="V102"/>
  <c r="S102" s="1"/>
  <c r="V103"/>
  <c r="S103" s="1"/>
  <c r="V104"/>
  <c r="S104" s="1"/>
  <c r="V105"/>
  <c r="S105" s="1"/>
  <c r="V106"/>
  <c r="S106" s="1"/>
  <c r="V107"/>
  <c r="S107" s="1"/>
  <c r="V108"/>
  <c r="S108" s="1"/>
  <c r="V109"/>
  <c r="S109" s="1"/>
  <c r="V110"/>
  <c r="S110" s="1"/>
  <c r="V111"/>
  <c r="S111" s="1"/>
  <c r="V112"/>
  <c r="S112" s="1"/>
  <c r="V113"/>
  <c r="S113" s="1"/>
  <c r="V114"/>
  <c r="S114" s="1"/>
  <c r="V115"/>
  <c r="S115" s="1"/>
  <c r="V116"/>
  <c r="S116" s="1"/>
  <c r="V117"/>
  <c r="S117" s="1"/>
  <c r="V118"/>
  <c r="S118" s="1"/>
  <c r="V119"/>
  <c r="S119" s="1"/>
  <c r="V120"/>
  <c r="S120" s="1"/>
  <c r="V121"/>
  <c r="S121" s="1"/>
  <c r="V122"/>
  <c r="S122" s="1"/>
  <c r="V123"/>
  <c r="S123" s="1"/>
  <c r="V124"/>
  <c r="S124" s="1"/>
  <c r="V125"/>
  <c r="S125" s="1"/>
  <c r="V126"/>
  <c r="S126" s="1"/>
  <c r="V127"/>
  <c r="S127" s="1"/>
  <c r="V128"/>
  <c r="S128" s="1"/>
  <c r="V129"/>
  <c r="S129" s="1"/>
  <c r="V130"/>
  <c r="S130" s="1"/>
  <c r="V131"/>
  <c r="S131" s="1"/>
  <c r="V132"/>
  <c r="S132" s="1"/>
  <c r="V133"/>
  <c r="S133" s="1"/>
  <c r="V134"/>
  <c r="S134" s="1"/>
  <c r="V135"/>
  <c r="S135" s="1"/>
  <c r="V136"/>
  <c r="S136" s="1"/>
  <c r="V137"/>
  <c r="S137" s="1"/>
  <c r="V138"/>
  <c r="S138" s="1"/>
  <c r="V139"/>
  <c r="S139" s="1"/>
  <c r="V140"/>
  <c r="S140" s="1"/>
  <c r="V141"/>
  <c r="S141" s="1"/>
  <c r="V142"/>
  <c r="S142" s="1"/>
  <c r="V143"/>
  <c r="S143" s="1"/>
  <c r="V144"/>
  <c r="S144" s="1"/>
  <c r="V145"/>
  <c r="S145" s="1"/>
  <c r="V146"/>
  <c r="S146" s="1"/>
  <c r="V147"/>
  <c r="S147" s="1"/>
  <c r="V148"/>
  <c r="S148" s="1"/>
  <c r="V149"/>
  <c r="S149" s="1"/>
  <c r="V150"/>
  <c r="S150" s="1"/>
  <c r="V151"/>
  <c r="S151" s="1"/>
  <c r="V152"/>
  <c r="S152" s="1"/>
  <c r="V153"/>
  <c r="S153" s="1"/>
  <c r="V154"/>
  <c r="S154" s="1"/>
  <c r="V155"/>
  <c r="S155" s="1"/>
  <c r="V156"/>
  <c r="S156" s="1"/>
  <c r="V157"/>
  <c r="S157" s="1"/>
  <c r="V158"/>
  <c r="S158" s="1"/>
  <c r="V159"/>
  <c r="S159" s="1"/>
  <c r="V160"/>
  <c r="S160" s="1"/>
  <c r="V161"/>
  <c r="S161" s="1"/>
  <c r="V162"/>
  <c r="S162" s="1"/>
  <c r="V163"/>
  <c r="S163" s="1"/>
  <c r="V164"/>
  <c r="S164" s="1"/>
  <c r="V165"/>
  <c r="S165" s="1"/>
  <c r="V166"/>
  <c r="S166" s="1"/>
  <c r="V167"/>
  <c r="S167" s="1"/>
  <c r="V168"/>
  <c r="S168" s="1"/>
  <c r="V169"/>
  <c r="S169" s="1"/>
  <c r="V170"/>
  <c r="S170" s="1"/>
  <c r="V171"/>
  <c r="S171" s="1"/>
  <c r="V172"/>
  <c r="S172" s="1"/>
  <c r="V173"/>
  <c r="S173" s="1"/>
  <c r="V174"/>
  <c r="S174" s="1"/>
  <c r="V175"/>
  <c r="S175" s="1"/>
  <c r="V176"/>
  <c r="S176" s="1"/>
  <c r="V177"/>
  <c r="S177" s="1"/>
  <c r="V178"/>
  <c r="S178" s="1"/>
  <c r="V179"/>
  <c r="S179" s="1"/>
  <c r="V180"/>
  <c r="S180" s="1"/>
  <c r="V181"/>
  <c r="S181" s="1"/>
  <c r="V182"/>
  <c r="S182" s="1"/>
  <c r="V183"/>
  <c r="S183" s="1"/>
  <c r="V184"/>
  <c r="S184" s="1"/>
  <c r="V185"/>
  <c r="S185" s="1"/>
  <c r="V186"/>
  <c r="S186" s="1"/>
  <c r="V187"/>
  <c r="S187" s="1"/>
  <c r="V188"/>
  <c r="S188" s="1"/>
  <c r="V189"/>
  <c r="S189" s="1"/>
  <c r="V190"/>
  <c r="S190" s="1"/>
  <c r="V191"/>
  <c r="S191" s="1"/>
  <c r="V192"/>
  <c r="S192" s="1"/>
  <c r="V193"/>
  <c r="S193" s="1"/>
  <c r="V194"/>
  <c r="S194" s="1"/>
  <c r="V195"/>
  <c r="S195" s="1"/>
  <c r="V196"/>
  <c r="S196" s="1"/>
  <c r="V197"/>
  <c r="S197" s="1"/>
  <c r="V198"/>
  <c r="S198" s="1"/>
  <c r="V199"/>
  <c r="S199" s="1"/>
  <c r="V200"/>
  <c r="S200" s="1"/>
  <c r="V201"/>
  <c r="S201" s="1"/>
  <c r="V202"/>
  <c r="S202" s="1"/>
  <c r="V7"/>
  <c r="H200" l="1"/>
  <c r="E203" i="7" s="1"/>
  <c r="J203" s="1"/>
  <c r="L200" i="5"/>
  <c r="O200" s="1"/>
  <c r="D200"/>
  <c r="D203" i="7" s="1"/>
  <c r="I203" s="1"/>
  <c r="H198" i="5"/>
  <c r="E201" i="7" s="1"/>
  <c r="J201" s="1"/>
  <c r="L198" i="5"/>
  <c r="D198"/>
  <c r="H196"/>
  <c r="E199" i="7" s="1"/>
  <c r="J199" s="1"/>
  <c r="L196" i="5"/>
  <c r="D196"/>
  <c r="D199" i="7" s="1"/>
  <c r="I199" s="1"/>
  <c r="H194" i="5"/>
  <c r="E197" i="7" s="1"/>
  <c r="J197" s="1"/>
  <c r="L194" i="5"/>
  <c r="O194" s="1"/>
  <c r="D194"/>
  <c r="D197" i="7" s="1"/>
  <c r="I197" s="1"/>
  <c r="H193" i="5"/>
  <c r="E196" i="7" s="1"/>
  <c r="J196" s="1"/>
  <c r="L193" i="5"/>
  <c r="O193" s="1"/>
  <c r="D193"/>
  <c r="D196" i="7" s="1"/>
  <c r="I196" s="1"/>
  <c r="H191" i="5"/>
  <c r="E194" i="7" s="1"/>
  <c r="J194" s="1"/>
  <c r="L191" i="5"/>
  <c r="O191" s="1"/>
  <c r="D191"/>
  <c r="D194" i="7" s="1"/>
  <c r="I194" s="1"/>
  <c r="H189" i="5"/>
  <c r="E192" i="7" s="1"/>
  <c r="J192" s="1"/>
  <c r="L189" i="5"/>
  <c r="O189" s="1"/>
  <c r="D189"/>
  <c r="D192" i="7" s="1"/>
  <c r="I192" s="1"/>
  <c r="H187" i="5"/>
  <c r="E190" i="7" s="1"/>
  <c r="J190" s="1"/>
  <c r="L187" i="5"/>
  <c r="D187"/>
  <c r="D190" i="7" s="1"/>
  <c r="I190" s="1"/>
  <c r="H185" i="5"/>
  <c r="E188" i="7" s="1"/>
  <c r="J188" s="1"/>
  <c r="L185" i="5"/>
  <c r="O185" s="1"/>
  <c r="D185"/>
  <c r="D188" i="7" s="1"/>
  <c r="I188" s="1"/>
  <c r="H183" i="5"/>
  <c r="E186" i="7" s="1"/>
  <c r="J186" s="1"/>
  <c r="L183" i="5"/>
  <c r="N183" s="1"/>
  <c r="D183"/>
  <c r="D186" i="7" s="1"/>
  <c r="I186" s="1"/>
  <c r="H181" i="5"/>
  <c r="E184" i="7" s="1"/>
  <c r="J184" s="1"/>
  <c r="L181" i="5"/>
  <c r="O181" s="1"/>
  <c r="D181"/>
  <c r="D184" i="7" s="1"/>
  <c r="I184" s="1"/>
  <c r="H179" i="5"/>
  <c r="E182" i="7" s="1"/>
  <c r="J182" s="1"/>
  <c r="L179" i="5"/>
  <c r="D179"/>
  <c r="D182" i="7" s="1"/>
  <c r="I182" s="1"/>
  <c r="H177" i="5"/>
  <c r="E180" i="7" s="1"/>
  <c r="J180" s="1"/>
  <c r="L177" i="5"/>
  <c r="D177"/>
  <c r="D180" i="7" s="1"/>
  <c r="I180" s="1"/>
  <c r="H175" i="5"/>
  <c r="E178" i="7" s="1"/>
  <c r="J178" s="1"/>
  <c r="L175" i="5"/>
  <c r="D175"/>
  <c r="D178" i="7" s="1"/>
  <c r="I178" s="1"/>
  <c r="H173" i="5"/>
  <c r="E176" i="7" s="1"/>
  <c r="J176" s="1"/>
  <c r="L173" i="5"/>
  <c r="N173" s="1"/>
  <c r="D173"/>
  <c r="D176" i="7" s="1"/>
  <c r="I176" s="1"/>
  <c r="H171" i="5"/>
  <c r="E174" i="7" s="1"/>
  <c r="J174" s="1"/>
  <c r="L171" i="5"/>
  <c r="D171"/>
  <c r="D174" i="7" s="1"/>
  <c r="I174" s="1"/>
  <c r="H169" i="5"/>
  <c r="E172" i="7" s="1"/>
  <c r="J172" s="1"/>
  <c r="L169" i="5"/>
  <c r="D169"/>
  <c r="D172" i="7" s="1"/>
  <c r="I172" s="1"/>
  <c r="H167" i="5"/>
  <c r="E170" i="7" s="1"/>
  <c r="J170" s="1"/>
  <c r="L167" i="5"/>
  <c r="N167" s="1"/>
  <c r="D167"/>
  <c r="D170" i="7" s="1"/>
  <c r="I170" s="1"/>
  <c r="H165" i="5"/>
  <c r="E168" i="7" s="1"/>
  <c r="J168" s="1"/>
  <c r="L165" i="5"/>
  <c r="O165" s="1"/>
  <c r="D165"/>
  <c r="D168" i="7" s="1"/>
  <c r="I168" s="1"/>
  <c r="H163" i="5"/>
  <c r="E166" i="7" s="1"/>
  <c r="J166" s="1"/>
  <c r="L163" i="5"/>
  <c r="N163" s="1"/>
  <c r="D163"/>
  <c r="D166" i="7" s="1"/>
  <c r="I166" s="1"/>
  <c r="H161" i="5"/>
  <c r="E164" i="7" s="1"/>
  <c r="J164" s="1"/>
  <c r="L161" i="5"/>
  <c r="D161"/>
  <c r="D164" i="7" s="1"/>
  <c r="I164" s="1"/>
  <c r="H159" i="5"/>
  <c r="E162" i="7" s="1"/>
  <c r="J162" s="1"/>
  <c r="L159" i="5"/>
  <c r="N159" s="1"/>
  <c r="D159"/>
  <c r="D162" i="7" s="1"/>
  <c r="I162" s="1"/>
  <c r="H157" i="5"/>
  <c r="E160" i="7" s="1"/>
  <c r="J160" s="1"/>
  <c r="L157" i="5"/>
  <c r="D157"/>
  <c r="D160" i="7" s="1"/>
  <c r="I160" s="1"/>
  <c r="H155" i="5"/>
  <c r="E158" i="7" s="1"/>
  <c r="J158" s="1"/>
  <c r="L155" i="5"/>
  <c r="O155" s="1"/>
  <c r="D155"/>
  <c r="D158" i="7" s="1"/>
  <c r="I158" s="1"/>
  <c r="H153" i="5"/>
  <c r="E156" i="7" s="1"/>
  <c r="J156" s="1"/>
  <c r="L153" i="5"/>
  <c r="O153" s="1"/>
  <c r="D153"/>
  <c r="D156" i="7" s="1"/>
  <c r="I156" s="1"/>
  <c r="H151" i="5"/>
  <c r="E154" i="7" s="1"/>
  <c r="J154" s="1"/>
  <c r="L151" i="5"/>
  <c r="O151" s="1"/>
  <c r="D151"/>
  <c r="D154" i="7" s="1"/>
  <c r="I154" s="1"/>
  <c r="H149" i="5"/>
  <c r="E152" i="7" s="1"/>
  <c r="J152" s="1"/>
  <c r="L149" i="5"/>
  <c r="O149" s="1"/>
  <c r="D149"/>
  <c r="D152" i="7" s="1"/>
  <c r="I152" s="1"/>
  <c r="H147" i="5"/>
  <c r="E150" i="7" s="1"/>
  <c r="J150" s="1"/>
  <c r="L147" i="5"/>
  <c r="D147"/>
  <c r="D150" i="7" s="1"/>
  <c r="I150" s="1"/>
  <c r="H145" i="5"/>
  <c r="E148" i="7" s="1"/>
  <c r="J148" s="1"/>
  <c r="L145" i="5"/>
  <c r="D145"/>
  <c r="D148" i="7" s="1"/>
  <c r="I148" s="1"/>
  <c r="H143" i="5"/>
  <c r="E146" i="7" s="1"/>
  <c r="J146" s="1"/>
  <c r="L143" i="5"/>
  <c r="D143"/>
  <c r="D146" i="7" s="1"/>
  <c r="I146" s="1"/>
  <c r="H141" i="5"/>
  <c r="E144" i="7" s="1"/>
  <c r="J144" s="1"/>
  <c r="L141" i="5"/>
  <c r="D141"/>
  <c r="D144" i="7" s="1"/>
  <c r="I144" s="1"/>
  <c r="H139" i="5"/>
  <c r="E142" i="7" s="1"/>
  <c r="J142" s="1"/>
  <c r="L139" i="5"/>
  <c r="D139"/>
  <c r="D142" i="7" s="1"/>
  <c r="I142" s="1"/>
  <c r="H137" i="5"/>
  <c r="E140" i="7" s="1"/>
  <c r="J140" s="1"/>
  <c r="L137" i="5"/>
  <c r="D137"/>
  <c r="D140" i="7" s="1"/>
  <c r="I140" s="1"/>
  <c r="H135" i="5"/>
  <c r="E138" i="7" s="1"/>
  <c r="J138" s="1"/>
  <c r="L135" i="5"/>
  <c r="D135"/>
  <c r="D138" i="7" s="1"/>
  <c r="I138" s="1"/>
  <c r="H133" i="5"/>
  <c r="E136" i="7" s="1"/>
  <c r="J136" s="1"/>
  <c r="L133" i="5"/>
  <c r="D133"/>
  <c r="D136" i="7" s="1"/>
  <c r="I136" s="1"/>
  <c r="H131" i="5"/>
  <c r="E134" i="7" s="1"/>
  <c r="J134" s="1"/>
  <c r="L131" i="5"/>
  <c r="D131"/>
  <c r="D134" i="7" s="1"/>
  <c r="I134" s="1"/>
  <c r="H129" i="5"/>
  <c r="E132" i="7" s="1"/>
  <c r="J132" s="1"/>
  <c r="L129" i="5"/>
  <c r="D129"/>
  <c r="D132" i="7" s="1"/>
  <c r="I132" s="1"/>
  <c r="H127" i="5"/>
  <c r="E130" i="7" s="1"/>
  <c r="J130" s="1"/>
  <c r="L127" i="5"/>
  <c r="D127"/>
  <c r="D130" i="7" s="1"/>
  <c r="I130" s="1"/>
  <c r="H125" i="5"/>
  <c r="E128" i="7" s="1"/>
  <c r="J128" s="1"/>
  <c r="L125" i="5"/>
  <c r="D125"/>
  <c r="D128" i="7" s="1"/>
  <c r="I128" s="1"/>
  <c r="H123" i="5"/>
  <c r="E126" i="7" s="1"/>
  <c r="J126" s="1"/>
  <c r="L123" i="5"/>
  <c r="D123"/>
  <c r="D126" i="7" s="1"/>
  <c r="I126" s="1"/>
  <c r="H121" i="5"/>
  <c r="E124" i="7" s="1"/>
  <c r="J124" s="1"/>
  <c r="L121" i="5"/>
  <c r="D121"/>
  <c r="D124" i="7" s="1"/>
  <c r="I124" s="1"/>
  <c r="H119" i="5"/>
  <c r="E122" i="7" s="1"/>
  <c r="J122" s="1"/>
  <c r="L119" i="5"/>
  <c r="D119"/>
  <c r="D122" i="7" s="1"/>
  <c r="I122" s="1"/>
  <c r="H117" i="5"/>
  <c r="E120" i="7" s="1"/>
  <c r="J120" s="1"/>
  <c r="L117" i="5"/>
  <c r="D117"/>
  <c r="D120" i="7" s="1"/>
  <c r="I120" s="1"/>
  <c r="H115" i="5"/>
  <c r="E118" i="7" s="1"/>
  <c r="J118" s="1"/>
  <c r="L115" i="5"/>
  <c r="D115"/>
  <c r="D118" i="7" s="1"/>
  <c r="I118" s="1"/>
  <c r="H113" i="5"/>
  <c r="E116" i="7" s="1"/>
  <c r="J116" s="1"/>
  <c r="L113" i="5"/>
  <c r="D113"/>
  <c r="D116" i="7" s="1"/>
  <c r="I116" s="1"/>
  <c r="H111" i="5"/>
  <c r="E114" i="7" s="1"/>
  <c r="J114" s="1"/>
  <c r="L111" i="5"/>
  <c r="D111"/>
  <c r="D114" i="7" s="1"/>
  <c r="I114" s="1"/>
  <c r="H109" i="5"/>
  <c r="E112" i="7" s="1"/>
  <c r="J112" s="1"/>
  <c r="L109" i="5"/>
  <c r="D109"/>
  <c r="D112" i="7" s="1"/>
  <c r="I112" s="1"/>
  <c r="H107" i="5"/>
  <c r="E110" i="7" s="1"/>
  <c r="J110" s="1"/>
  <c r="L107" i="5"/>
  <c r="D107"/>
  <c r="D110" i="7" s="1"/>
  <c r="I110" s="1"/>
  <c r="H105" i="5"/>
  <c r="E108" i="7" s="1"/>
  <c r="J108" s="1"/>
  <c r="L105" i="5"/>
  <c r="D105"/>
  <c r="D108" i="7" s="1"/>
  <c r="I108" s="1"/>
  <c r="H103" i="5"/>
  <c r="E106" i="7" s="1"/>
  <c r="J106" s="1"/>
  <c r="L103" i="5"/>
  <c r="D103"/>
  <c r="D106" i="7" s="1"/>
  <c r="I106" s="1"/>
  <c r="H101" i="5"/>
  <c r="E104" i="7" s="1"/>
  <c r="J104" s="1"/>
  <c r="L101" i="5"/>
  <c r="D101"/>
  <c r="D104" i="7" s="1"/>
  <c r="I104" s="1"/>
  <c r="H99" i="5"/>
  <c r="E102" i="7" s="1"/>
  <c r="J102" s="1"/>
  <c r="L99" i="5"/>
  <c r="D99"/>
  <c r="D102" i="7" s="1"/>
  <c r="I102" s="1"/>
  <c r="H97" i="5"/>
  <c r="E100" i="7" s="1"/>
  <c r="J100" s="1"/>
  <c r="L97" i="5"/>
  <c r="D97"/>
  <c r="D100" i="7" s="1"/>
  <c r="I100" s="1"/>
  <c r="H95" i="5"/>
  <c r="E98" i="7" s="1"/>
  <c r="J98" s="1"/>
  <c r="L95" i="5"/>
  <c r="D95"/>
  <c r="D98" i="7" s="1"/>
  <c r="I98" s="1"/>
  <c r="H93" i="5"/>
  <c r="E96" i="7" s="1"/>
  <c r="J96" s="1"/>
  <c r="L93" i="5"/>
  <c r="D93"/>
  <c r="D96" i="7" s="1"/>
  <c r="I96" s="1"/>
  <c r="H91" i="5"/>
  <c r="E94" i="7" s="1"/>
  <c r="J94" s="1"/>
  <c r="L91" i="5"/>
  <c r="D91"/>
  <c r="D94" i="7" s="1"/>
  <c r="I94" s="1"/>
  <c r="H89" i="5"/>
  <c r="E92" i="7" s="1"/>
  <c r="J92" s="1"/>
  <c r="L89" i="5"/>
  <c r="D89"/>
  <c r="D92" i="7" s="1"/>
  <c r="I92" s="1"/>
  <c r="H87" i="5"/>
  <c r="E90" i="7" s="1"/>
  <c r="J90" s="1"/>
  <c r="L87" i="5"/>
  <c r="D87"/>
  <c r="D90" i="7" s="1"/>
  <c r="I90" s="1"/>
  <c r="H85" i="5"/>
  <c r="E88" i="7" s="1"/>
  <c r="J88" s="1"/>
  <c r="L85" i="5"/>
  <c r="D85"/>
  <c r="D88" i="7" s="1"/>
  <c r="I88" s="1"/>
  <c r="H83" i="5"/>
  <c r="E86" i="7" s="1"/>
  <c r="J86" s="1"/>
  <c r="L83" i="5"/>
  <c r="D83"/>
  <c r="D86" i="7" s="1"/>
  <c r="I86" s="1"/>
  <c r="H81" i="5"/>
  <c r="E84" i="7" s="1"/>
  <c r="J84" s="1"/>
  <c r="L81" i="5"/>
  <c r="D81"/>
  <c r="D84" i="7" s="1"/>
  <c r="I84" s="1"/>
  <c r="H79" i="5"/>
  <c r="E82" i="7" s="1"/>
  <c r="J82" s="1"/>
  <c r="L79" i="5"/>
  <c r="D79"/>
  <c r="D82" i="7" s="1"/>
  <c r="I82" s="1"/>
  <c r="H77" i="5"/>
  <c r="E80" i="7" s="1"/>
  <c r="J80" s="1"/>
  <c r="L77" i="5"/>
  <c r="D77"/>
  <c r="D80" i="7" s="1"/>
  <c r="I80" s="1"/>
  <c r="H75" i="5"/>
  <c r="E78" i="7" s="1"/>
  <c r="J78" s="1"/>
  <c r="L75" i="5"/>
  <c r="D75"/>
  <c r="D78" i="7" s="1"/>
  <c r="I78" s="1"/>
  <c r="H73" i="5"/>
  <c r="E76" i="7" s="1"/>
  <c r="J76" s="1"/>
  <c r="L73" i="5"/>
  <c r="D73"/>
  <c r="D76" i="7" s="1"/>
  <c r="I76" s="1"/>
  <c r="H71" i="5"/>
  <c r="E74" i="7" s="1"/>
  <c r="J74" s="1"/>
  <c r="L71" i="5"/>
  <c r="D71"/>
  <c r="D74" i="7" s="1"/>
  <c r="I74" s="1"/>
  <c r="H69" i="5"/>
  <c r="E72" i="7" s="1"/>
  <c r="J72" s="1"/>
  <c r="L69" i="5"/>
  <c r="D69"/>
  <c r="D72" i="7" s="1"/>
  <c r="I72" s="1"/>
  <c r="H67" i="5"/>
  <c r="E70" i="7" s="1"/>
  <c r="J70" s="1"/>
  <c r="L67" i="5"/>
  <c r="D67"/>
  <c r="D70" i="7" s="1"/>
  <c r="I70" s="1"/>
  <c r="H65" i="5"/>
  <c r="E68" i="7" s="1"/>
  <c r="J68" s="1"/>
  <c r="L65" i="5"/>
  <c r="D65"/>
  <c r="D68" i="7" s="1"/>
  <c r="I68" s="1"/>
  <c r="H63" i="5"/>
  <c r="E66" i="7" s="1"/>
  <c r="J66" s="1"/>
  <c r="L63" i="5"/>
  <c r="D63"/>
  <c r="D66" i="7" s="1"/>
  <c r="I66" s="1"/>
  <c r="H61" i="5"/>
  <c r="E64" i="7" s="1"/>
  <c r="J64" s="1"/>
  <c r="L61" i="5"/>
  <c r="D61"/>
  <c r="D64" i="7" s="1"/>
  <c r="I64" s="1"/>
  <c r="H59" i="5"/>
  <c r="E62" i="7" s="1"/>
  <c r="J62" s="1"/>
  <c r="L59" i="5"/>
  <c r="D59"/>
  <c r="D62" i="7" s="1"/>
  <c r="I62" s="1"/>
  <c r="H57" i="5"/>
  <c r="E60" i="7" s="1"/>
  <c r="J60" s="1"/>
  <c r="L57" i="5"/>
  <c r="D57"/>
  <c r="D60" i="7" s="1"/>
  <c r="I60" s="1"/>
  <c r="H55" i="5"/>
  <c r="E58" i="7" s="1"/>
  <c r="J58" s="1"/>
  <c r="L55" i="5"/>
  <c r="D55"/>
  <c r="D58" i="7" s="1"/>
  <c r="I58" s="1"/>
  <c r="H53" i="5"/>
  <c r="E56" i="7" s="1"/>
  <c r="J56" s="1"/>
  <c r="L53" i="5"/>
  <c r="D53"/>
  <c r="D56" i="7" s="1"/>
  <c r="I56" s="1"/>
  <c r="H51" i="5"/>
  <c r="E54" i="7" s="1"/>
  <c r="J54" s="1"/>
  <c r="L51" i="5"/>
  <c r="D51"/>
  <c r="D54" i="7" s="1"/>
  <c r="I54" s="1"/>
  <c r="H49" i="5"/>
  <c r="E52" i="7" s="1"/>
  <c r="J52" s="1"/>
  <c r="L49" i="5"/>
  <c r="D49"/>
  <c r="D52" i="7" s="1"/>
  <c r="I52" s="1"/>
  <c r="H47" i="5"/>
  <c r="E50" i="7" s="1"/>
  <c r="J50" s="1"/>
  <c r="L47" i="5"/>
  <c r="D47"/>
  <c r="D50" i="7" s="1"/>
  <c r="I50" s="1"/>
  <c r="H45" i="5"/>
  <c r="E48" i="7" s="1"/>
  <c r="J48" s="1"/>
  <c r="L45" i="5"/>
  <c r="D45"/>
  <c r="D48" i="7" s="1"/>
  <c r="I48" s="1"/>
  <c r="H43" i="5"/>
  <c r="E46" i="7" s="1"/>
  <c r="J46" s="1"/>
  <c r="L43" i="5"/>
  <c r="D43"/>
  <c r="D46" i="7" s="1"/>
  <c r="I46" s="1"/>
  <c r="H41" i="5"/>
  <c r="E44" i="7" s="1"/>
  <c r="J44" s="1"/>
  <c r="L41" i="5"/>
  <c r="D41"/>
  <c r="D44" i="7" s="1"/>
  <c r="I44" s="1"/>
  <c r="H39" i="5"/>
  <c r="E42" i="7" s="1"/>
  <c r="J42" s="1"/>
  <c r="L39" i="5"/>
  <c r="D39"/>
  <c r="D42" i="7" s="1"/>
  <c r="I42" s="1"/>
  <c r="H37" i="5"/>
  <c r="E40" i="7" s="1"/>
  <c r="J40" s="1"/>
  <c r="L37" i="5"/>
  <c r="D37"/>
  <c r="D40" i="7" s="1"/>
  <c r="I40" s="1"/>
  <c r="H35" i="5"/>
  <c r="E38" i="7" s="1"/>
  <c r="J38" s="1"/>
  <c r="L35" i="5"/>
  <c r="D35"/>
  <c r="D38" i="7" s="1"/>
  <c r="I38" s="1"/>
  <c r="H33" i="5"/>
  <c r="E36" i="7" s="1"/>
  <c r="J36" s="1"/>
  <c r="L33" i="5"/>
  <c r="D33"/>
  <c r="D36" i="7" s="1"/>
  <c r="I36" s="1"/>
  <c r="H31" i="5"/>
  <c r="E34" i="7" s="1"/>
  <c r="J34" s="1"/>
  <c r="L31" i="5"/>
  <c r="D31"/>
  <c r="D34" i="7" s="1"/>
  <c r="I34" s="1"/>
  <c r="H29" i="5"/>
  <c r="E32" i="7" s="1"/>
  <c r="J32" s="1"/>
  <c r="L29" i="5"/>
  <c r="D29"/>
  <c r="D32" i="7" s="1"/>
  <c r="I32" s="1"/>
  <c r="H27" i="5"/>
  <c r="E30" i="7" s="1"/>
  <c r="J30" s="1"/>
  <c r="L27" i="5"/>
  <c r="D27"/>
  <c r="D30" i="7" s="1"/>
  <c r="I30" s="1"/>
  <c r="H25" i="5"/>
  <c r="E28" i="7" s="1"/>
  <c r="J28" s="1"/>
  <c r="L25" i="5"/>
  <c r="D25"/>
  <c r="D28" i="7" s="1"/>
  <c r="I28" s="1"/>
  <c r="H23" i="5"/>
  <c r="E26" i="7" s="1"/>
  <c r="J26" s="1"/>
  <c r="L23" i="5"/>
  <c r="D23"/>
  <c r="D26" i="7" s="1"/>
  <c r="I26" s="1"/>
  <c r="H21" i="5"/>
  <c r="E24" i="7" s="1"/>
  <c r="J24" s="1"/>
  <c r="L21" i="5"/>
  <c r="D21"/>
  <c r="D24" i="7" s="1"/>
  <c r="I24" s="1"/>
  <c r="H19" i="5"/>
  <c r="E22" i="7" s="1"/>
  <c r="J22" s="1"/>
  <c r="L19" i="5"/>
  <c r="D19"/>
  <c r="D22" i="7" s="1"/>
  <c r="I22" s="1"/>
  <c r="H17" i="5"/>
  <c r="E20" i="7" s="1"/>
  <c r="J20" s="1"/>
  <c r="L17" i="5"/>
  <c r="D17"/>
  <c r="D20" i="7" s="1"/>
  <c r="I20" s="1"/>
  <c r="H15" i="5"/>
  <c r="E18" i="7" s="1"/>
  <c r="J18" s="1"/>
  <c r="L15" i="5"/>
  <c r="D15"/>
  <c r="D18" i="7" s="1"/>
  <c r="I18" s="1"/>
  <c r="H13" i="5"/>
  <c r="E16" i="7" s="1"/>
  <c r="J16" s="1"/>
  <c r="L13" i="5"/>
  <c r="D13"/>
  <c r="D16" i="7" s="1"/>
  <c r="I16" s="1"/>
  <c r="H11" i="5"/>
  <c r="E14" i="7" s="1"/>
  <c r="J14" s="1"/>
  <c r="L11" i="5"/>
  <c r="D11"/>
  <c r="D14" i="7" s="1"/>
  <c r="I14" s="1"/>
  <c r="H9" i="5"/>
  <c r="E12" i="7" s="1"/>
  <c r="J12" s="1"/>
  <c r="L9" i="5"/>
  <c r="D9"/>
  <c r="D12" i="7" s="1"/>
  <c r="I12" s="1"/>
  <c r="L202" i="5"/>
  <c r="H202"/>
  <c r="E205" i="7" s="1"/>
  <c r="J205" s="1"/>
  <c r="D202" i="5"/>
  <c r="D205" i="7" s="1"/>
  <c r="I205" s="1"/>
  <c r="L201" i="5"/>
  <c r="H201"/>
  <c r="E204" i="7" s="1"/>
  <c r="J204" s="1"/>
  <c r="D201" i="5"/>
  <c r="D204" i="7" s="1"/>
  <c r="I204" s="1"/>
  <c r="L199" i="5"/>
  <c r="H199"/>
  <c r="D199"/>
  <c r="L197"/>
  <c r="O197" s="1"/>
  <c r="H197"/>
  <c r="E200" i="7" s="1"/>
  <c r="J200" s="1"/>
  <c r="D197" i="5"/>
  <c r="D200" i="7" s="1"/>
  <c r="I200" s="1"/>
  <c r="L195" i="5"/>
  <c r="N195" s="1"/>
  <c r="H195"/>
  <c r="E198" i="7" s="1"/>
  <c r="J198" s="1"/>
  <c r="D195" i="5"/>
  <c r="D198" i="7" s="1"/>
  <c r="I198" s="1"/>
  <c r="L192" i="5"/>
  <c r="N192" s="1"/>
  <c r="H192"/>
  <c r="E195" i="7" s="1"/>
  <c r="J195" s="1"/>
  <c r="D192" i="5"/>
  <c r="D195" i="7" s="1"/>
  <c r="I195" s="1"/>
  <c r="L190" i="5"/>
  <c r="H190"/>
  <c r="E193" i="7" s="1"/>
  <c r="J193" s="1"/>
  <c r="D190" i="5"/>
  <c r="D193" i="7" s="1"/>
  <c r="I193" s="1"/>
  <c r="L188" i="5"/>
  <c r="N188" s="1"/>
  <c r="H188"/>
  <c r="E191" i="7" s="1"/>
  <c r="J191" s="1"/>
  <c r="D188" i="5"/>
  <c r="D191" i="7" s="1"/>
  <c r="I191" s="1"/>
  <c r="L186" i="5"/>
  <c r="H186"/>
  <c r="E189" i="7" s="1"/>
  <c r="J189" s="1"/>
  <c r="D186" i="5"/>
  <c r="D189" i="7" s="1"/>
  <c r="I189" s="1"/>
  <c r="L184" i="5"/>
  <c r="H184"/>
  <c r="E187" i="7" s="1"/>
  <c r="J187" s="1"/>
  <c r="D184" i="5"/>
  <c r="D187" i="7" s="1"/>
  <c r="I187" s="1"/>
  <c r="L182" i="5"/>
  <c r="H182"/>
  <c r="E185" i="7" s="1"/>
  <c r="J185" s="1"/>
  <c r="D182" i="5"/>
  <c r="D185" i="7" s="1"/>
  <c r="I185" s="1"/>
  <c r="L180" i="5"/>
  <c r="N180" s="1"/>
  <c r="H180"/>
  <c r="E183" i="7" s="1"/>
  <c r="J183" s="1"/>
  <c r="D180" i="5"/>
  <c r="D183" i="7" s="1"/>
  <c r="I183" s="1"/>
  <c r="L178" i="5"/>
  <c r="H178"/>
  <c r="E181" i="7" s="1"/>
  <c r="J181" s="1"/>
  <c r="D178" i="5"/>
  <c r="D181" i="7" s="1"/>
  <c r="I181" s="1"/>
  <c r="L176" i="5"/>
  <c r="H176"/>
  <c r="E179" i="7" s="1"/>
  <c r="J179" s="1"/>
  <c r="D176" i="5"/>
  <c r="D179" i="7" s="1"/>
  <c r="I179" s="1"/>
  <c r="L174" i="5"/>
  <c r="H174"/>
  <c r="E177" i="7" s="1"/>
  <c r="J177" s="1"/>
  <c r="D174" i="5"/>
  <c r="D177" i="7" s="1"/>
  <c r="I177" s="1"/>
  <c r="L172" i="5"/>
  <c r="H172"/>
  <c r="E175" i="7" s="1"/>
  <c r="J175" s="1"/>
  <c r="D172" i="5"/>
  <c r="D175" i="7" s="1"/>
  <c r="I175" s="1"/>
  <c r="L170" i="5"/>
  <c r="H170"/>
  <c r="E173" i="7" s="1"/>
  <c r="J173" s="1"/>
  <c r="D170" i="5"/>
  <c r="D173" i="7" s="1"/>
  <c r="I173" s="1"/>
  <c r="L168" i="5"/>
  <c r="H168"/>
  <c r="E171" i="7" s="1"/>
  <c r="J171" s="1"/>
  <c r="D168" i="5"/>
  <c r="D171" i="7" s="1"/>
  <c r="I171" s="1"/>
  <c r="L166" i="5"/>
  <c r="H166"/>
  <c r="E169" i="7" s="1"/>
  <c r="J169" s="1"/>
  <c r="D166" i="5"/>
  <c r="D169" i="7" s="1"/>
  <c r="I169" s="1"/>
  <c r="L164" i="5"/>
  <c r="H164"/>
  <c r="E167" i="7" s="1"/>
  <c r="J167" s="1"/>
  <c r="D164" i="5"/>
  <c r="D167" i="7" s="1"/>
  <c r="I167" s="1"/>
  <c r="L162" i="5"/>
  <c r="H162"/>
  <c r="E165" i="7" s="1"/>
  <c r="J165" s="1"/>
  <c r="D162" i="5"/>
  <c r="D165" i="7" s="1"/>
  <c r="I165" s="1"/>
  <c r="L160" i="5"/>
  <c r="O160" s="1"/>
  <c r="H160"/>
  <c r="E163" i="7" s="1"/>
  <c r="J163" s="1"/>
  <c r="D160" i="5"/>
  <c r="D163" i="7" s="1"/>
  <c r="I163" s="1"/>
  <c r="L158" i="5"/>
  <c r="H158"/>
  <c r="E161" i="7" s="1"/>
  <c r="J161" s="1"/>
  <c r="D158" i="5"/>
  <c r="D161" i="7" s="1"/>
  <c r="I161" s="1"/>
  <c r="L156" i="5"/>
  <c r="H156"/>
  <c r="E159" i="7" s="1"/>
  <c r="J159" s="1"/>
  <c r="D156" i="5"/>
  <c r="D159" i="7" s="1"/>
  <c r="I159" s="1"/>
  <c r="L154" i="5"/>
  <c r="H154"/>
  <c r="E157" i="7" s="1"/>
  <c r="J157" s="1"/>
  <c r="D154" i="5"/>
  <c r="D157" i="7" s="1"/>
  <c r="I157" s="1"/>
  <c r="L152" i="5"/>
  <c r="N152" s="1"/>
  <c r="H152"/>
  <c r="E155" i="7" s="1"/>
  <c r="J155" s="1"/>
  <c r="D152" i="5"/>
  <c r="D155" i="7" s="1"/>
  <c r="I155" s="1"/>
  <c r="L150" i="5"/>
  <c r="H150"/>
  <c r="E153" i="7" s="1"/>
  <c r="J153" s="1"/>
  <c r="D150" i="5"/>
  <c r="D153" i="7" s="1"/>
  <c r="I153" s="1"/>
  <c r="L148" i="5"/>
  <c r="O148" s="1"/>
  <c r="H148"/>
  <c r="E151" i="7" s="1"/>
  <c r="J151" s="1"/>
  <c r="D148" i="5"/>
  <c r="D151" i="7" s="1"/>
  <c r="I151" s="1"/>
  <c r="L146" i="5"/>
  <c r="H146"/>
  <c r="E149" i="7" s="1"/>
  <c r="J149" s="1"/>
  <c r="D146" i="5"/>
  <c r="D149" i="7" s="1"/>
  <c r="I149" s="1"/>
  <c r="L144" i="5"/>
  <c r="H144"/>
  <c r="E147" i="7" s="1"/>
  <c r="J147" s="1"/>
  <c r="D144" i="5"/>
  <c r="D147" i="7" s="1"/>
  <c r="I147" s="1"/>
  <c r="L142" i="5"/>
  <c r="H142"/>
  <c r="E145" i="7" s="1"/>
  <c r="J145" s="1"/>
  <c r="D142" i="5"/>
  <c r="D145" i="7" s="1"/>
  <c r="I145" s="1"/>
  <c r="L140" i="5"/>
  <c r="H140"/>
  <c r="E143" i="7" s="1"/>
  <c r="J143" s="1"/>
  <c r="D140" i="5"/>
  <c r="D143" i="7" s="1"/>
  <c r="I143" s="1"/>
  <c r="L138" i="5"/>
  <c r="H138"/>
  <c r="E141" i="7" s="1"/>
  <c r="J141" s="1"/>
  <c r="D138" i="5"/>
  <c r="D141" i="7" s="1"/>
  <c r="I141" s="1"/>
  <c r="L136" i="5"/>
  <c r="H136"/>
  <c r="E139" i="7" s="1"/>
  <c r="J139" s="1"/>
  <c r="D136" i="5"/>
  <c r="D139" i="7" s="1"/>
  <c r="I139" s="1"/>
  <c r="L134" i="5"/>
  <c r="H134"/>
  <c r="E137" i="7" s="1"/>
  <c r="J137" s="1"/>
  <c r="D134" i="5"/>
  <c r="D137" i="7" s="1"/>
  <c r="I137" s="1"/>
  <c r="L132" i="5"/>
  <c r="H132"/>
  <c r="E135" i="7" s="1"/>
  <c r="J135" s="1"/>
  <c r="D132" i="5"/>
  <c r="D135" i="7" s="1"/>
  <c r="I135" s="1"/>
  <c r="L130" i="5"/>
  <c r="H130"/>
  <c r="E133" i="7" s="1"/>
  <c r="J133" s="1"/>
  <c r="D130" i="5"/>
  <c r="D133" i="7" s="1"/>
  <c r="I133" s="1"/>
  <c r="L128" i="5"/>
  <c r="H128"/>
  <c r="E131" i="7" s="1"/>
  <c r="J131" s="1"/>
  <c r="D128" i="5"/>
  <c r="D131" i="7" s="1"/>
  <c r="I131" s="1"/>
  <c r="L126" i="5"/>
  <c r="H126"/>
  <c r="E129" i="7" s="1"/>
  <c r="J129" s="1"/>
  <c r="D126" i="5"/>
  <c r="D129" i="7" s="1"/>
  <c r="I129" s="1"/>
  <c r="L124" i="5"/>
  <c r="H124"/>
  <c r="E127" i="7" s="1"/>
  <c r="J127" s="1"/>
  <c r="D124" i="5"/>
  <c r="D127" i="7" s="1"/>
  <c r="I127" s="1"/>
  <c r="L122" i="5"/>
  <c r="H122"/>
  <c r="E125" i="7" s="1"/>
  <c r="J125" s="1"/>
  <c r="D122" i="5"/>
  <c r="D125" i="7" s="1"/>
  <c r="I125" s="1"/>
  <c r="L120" i="5"/>
  <c r="D120"/>
  <c r="D123" i="7" s="1"/>
  <c r="I123" s="1"/>
  <c r="H120" i="5"/>
  <c r="E123" i="7" s="1"/>
  <c r="J123" s="1"/>
  <c r="L118" i="5"/>
  <c r="D118"/>
  <c r="D121" i="7" s="1"/>
  <c r="I121" s="1"/>
  <c r="H118" i="5"/>
  <c r="E121" i="7" s="1"/>
  <c r="J121" s="1"/>
  <c r="L116" i="5"/>
  <c r="D116"/>
  <c r="D119" i="7" s="1"/>
  <c r="I119" s="1"/>
  <c r="H116" i="5"/>
  <c r="E119" i="7" s="1"/>
  <c r="J119" s="1"/>
  <c r="L114" i="5"/>
  <c r="D114"/>
  <c r="D117" i="7" s="1"/>
  <c r="I117" s="1"/>
  <c r="H114" i="5"/>
  <c r="E117" i="7" s="1"/>
  <c r="J117" s="1"/>
  <c r="L112" i="5"/>
  <c r="D112"/>
  <c r="D115" i="7" s="1"/>
  <c r="I115" s="1"/>
  <c r="H112" i="5"/>
  <c r="E115" i="7" s="1"/>
  <c r="J115" s="1"/>
  <c r="L110" i="5"/>
  <c r="D110"/>
  <c r="D113" i="7" s="1"/>
  <c r="I113" s="1"/>
  <c r="H110" i="5"/>
  <c r="E113" i="7" s="1"/>
  <c r="J113" s="1"/>
  <c r="L108" i="5"/>
  <c r="D108"/>
  <c r="D111" i="7" s="1"/>
  <c r="I111" s="1"/>
  <c r="H108" i="5"/>
  <c r="E111" i="7" s="1"/>
  <c r="J111" s="1"/>
  <c r="L106" i="5"/>
  <c r="D106"/>
  <c r="D109" i="7" s="1"/>
  <c r="I109" s="1"/>
  <c r="H106" i="5"/>
  <c r="E109" i="7" s="1"/>
  <c r="J109" s="1"/>
  <c r="L104" i="5"/>
  <c r="D104"/>
  <c r="D107" i="7" s="1"/>
  <c r="I107" s="1"/>
  <c r="H104" i="5"/>
  <c r="E107" i="7" s="1"/>
  <c r="J107" s="1"/>
  <c r="L102" i="5"/>
  <c r="D102"/>
  <c r="D105" i="7" s="1"/>
  <c r="I105" s="1"/>
  <c r="H102" i="5"/>
  <c r="E105" i="7" s="1"/>
  <c r="J105" s="1"/>
  <c r="L100" i="5"/>
  <c r="D100"/>
  <c r="D103" i="7" s="1"/>
  <c r="I103" s="1"/>
  <c r="H100" i="5"/>
  <c r="E103" i="7" s="1"/>
  <c r="J103" s="1"/>
  <c r="L98" i="5"/>
  <c r="D98"/>
  <c r="D101" i="7" s="1"/>
  <c r="I101" s="1"/>
  <c r="H98" i="5"/>
  <c r="E101" i="7" s="1"/>
  <c r="J101" s="1"/>
  <c r="L96" i="5"/>
  <c r="D96"/>
  <c r="D99" i="7" s="1"/>
  <c r="I99" s="1"/>
  <c r="H96" i="5"/>
  <c r="E99" i="7" s="1"/>
  <c r="J99" s="1"/>
  <c r="L94" i="5"/>
  <c r="D94"/>
  <c r="D97" i="7" s="1"/>
  <c r="I97" s="1"/>
  <c r="H94" i="5"/>
  <c r="E97" i="7" s="1"/>
  <c r="J97" s="1"/>
  <c r="L92" i="5"/>
  <c r="D92"/>
  <c r="D95" i="7" s="1"/>
  <c r="I95" s="1"/>
  <c r="H92" i="5"/>
  <c r="E95" i="7" s="1"/>
  <c r="J95" s="1"/>
  <c r="L90" i="5"/>
  <c r="D90"/>
  <c r="D93" i="7" s="1"/>
  <c r="I93" s="1"/>
  <c r="H90" i="5"/>
  <c r="E93" i="7" s="1"/>
  <c r="J93" s="1"/>
  <c r="L88" i="5"/>
  <c r="D88"/>
  <c r="D91" i="7" s="1"/>
  <c r="I91" s="1"/>
  <c r="H88" i="5"/>
  <c r="E91" i="7" s="1"/>
  <c r="J91" s="1"/>
  <c r="L86" i="5"/>
  <c r="D86"/>
  <c r="D89" i="7" s="1"/>
  <c r="I89" s="1"/>
  <c r="H86" i="5"/>
  <c r="E89" i="7" s="1"/>
  <c r="J89" s="1"/>
  <c r="L84" i="5"/>
  <c r="D84"/>
  <c r="D87" i="7" s="1"/>
  <c r="I87" s="1"/>
  <c r="H84" i="5"/>
  <c r="E87" i="7" s="1"/>
  <c r="J87" s="1"/>
  <c r="L82" i="5"/>
  <c r="D82"/>
  <c r="D85" i="7" s="1"/>
  <c r="I85" s="1"/>
  <c r="H82" i="5"/>
  <c r="E85" i="7" s="1"/>
  <c r="J85" s="1"/>
  <c r="L80" i="5"/>
  <c r="D80"/>
  <c r="D83" i="7" s="1"/>
  <c r="I83" s="1"/>
  <c r="H80" i="5"/>
  <c r="E83" i="7" s="1"/>
  <c r="J83" s="1"/>
  <c r="L78" i="5"/>
  <c r="D78"/>
  <c r="D81" i="7" s="1"/>
  <c r="I81" s="1"/>
  <c r="H78" i="5"/>
  <c r="E81" i="7" s="1"/>
  <c r="J81" s="1"/>
  <c r="L76" i="5"/>
  <c r="D76"/>
  <c r="D79" i="7" s="1"/>
  <c r="I79" s="1"/>
  <c r="H76" i="5"/>
  <c r="E79" i="7" s="1"/>
  <c r="J79" s="1"/>
  <c r="L74" i="5"/>
  <c r="D74"/>
  <c r="D77" i="7" s="1"/>
  <c r="I77" s="1"/>
  <c r="H74" i="5"/>
  <c r="E77" i="7" s="1"/>
  <c r="J77" s="1"/>
  <c r="L72" i="5"/>
  <c r="D72"/>
  <c r="D75" i="7" s="1"/>
  <c r="I75" s="1"/>
  <c r="H72" i="5"/>
  <c r="E75" i="7" s="1"/>
  <c r="J75" s="1"/>
  <c r="L70" i="5"/>
  <c r="D70"/>
  <c r="D73" i="7" s="1"/>
  <c r="I73" s="1"/>
  <c r="H70" i="5"/>
  <c r="E73" i="7" s="1"/>
  <c r="J73" s="1"/>
  <c r="L68" i="5"/>
  <c r="D68"/>
  <c r="D71" i="7" s="1"/>
  <c r="I71" s="1"/>
  <c r="H68" i="5"/>
  <c r="E71" i="7" s="1"/>
  <c r="J71" s="1"/>
  <c r="L66" i="5"/>
  <c r="D66"/>
  <c r="D69" i="7" s="1"/>
  <c r="I69" s="1"/>
  <c r="H66" i="5"/>
  <c r="E69" i="7" s="1"/>
  <c r="J69" s="1"/>
  <c r="L64" i="5"/>
  <c r="D64"/>
  <c r="D67" i="7" s="1"/>
  <c r="I67" s="1"/>
  <c r="H64" i="5"/>
  <c r="E67" i="7" s="1"/>
  <c r="J67" s="1"/>
  <c r="L62" i="5"/>
  <c r="D62"/>
  <c r="D65" i="7" s="1"/>
  <c r="I65" s="1"/>
  <c r="H62" i="5"/>
  <c r="E65" i="7" s="1"/>
  <c r="J65" s="1"/>
  <c r="L60" i="5"/>
  <c r="D60"/>
  <c r="D63" i="7" s="1"/>
  <c r="I63" s="1"/>
  <c r="H60" i="5"/>
  <c r="E63" i="7" s="1"/>
  <c r="J63" s="1"/>
  <c r="L58" i="5"/>
  <c r="D58"/>
  <c r="D61" i="7" s="1"/>
  <c r="I61" s="1"/>
  <c r="H58" i="5"/>
  <c r="E61" i="7" s="1"/>
  <c r="J61" s="1"/>
  <c r="L56" i="5"/>
  <c r="D56"/>
  <c r="D59" i="7" s="1"/>
  <c r="I59" s="1"/>
  <c r="H56" i="5"/>
  <c r="E59" i="7" s="1"/>
  <c r="J59" s="1"/>
  <c r="L54" i="5"/>
  <c r="D54"/>
  <c r="D57" i="7" s="1"/>
  <c r="I57" s="1"/>
  <c r="H54" i="5"/>
  <c r="E57" i="7" s="1"/>
  <c r="J57" s="1"/>
  <c r="L52" i="5"/>
  <c r="D52"/>
  <c r="D55" i="7" s="1"/>
  <c r="I55" s="1"/>
  <c r="H52" i="5"/>
  <c r="E55" i="7" s="1"/>
  <c r="J55" s="1"/>
  <c r="L50" i="5"/>
  <c r="D50"/>
  <c r="D53" i="7" s="1"/>
  <c r="I53" s="1"/>
  <c r="H50" i="5"/>
  <c r="E53" i="7" s="1"/>
  <c r="J53" s="1"/>
  <c r="L48" i="5"/>
  <c r="D48"/>
  <c r="D51" i="7" s="1"/>
  <c r="I51" s="1"/>
  <c r="H48" i="5"/>
  <c r="E51" i="7" s="1"/>
  <c r="J51" s="1"/>
  <c r="L46" i="5"/>
  <c r="D46"/>
  <c r="D49" i="7" s="1"/>
  <c r="I49" s="1"/>
  <c r="H46" i="5"/>
  <c r="E49" i="7" s="1"/>
  <c r="J49" s="1"/>
  <c r="L44" i="5"/>
  <c r="D44"/>
  <c r="D47" i="7" s="1"/>
  <c r="I47" s="1"/>
  <c r="H44" i="5"/>
  <c r="E47" i="7" s="1"/>
  <c r="J47" s="1"/>
  <c r="L42" i="5"/>
  <c r="D42"/>
  <c r="D45" i="7" s="1"/>
  <c r="I45" s="1"/>
  <c r="H42" i="5"/>
  <c r="E45" i="7" s="1"/>
  <c r="J45" s="1"/>
  <c r="L40" i="5"/>
  <c r="D40"/>
  <c r="D43" i="7" s="1"/>
  <c r="I43" s="1"/>
  <c r="H40" i="5"/>
  <c r="E43" i="7" s="1"/>
  <c r="J43" s="1"/>
  <c r="L38" i="5"/>
  <c r="D38"/>
  <c r="D41" i="7" s="1"/>
  <c r="I41" s="1"/>
  <c r="H38" i="5"/>
  <c r="E41" i="7" s="1"/>
  <c r="J41" s="1"/>
  <c r="L36" i="5"/>
  <c r="D36"/>
  <c r="D39" i="7" s="1"/>
  <c r="I39" s="1"/>
  <c r="H36" i="5"/>
  <c r="E39" i="7" s="1"/>
  <c r="J39" s="1"/>
  <c r="L34" i="5"/>
  <c r="D34"/>
  <c r="D37" i="7" s="1"/>
  <c r="I37" s="1"/>
  <c r="H34" i="5"/>
  <c r="E37" i="7" s="1"/>
  <c r="J37" s="1"/>
  <c r="L32" i="5"/>
  <c r="D32"/>
  <c r="D35" i="7" s="1"/>
  <c r="I35" s="1"/>
  <c r="H32" i="5"/>
  <c r="E35" i="7" s="1"/>
  <c r="J35" s="1"/>
  <c r="L30" i="5"/>
  <c r="D30"/>
  <c r="D33" i="7" s="1"/>
  <c r="I33" s="1"/>
  <c r="H30" i="5"/>
  <c r="E33" i="7" s="1"/>
  <c r="J33" s="1"/>
  <c r="L28" i="5"/>
  <c r="D28"/>
  <c r="D31" i="7" s="1"/>
  <c r="I31" s="1"/>
  <c r="H28" i="5"/>
  <c r="E31" i="7" s="1"/>
  <c r="J31" s="1"/>
  <c r="L26" i="5"/>
  <c r="D26"/>
  <c r="D29" i="7" s="1"/>
  <c r="I29" s="1"/>
  <c r="H26" i="5"/>
  <c r="E29" i="7" s="1"/>
  <c r="J29" s="1"/>
  <c r="L24" i="5"/>
  <c r="D24"/>
  <c r="D27" i="7" s="1"/>
  <c r="I27" s="1"/>
  <c r="H24" i="5"/>
  <c r="E27" i="7" s="1"/>
  <c r="J27" s="1"/>
  <c r="L22" i="5"/>
  <c r="D22"/>
  <c r="H22"/>
  <c r="L20"/>
  <c r="D20"/>
  <c r="D23" i="7" s="1"/>
  <c r="I23" s="1"/>
  <c r="H20" i="5"/>
  <c r="E23" i="7" s="1"/>
  <c r="J23" s="1"/>
  <c r="L18" i="5"/>
  <c r="D18"/>
  <c r="D21" i="7" s="1"/>
  <c r="I21" s="1"/>
  <c r="H18" i="5"/>
  <c r="E21" i="7" s="1"/>
  <c r="J21" s="1"/>
  <c r="L16" i="5"/>
  <c r="D16"/>
  <c r="D19" i="7" s="1"/>
  <c r="I19" s="1"/>
  <c r="H16" i="5"/>
  <c r="E19" i="7" s="1"/>
  <c r="J19" s="1"/>
  <c r="L14" i="5"/>
  <c r="D14"/>
  <c r="D17" i="7" s="1"/>
  <c r="I17" s="1"/>
  <c r="H14" i="5"/>
  <c r="E17" i="7" s="1"/>
  <c r="J17" s="1"/>
  <c r="L12" i="5"/>
  <c r="D12"/>
  <c r="D15" i="7" s="1"/>
  <c r="I15" s="1"/>
  <c r="H12" i="5"/>
  <c r="E15" i="7" s="1"/>
  <c r="J15" s="1"/>
  <c r="L10" i="5"/>
  <c r="D10"/>
  <c r="D13" i="7" s="1"/>
  <c r="I13" s="1"/>
  <c r="H10" i="5"/>
  <c r="E13" i="7" s="1"/>
  <c r="J13" s="1"/>
  <c r="L8" i="5"/>
  <c r="D8"/>
  <c r="D11" i="7" s="1"/>
  <c r="I11" s="1"/>
  <c r="H8" i="5"/>
  <c r="E11" i="7" s="1"/>
  <c r="J11" s="1"/>
  <c r="U8" i="13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7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W82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O154" i="5"/>
  <c r="O159"/>
  <c r="O163"/>
  <c r="O167"/>
  <c r="O170"/>
  <c r="O178"/>
  <c r="O183"/>
  <c r="O190"/>
  <c r="O195"/>
  <c r="N148"/>
  <c r="N151"/>
  <c r="N154"/>
  <c r="N155"/>
  <c r="N160"/>
  <c r="N170"/>
  <c r="N178"/>
  <c r="N190"/>
  <c r="N191"/>
  <c r="N194"/>
  <c r="M152"/>
  <c r="M154"/>
  <c r="M159"/>
  <c r="M163"/>
  <c r="M167"/>
  <c r="M170"/>
  <c r="M173"/>
  <c r="M178"/>
  <c r="M180"/>
  <c r="M183"/>
  <c r="M188"/>
  <c r="M190"/>
  <c r="M193"/>
  <c r="M195"/>
  <c r="M197"/>
  <c r="S7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86"/>
  <c r="U66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N200" i="13" l="1"/>
  <c r="J200"/>
  <c r="F200"/>
  <c r="I200" s="1"/>
  <c r="N198"/>
  <c r="J198"/>
  <c r="L198" s="1"/>
  <c r="F198"/>
  <c r="N196"/>
  <c r="J196"/>
  <c r="F196"/>
  <c r="F199" i="7" s="1"/>
  <c r="N194" i="13"/>
  <c r="J194"/>
  <c r="M194" s="1"/>
  <c r="F194"/>
  <c r="N193"/>
  <c r="J193"/>
  <c r="F193"/>
  <c r="I193" s="1"/>
  <c r="N187"/>
  <c r="J187"/>
  <c r="G190" i="7" s="1"/>
  <c r="L190" s="1"/>
  <c r="F187" i="13"/>
  <c r="N185"/>
  <c r="J185"/>
  <c r="F185"/>
  <c r="F188" i="7" s="1"/>
  <c r="N177" i="13"/>
  <c r="J177"/>
  <c r="G180" i="7" s="1"/>
  <c r="L180" s="1"/>
  <c r="F177" i="13"/>
  <c r="N175"/>
  <c r="H178" i="7" s="1"/>
  <c r="M178" s="1"/>
  <c r="J175" i="13"/>
  <c r="F175"/>
  <c r="F178" i="7" s="1"/>
  <c r="N173" i="13"/>
  <c r="J173"/>
  <c r="K173" s="1"/>
  <c r="F173"/>
  <c r="N171"/>
  <c r="H174" i="7" s="1"/>
  <c r="M174" s="1"/>
  <c r="J171" i="13"/>
  <c r="F171"/>
  <c r="F174" i="7" s="1"/>
  <c r="N169" i="13"/>
  <c r="J169"/>
  <c r="G172" i="7" s="1"/>
  <c r="F169" i="13"/>
  <c r="N167"/>
  <c r="J167"/>
  <c r="F167"/>
  <c r="F170" i="7" s="1"/>
  <c r="N163" i="13"/>
  <c r="J163"/>
  <c r="G166" i="7" s="1"/>
  <c r="L166" s="1"/>
  <c r="F163" i="13"/>
  <c r="N157"/>
  <c r="J157"/>
  <c r="F157"/>
  <c r="I157" s="1"/>
  <c r="N155"/>
  <c r="J155"/>
  <c r="T155" s="1"/>
  <c r="F155"/>
  <c r="N153"/>
  <c r="J153"/>
  <c r="F153"/>
  <c r="G153" s="1"/>
  <c r="N149"/>
  <c r="J149"/>
  <c r="L149" s="1"/>
  <c r="F149"/>
  <c r="N147"/>
  <c r="P147" s="1"/>
  <c r="J147"/>
  <c r="F147"/>
  <c r="G147" s="1"/>
  <c r="N145"/>
  <c r="J145"/>
  <c r="K145" s="1"/>
  <c r="F145"/>
  <c r="N143"/>
  <c r="O143" s="1"/>
  <c r="J143"/>
  <c r="F143"/>
  <c r="F146" i="7" s="1"/>
  <c r="K146" s="1"/>
  <c r="N141" i="13"/>
  <c r="J141"/>
  <c r="G144" i="7" s="1"/>
  <c r="L144" s="1"/>
  <c r="F141" i="13"/>
  <c r="N135"/>
  <c r="J135"/>
  <c r="F135"/>
  <c r="F138" i="7" s="1"/>
  <c r="K138" s="1"/>
  <c r="N133" i="13"/>
  <c r="J133"/>
  <c r="M133" s="1"/>
  <c r="F133"/>
  <c r="N127"/>
  <c r="J127"/>
  <c r="F127"/>
  <c r="F130" i="7" s="1"/>
  <c r="K130" s="1"/>
  <c r="N123" i="13"/>
  <c r="J123"/>
  <c r="L123" s="1"/>
  <c r="F123"/>
  <c r="N119"/>
  <c r="J119"/>
  <c r="F119"/>
  <c r="G119" s="1"/>
  <c r="N117"/>
  <c r="J117"/>
  <c r="K117" s="1"/>
  <c r="F117"/>
  <c r="N115"/>
  <c r="Q115" s="1"/>
  <c r="J115"/>
  <c r="F115"/>
  <c r="I115" s="1"/>
  <c r="N113"/>
  <c r="J113"/>
  <c r="G116" i="7" s="1"/>
  <c r="L116" s="1"/>
  <c r="F113" i="13"/>
  <c r="N111"/>
  <c r="J111"/>
  <c r="F111"/>
  <c r="F114" i="7" s="1"/>
  <c r="K114" s="1"/>
  <c r="N109" i="13"/>
  <c r="J109"/>
  <c r="F109"/>
  <c r="N103"/>
  <c r="J103"/>
  <c r="F103"/>
  <c r="T103" s="1"/>
  <c r="N101"/>
  <c r="J101"/>
  <c r="M101" s="1"/>
  <c r="F101"/>
  <c r="N99"/>
  <c r="H102" i="7" s="1"/>
  <c r="J99" i="13"/>
  <c r="F99"/>
  <c r="N97"/>
  <c r="J97"/>
  <c r="F97"/>
  <c r="N95"/>
  <c r="J95"/>
  <c r="F95"/>
  <c r="F98" i="7" s="1"/>
  <c r="K98" s="1"/>
  <c r="N93" i="13"/>
  <c r="J93"/>
  <c r="T93" s="1"/>
  <c r="F93"/>
  <c r="N91"/>
  <c r="J91"/>
  <c r="F91"/>
  <c r="F94" i="7" s="1"/>
  <c r="K94" s="1"/>
  <c r="N87" i="13"/>
  <c r="J87"/>
  <c r="K87" s="1"/>
  <c r="F87"/>
  <c r="N83"/>
  <c r="J83"/>
  <c r="F83"/>
  <c r="G83" s="1"/>
  <c r="N81"/>
  <c r="J81"/>
  <c r="M81" s="1"/>
  <c r="F81"/>
  <c r="N77"/>
  <c r="J77"/>
  <c r="F77"/>
  <c r="T77" s="1"/>
  <c r="N75"/>
  <c r="J75"/>
  <c r="L75" s="1"/>
  <c r="F75"/>
  <c r="N73"/>
  <c r="J73"/>
  <c r="F73"/>
  <c r="N71"/>
  <c r="J71"/>
  <c r="G74" i="7" s="1"/>
  <c r="L74" s="1"/>
  <c r="F71" i="13"/>
  <c r="N69"/>
  <c r="J69"/>
  <c r="F69"/>
  <c r="F72" i="7" s="1"/>
  <c r="K72" s="1"/>
  <c r="N65" i="13"/>
  <c r="J65"/>
  <c r="T65" s="1"/>
  <c r="F65"/>
  <c r="N63"/>
  <c r="Q63" s="1"/>
  <c r="J63"/>
  <c r="F63"/>
  <c r="H63" s="1"/>
  <c r="N61"/>
  <c r="J61"/>
  <c r="L61" s="1"/>
  <c r="F61"/>
  <c r="N59"/>
  <c r="H62" i="7" s="1"/>
  <c r="M62" s="1"/>
  <c r="J59" i="13"/>
  <c r="F59"/>
  <c r="F62" i="7" s="1"/>
  <c r="N57" i="13"/>
  <c r="J57"/>
  <c r="T57" s="1"/>
  <c r="F57"/>
  <c r="N55"/>
  <c r="P55" s="1"/>
  <c r="J55"/>
  <c r="F55"/>
  <c r="I55" s="1"/>
  <c r="N51"/>
  <c r="J51"/>
  <c r="M51" s="1"/>
  <c r="F51"/>
  <c r="N49"/>
  <c r="O49" s="1"/>
  <c r="J49"/>
  <c r="F49"/>
  <c r="I49" s="1"/>
  <c r="N47"/>
  <c r="J47"/>
  <c r="L47" s="1"/>
  <c r="F47"/>
  <c r="N45"/>
  <c r="H48" i="7" s="1"/>
  <c r="J45" i="13"/>
  <c r="F45"/>
  <c r="F48" i="7" s="1"/>
  <c r="K48" s="1"/>
  <c r="N43" i="13"/>
  <c r="J43"/>
  <c r="F43"/>
  <c r="N41"/>
  <c r="H44" i="7" s="1"/>
  <c r="M44" s="1"/>
  <c r="J41" i="13"/>
  <c r="F41"/>
  <c r="F44" i="7" s="1"/>
  <c r="K44" s="1"/>
  <c r="N35" i="13"/>
  <c r="J35"/>
  <c r="F35"/>
  <c r="N33"/>
  <c r="J33"/>
  <c r="F33"/>
  <c r="F36" i="7" s="1"/>
  <c r="K36" s="1"/>
  <c r="N29" i="13"/>
  <c r="J29"/>
  <c r="G32" i="7" s="1"/>
  <c r="L32" s="1"/>
  <c r="F29" i="13"/>
  <c r="N27"/>
  <c r="J27"/>
  <c r="F27"/>
  <c r="H27" s="1"/>
  <c r="N25"/>
  <c r="J25"/>
  <c r="L25" s="1"/>
  <c r="F25"/>
  <c r="N23"/>
  <c r="H26" i="7" s="1"/>
  <c r="M26" s="1"/>
  <c r="J23" i="13"/>
  <c r="F23"/>
  <c r="N21"/>
  <c r="J21"/>
  <c r="K21" s="1"/>
  <c r="F21"/>
  <c r="N19"/>
  <c r="O19" s="1"/>
  <c r="J19"/>
  <c r="F19"/>
  <c r="G19" s="1"/>
  <c r="N15"/>
  <c r="J15"/>
  <c r="G18" i="7" s="1"/>
  <c r="L18" s="1"/>
  <c r="F15" i="13"/>
  <c r="N13"/>
  <c r="J13"/>
  <c r="F13"/>
  <c r="T13" s="1"/>
  <c r="N11"/>
  <c r="J11"/>
  <c r="L11" s="1"/>
  <c r="F11"/>
  <c r="N9"/>
  <c r="J9"/>
  <c r="F9"/>
  <c r="I9" s="1"/>
  <c r="N202"/>
  <c r="J202"/>
  <c r="M202" s="1"/>
  <c r="F202"/>
  <c r="N201"/>
  <c r="H204" i="7" s="1"/>
  <c r="M204" s="1"/>
  <c r="J201" i="13"/>
  <c r="F201"/>
  <c r="T201" s="1"/>
  <c r="N199"/>
  <c r="J199"/>
  <c r="F199"/>
  <c r="N197"/>
  <c r="J197"/>
  <c r="F197"/>
  <c r="F200" i="7" s="1"/>
  <c r="N195" i="13"/>
  <c r="J195"/>
  <c r="G198" i="7" s="1"/>
  <c r="L198" s="1"/>
  <c r="F195" i="13"/>
  <c r="N192"/>
  <c r="J192"/>
  <c r="G195" i="7" s="1"/>
  <c r="F192" i="13"/>
  <c r="N188"/>
  <c r="J188"/>
  <c r="F188"/>
  <c r="F191" i="7" s="1"/>
  <c r="N186" i="13"/>
  <c r="J186"/>
  <c r="G189" i="7" s="1"/>
  <c r="L189" s="1"/>
  <c r="F186" i="13"/>
  <c r="N184"/>
  <c r="H187" i="7" s="1"/>
  <c r="M187" s="1"/>
  <c r="J184" i="13"/>
  <c r="F184"/>
  <c r="F187" i="7" s="1"/>
  <c r="K187" s="1"/>
  <c r="N182" i="13"/>
  <c r="J182"/>
  <c r="M182" s="1"/>
  <c r="F182"/>
  <c r="N178"/>
  <c r="J178"/>
  <c r="F178"/>
  <c r="G178" s="1"/>
  <c r="N172"/>
  <c r="J172"/>
  <c r="M172" s="1"/>
  <c r="F172"/>
  <c r="N168"/>
  <c r="J168"/>
  <c r="F168"/>
  <c r="G168" s="1"/>
  <c r="N166"/>
  <c r="J166"/>
  <c r="T166" s="1"/>
  <c r="F166"/>
  <c r="N164"/>
  <c r="H167" i="7" s="1"/>
  <c r="M167" s="1"/>
  <c r="J164" i="13"/>
  <c r="F164"/>
  <c r="F167" i="7" s="1"/>
  <c r="N162" i="13"/>
  <c r="J162"/>
  <c r="G165" i="7" s="1"/>
  <c r="L165" s="1"/>
  <c r="F162" i="13"/>
  <c r="N158"/>
  <c r="H161" i="7" s="1"/>
  <c r="M161" s="1"/>
  <c r="J158" i="13"/>
  <c r="F158"/>
  <c r="F161" i="7" s="1"/>
  <c r="N154" i="13"/>
  <c r="J154"/>
  <c r="G157" i="7" s="1"/>
  <c r="L157" s="1"/>
  <c r="F154" i="13"/>
  <c r="N148"/>
  <c r="J148"/>
  <c r="F148"/>
  <c r="I148" s="1"/>
  <c r="N142"/>
  <c r="J142"/>
  <c r="T142" s="1"/>
  <c r="F142"/>
  <c r="N138"/>
  <c r="P138" s="1"/>
  <c r="J138"/>
  <c r="F138"/>
  <c r="I138" s="1"/>
  <c r="N134"/>
  <c r="J134"/>
  <c r="G137" i="7" s="1"/>
  <c r="L137" s="1"/>
  <c r="F134" i="13"/>
  <c r="N132"/>
  <c r="J132"/>
  <c r="F132"/>
  <c r="F135" i="7" s="1"/>
  <c r="K135" s="1"/>
  <c r="N130" i="13"/>
  <c r="J130"/>
  <c r="L130" s="1"/>
  <c r="F130"/>
  <c r="N128"/>
  <c r="Q128" s="1"/>
  <c r="J128"/>
  <c r="F128"/>
  <c r="G128" s="1"/>
  <c r="N126"/>
  <c r="J126"/>
  <c r="G129" i="7" s="1"/>
  <c r="L129" s="1"/>
  <c r="F126" i="13"/>
  <c r="N120"/>
  <c r="H123" i="7" s="1"/>
  <c r="M123" s="1"/>
  <c r="J120" i="13"/>
  <c r="F120"/>
  <c r="F123" i="7" s="1"/>
  <c r="K123" s="1"/>
  <c r="N118" i="13"/>
  <c r="J118"/>
  <c r="K118" s="1"/>
  <c r="F118"/>
  <c r="N116"/>
  <c r="J116"/>
  <c r="F116"/>
  <c r="F119" i="7" s="1"/>
  <c r="K119" s="1"/>
  <c r="N114" i="13"/>
  <c r="J114"/>
  <c r="K114" s="1"/>
  <c r="F114"/>
  <c r="N112"/>
  <c r="J112"/>
  <c r="F112"/>
  <c r="N108"/>
  <c r="J108"/>
  <c r="M108" s="1"/>
  <c r="F108"/>
  <c r="N104"/>
  <c r="J104"/>
  <c r="F104"/>
  <c r="T104" s="1"/>
  <c r="N102"/>
  <c r="J102"/>
  <c r="G105" i="7" s="1"/>
  <c r="L105" s="1"/>
  <c r="F102" i="13"/>
  <c r="N96"/>
  <c r="J96"/>
  <c r="F96"/>
  <c r="H96" s="1"/>
  <c r="N94"/>
  <c r="J94"/>
  <c r="G97" i="7" s="1"/>
  <c r="L97" s="1"/>
  <c r="F94" i="13"/>
  <c r="N88"/>
  <c r="O88" s="1"/>
  <c r="J88"/>
  <c r="F88"/>
  <c r="F91" i="7" s="1"/>
  <c r="K91" s="1"/>
  <c r="N86" i="13"/>
  <c r="J86"/>
  <c r="F86"/>
  <c r="N82"/>
  <c r="J82"/>
  <c r="F82"/>
  <c r="H82" s="1"/>
  <c r="N80"/>
  <c r="J80"/>
  <c r="G83" i="7" s="1"/>
  <c r="L83" s="1"/>
  <c r="F80" i="13"/>
  <c r="N74"/>
  <c r="J74"/>
  <c r="F74"/>
  <c r="F77" i="7" s="1"/>
  <c r="K77" s="1"/>
  <c r="N72" i="13"/>
  <c r="J72"/>
  <c r="G75" i="7" s="1"/>
  <c r="L75" s="1"/>
  <c r="F72" i="13"/>
  <c r="N68"/>
  <c r="J68"/>
  <c r="F68"/>
  <c r="I68" s="1"/>
  <c r="N66"/>
  <c r="J66"/>
  <c r="F66"/>
  <c r="N64"/>
  <c r="J64"/>
  <c r="F64"/>
  <c r="G64" s="1"/>
  <c r="N60"/>
  <c r="J60"/>
  <c r="G63" i="7" s="1"/>
  <c r="L63" s="1"/>
  <c r="F60" i="13"/>
  <c r="N58"/>
  <c r="H61" i="7" s="1"/>
  <c r="M61" s="1"/>
  <c r="J58" i="13"/>
  <c r="F58"/>
  <c r="F61" i="7" s="1"/>
  <c r="K61" s="1"/>
  <c r="N54" i="13"/>
  <c r="J54"/>
  <c r="L54" s="1"/>
  <c r="F54"/>
  <c r="N52"/>
  <c r="H55" i="7" s="1"/>
  <c r="M55" s="1"/>
  <c r="J52" i="13"/>
  <c r="F52"/>
  <c r="F55" i="7" s="1"/>
  <c r="K55" s="1"/>
  <c r="N50" i="13"/>
  <c r="J50"/>
  <c r="L50" s="1"/>
  <c r="F50"/>
  <c r="N48"/>
  <c r="H51" i="7" s="1"/>
  <c r="M51" s="1"/>
  <c r="J48" i="13"/>
  <c r="F48"/>
  <c r="I48" s="1"/>
  <c r="N46"/>
  <c r="J46"/>
  <c r="G49" i="7" s="1"/>
  <c r="L49" s="1"/>
  <c r="F46" i="13"/>
  <c r="N44"/>
  <c r="J44"/>
  <c r="F44"/>
  <c r="G44" s="1"/>
  <c r="N40"/>
  <c r="J40"/>
  <c r="G43" i="7" s="1"/>
  <c r="L43" s="1"/>
  <c r="F40" i="13"/>
  <c r="N38"/>
  <c r="O38" s="1"/>
  <c r="J38"/>
  <c r="F38"/>
  <c r="G38" s="1"/>
  <c r="N36"/>
  <c r="J36"/>
  <c r="K36" s="1"/>
  <c r="F36"/>
  <c r="N34"/>
  <c r="J34"/>
  <c r="F34"/>
  <c r="I34" s="1"/>
  <c r="N32"/>
  <c r="J32"/>
  <c r="K32" s="1"/>
  <c r="F32"/>
  <c r="N30"/>
  <c r="J30"/>
  <c r="F30"/>
  <c r="I30" s="1"/>
  <c r="N24"/>
  <c r="J24"/>
  <c r="L24" s="1"/>
  <c r="F24"/>
  <c r="N22"/>
  <c r="J22"/>
  <c r="F22"/>
  <c r="H22" s="1"/>
  <c r="N20"/>
  <c r="J20"/>
  <c r="M20" s="1"/>
  <c r="F20"/>
  <c r="N16"/>
  <c r="J16"/>
  <c r="F16"/>
  <c r="H16" s="1"/>
  <c r="N12"/>
  <c r="J12"/>
  <c r="G15" i="7" s="1"/>
  <c r="L15" s="1"/>
  <c r="F12" i="13"/>
  <c r="N10"/>
  <c r="H13" i="7" s="1"/>
  <c r="M13" s="1"/>
  <c r="J10" i="13"/>
  <c r="F10"/>
  <c r="F13" i="7" s="1"/>
  <c r="K13" s="1"/>
  <c r="N8" i="13"/>
  <c r="J8"/>
  <c r="L8" s="1"/>
  <c r="F8"/>
  <c r="N197" i="5"/>
  <c r="N193"/>
  <c r="N185"/>
  <c r="O188"/>
  <c r="O180"/>
  <c r="O173"/>
  <c r="O152"/>
  <c r="M200"/>
  <c r="M192"/>
  <c r="M189"/>
  <c r="M185"/>
  <c r="M181"/>
  <c r="M165"/>
  <c r="M153"/>
  <c r="M149"/>
  <c r="N200"/>
  <c r="N189"/>
  <c r="N181"/>
  <c r="N165"/>
  <c r="N153"/>
  <c r="N149"/>
  <c r="O192"/>
  <c r="L7"/>
  <c r="H7"/>
  <c r="E10" i="7" s="1"/>
  <c r="J10" s="1"/>
  <c r="J206" s="1"/>
  <c r="D7" i="5"/>
  <c r="D10" i="7" s="1"/>
  <c r="I10" s="1"/>
  <c r="F199" i="5"/>
  <c r="E199"/>
  <c r="G199"/>
  <c r="D201" i="7"/>
  <c r="I201" s="1"/>
  <c r="E198" i="5"/>
  <c r="G198"/>
  <c r="F198"/>
  <c r="M194"/>
  <c r="M191"/>
  <c r="M160"/>
  <c r="M155"/>
  <c r="M151"/>
  <c r="M148"/>
  <c r="N191" i="13"/>
  <c r="J191"/>
  <c r="F191"/>
  <c r="G191" s="1"/>
  <c r="N190"/>
  <c r="F190"/>
  <c r="F193" i="7" s="1"/>
  <c r="J190" i="13"/>
  <c r="G193" i="7" s="1"/>
  <c r="L193" s="1"/>
  <c r="N189" i="13"/>
  <c r="J189"/>
  <c r="F189"/>
  <c r="I189" s="1"/>
  <c r="J183"/>
  <c r="M183" s="1"/>
  <c r="N183"/>
  <c r="T183" s="1"/>
  <c r="F183"/>
  <c r="H183" s="1"/>
  <c r="N181"/>
  <c r="J181"/>
  <c r="F181"/>
  <c r="G181" s="1"/>
  <c r="N180"/>
  <c r="F180"/>
  <c r="F183" i="7" s="1"/>
  <c r="J180" i="13"/>
  <c r="G183" i="7" s="1"/>
  <c r="L183" s="1"/>
  <c r="N179" i="13"/>
  <c r="P179" s="1"/>
  <c r="J179"/>
  <c r="F179"/>
  <c r="I179" s="1"/>
  <c r="J176"/>
  <c r="N176"/>
  <c r="H179" i="7" s="1"/>
  <c r="M179" s="1"/>
  <c r="F176" i="13"/>
  <c r="F179" i="7" s="1"/>
  <c r="N174" i="13"/>
  <c r="Q174" s="1"/>
  <c r="J174"/>
  <c r="F174"/>
  <c r="T174" s="1"/>
  <c r="J170"/>
  <c r="L170" s="1"/>
  <c r="N170"/>
  <c r="F170"/>
  <c r="F173" i="7" s="1"/>
  <c r="N165" i="13"/>
  <c r="J165"/>
  <c r="F165"/>
  <c r="F168" i="7" s="1"/>
  <c r="N161" i="13"/>
  <c r="F161"/>
  <c r="F164" i="7" s="1"/>
  <c r="K164" s="1"/>
  <c r="J161" i="13"/>
  <c r="L161" s="1"/>
  <c r="N160"/>
  <c r="J160"/>
  <c r="F160"/>
  <c r="F163" i="7" s="1"/>
  <c r="N159" i="13"/>
  <c r="F159"/>
  <c r="H159" s="1"/>
  <c r="J159"/>
  <c r="N156"/>
  <c r="H159" i="7" s="1"/>
  <c r="M159" s="1"/>
  <c r="J156" i="13"/>
  <c r="F156"/>
  <c r="T156" s="1"/>
  <c r="J152"/>
  <c r="L152" s="1"/>
  <c r="N152"/>
  <c r="F152"/>
  <c r="N151"/>
  <c r="J151"/>
  <c r="F151"/>
  <c r="F154" i="7" s="1"/>
  <c r="J150" i="13"/>
  <c r="N150"/>
  <c r="P150" s="1"/>
  <c r="F150"/>
  <c r="F153" i="7" s="1"/>
  <c r="N146" i="13"/>
  <c r="J146"/>
  <c r="F146"/>
  <c r="F149" i="7" s="1"/>
  <c r="K149" s="1"/>
  <c r="J144" i="13"/>
  <c r="N144"/>
  <c r="F144"/>
  <c r="N129"/>
  <c r="J129"/>
  <c r="F129"/>
  <c r="J125"/>
  <c r="N125"/>
  <c r="F125"/>
  <c r="N124"/>
  <c r="H127" i="7" s="1"/>
  <c r="M127" s="1"/>
  <c r="J124" i="13"/>
  <c r="F124"/>
  <c r="F127" i="7" s="1"/>
  <c r="K127" s="1"/>
  <c r="N122" i="13"/>
  <c r="F122"/>
  <c r="H122" s="1"/>
  <c r="J122"/>
  <c r="N121"/>
  <c r="H124" i="7" s="1"/>
  <c r="M124" s="1"/>
  <c r="J121" i="13"/>
  <c r="F121"/>
  <c r="H121" s="1"/>
  <c r="N110"/>
  <c r="F110"/>
  <c r="T110" s="1"/>
  <c r="J110"/>
  <c r="K110" s="1"/>
  <c r="N107"/>
  <c r="J107"/>
  <c r="F107"/>
  <c r="F110" i="7" s="1"/>
  <c r="K110" s="1"/>
  <c r="N106" i="13"/>
  <c r="F106"/>
  <c r="G106" s="1"/>
  <c r="J106"/>
  <c r="N105"/>
  <c r="P105" s="1"/>
  <c r="J105"/>
  <c r="F105"/>
  <c r="N100"/>
  <c r="H103" i="7" s="1"/>
  <c r="M103" s="1"/>
  <c r="F100" i="13"/>
  <c r="F103" i="7" s="1"/>
  <c r="K103" s="1"/>
  <c r="J100" i="13"/>
  <c r="N98"/>
  <c r="J98"/>
  <c r="F98"/>
  <c r="F101" i="7" s="1"/>
  <c r="K101" s="1"/>
  <c r="N92" i="13"/>
  <c r="Q92" s="1"/>
  <c r="F92"/>
  <c r="F95" i="7" s="1"/>
  <c r="K95" s="1"/>
  <c r="J92" i="13"/>
  <c r="N89"/>
  <c r="H92" i="7" s="1"/>
  <c r="M92" s="1"/>
  <c r="J89" i="13"/>
  <c r="F89"/>
  <c r="F92" i="7" s="1"/>
  <c r="K92" s="1"/>
  <c r="N90" i="13"/>
  <c r="F90"/>
  <c r="F93" i="7" s="1"/>
  <c r="K93" s="1"/>
  <c r="J90" i="13"/>
  <c r="N85"/>
  <c r="H88" i="7" s="1"/>
  <c r="M88" s="1"/>
  <c r="J85" i="13"/>
  <c r="F85"/>
  <c r="F88" i="7" s="1"/>
  <c r="K88" s="1"/>
  <c r="N84" i="13"/>
  <c r="F84"/>
  <c r="F87" i="7" s="1"/>
  <c r="K87" s="1"/>
  <c r="J84" i="13"/>
  <c r="G87" i="7" s="1"/>
  <c r="L87" s="1"/>
  <c r="N79" i="13"/>
  <c r="O79" s="1"/>
  <c r="J79"/>
  <c r="F79"/>
  <c r="I79" s="1"/>
  <c r="N78"/>
  <c r="F78"/>
  <c r="F81" i="7" s="1"/>
  <c r="K81" s="1"/>
  <c r="J78" i="13"/>
  <c r="G81" i="7" s="1"/>
  <c r="L81" s="1"/>
  <c r="N76" i="13"/>
  <c r="O76" s="1"/>
  <c r="J76"/>
  <c r="F76"/>
  <c r="I76" s="1"/>
  <c r="N70"/>
  <c r="O70" s="1"/>
  <c r="F70"/>
  <c r="I70" s="1"/>
  <c r="J70"/>
  <c r="M70" s="1"/>
  <c r="N67"/>
  <c r="J67"/>
  <c r="F67"/>
  <c r="F70" i="7" s="1"/>
  <c r="K70" s="1"/>
  <c r="N62" i="13"/>
  <c r="H65" i="7" s="1"/>
  <c r="M65" s="1"/>
  <c r="F62" i="13"/>
  <c r="F65" i="7" s="1"/>
  <c r="K65" s="1"/>
  <c r="J62" i="13"/>
  <c r="N37"/>
  <c r="J37"/>
  <c r="F37"/>
  <c r="I37" s="1"/>
  <c r="J28"/>
  <c r="N28"/>
  <c r="H31" i="7" s="1"/>
  <c r="M31" s="1"/>
  <c r="F28" i="13"/>
  <c r="N26"/>
  <c r="J26"/>
  <c r="F26"/>
  <c r="G26" s="1"/>
  <c r="J18"/>
  <c r="N18"/>
  <c r="H21" i="7" s="1"/>
  <c r="M21" s="1"/>
  <c r="F18" i="13"/>
  <c r="N17"/>
  <c r="J17"/>
  <c r="F17"/>
  <c r="F20" i="7" s="1"/>
  <c r="K20" s="1"/>
  <c r="J140" i="13"/>
  <c r="N140"/>
  <c r="O140" s="1"/>
  <c r="F140"/>
  <c r="N139"/>
  <c r="J139"/>
  <c r="F139"/>
  <c r="I139" s="1"/>
  <c r="N137"/>
  <c r="F137"/>
  <c r="J137"/>
  <c r="N136"/>
  <c r="J136"/>
  <c r="F136"/>
  <c r="I136" s="1"/>
  <c r="N131"/>
  <c r="J131"/>
  <c r="M131" s="1"/>
  <c r="F131"/>
  <c r="N31"/>
  <c r="P31" s="1"/>
  <c r="J31"/>
  <c r="F31"/>
  <c r="J53"/>
  <c r="N53"/>
  <c r="H56" i="7" s="1"/>
  <c r="F53" i="13"/>
  <c r="N56"/>
  <c r="P56" s="1"/>
  <c r="J56"/>
  <c r="F56"/>
  <c r="T56" s="1"/>
  <c r="J42"/>
  <c r="N42"/>
  <c r="F42"/>
  <c r="N39"/>
  <c r="J39"/>
  <c r="F39"/>
  <c r="F42" i="7" s="1"/>
  <c r="K42" s="1"/>
  <c r="J14" i="13"/>
  <c r="N14"/>
  <c r="Q14" s="1"/>
  <c r="F14"/>
  <c r="J7"/>
  <c r="G10" i="7" s="1"/>
  <c r="L10" s="1"/>
  <c r="F7" i="13"/>
  <c r="N7"/>
  <c r="H10" i="7" s="1"/>
  <c r="M10" s="1"/>
  <c r="G203"/>
  <c r="L203" s="1"/>
  <c r="F203"/>
  <c r="H201"/>
  <c r="M201" s="1"/>
  <c r="G201"/>
  <c r="L201" s="1"/>
  <c r="F201"/>
  <c r="H199"/>
  <c r="M199" s="1"/>
  <c r="F197"/>
  <c r="H190"/>
  <c r="M190" s="1"/>
  <c r="F190"/>
  <c r="G188"/>
  <c r="L188" s="1"/>
  <c r="F186"/>
  <c r="G182"/>
  <c r="L182" s="1"/>
  <c r="H180"/>
  <c r="M180" s="1"/>
  <c r="F180"/>
  <c r="G179"/>
  <c r="L179" s="1"/>
  <c r="G177"/>
  <c r="L177" s="1"/>
  <c r="H175"/>
  <c r="M175" s="1"/>
  <c r="G171"/>
  <c r="L171" s="1"/>
  <c r="H169"/>
  <c r="M169" s="1"/>
  <c r="G167"/>
  <c r="L167" s="1"/>
  <c r="H165"/>
  <c r="M165" s="1"/>
  <c r="F165"/>
  <c r="G161"/>
  <c r="L161" s="1"/>
  <c r="G159"/>
  <c r="L159" s="1"/>
  <c r="G153"/>
  <c r="L153" s="1"/>
  <c r="G151"/>
  <c r="L151" s="1"/>
  <c r="G149"/>
  <c r="L149" s="1"/>
  <c r="G147"/>
  <c r="L147" s="1"/>
  <c r="F147"/>
  <c r="K147" s="1"/>
  <c r="G143"/>
  <c r="L143" s="1"/>
  <c r="G135"/>
  <c r="L135" s="1"/>
  <c r="G131"/>
  <c r="L131" s="1"/>
  <c r="H129"/>
  <c r="M129" s="1"/>
  <c r="F129"/>
  <c r="K129" s="1"/>
  <c r="G127"/>
  <c r="L127" s="1"/>
  <c r="G123"/>
  <c r="L123" s="1"/>
  <c r="G119"/>
  <c r="L119" s="1"/>
  <c r="G115"/>
  <c r="L115" s="1"/>
  <c r="G107"/>
  <c r="L107" s="1"/>
  <c r="F105"/>
  <c r="K105" s="1"/>
  <c r="Q100" i="13"/>
  <c r="G103" i="7"/>
  <c r="L103" s="1"/>
  <c r="G101"/>
  <c r="L101" s="1"/>
  <c r="H97"/>
  <c r="M97" s="1"/>
  <c r="F97"/>
  <c r="K97" s="1"/>
  <c r="H95"/>
  <c r="M95" s="1"/>
  <c r="G93"/>
  <c r="L93" s="1"/>
  <c r="G91"/>
  <c r="L91" s="1"/>
  <c r="F89"/>
  <c r="K89" s="1"/>
  <c r="H83"/>
  <c r="M83" s="1"/>
  <c r="F83"/>
  <c r="K83" s="1"/>
  <c r="H81"/>
  <c r="M81" s="1"/>
  <c r="G77"/>
  <c r="L77" s="1"/>
  <c r="H75"/>
  <c r="M75" s="1"/>
  <c r="F75"/>
  <c r="K75" s="1"/>
  <c r="G71"/>
  <c r="L71" s="1"/>
  <c r="G67"/>
  <c r="L67" s="1"/>
  <c r="G65"/>
  <c r="L65" s="1"/>
  <c r="H63"/>
  <c r="M63" s="1"/>
  <c r="F63"/>
  <c r="K63" s="1"/>
  <c r="F57"/>
  <c r="K57" s="1"/>
  <c r="G55"/>
  <c r="L55" s="1"/>
  <c r="F53"/>
  <c r="K53" s="1"/>
  <c r="H49"/>
  <c r="M49" s="1"/>
  <c r="F49"/>
  <c r="K49" s="1"/>
  <c r="F43"/>
  <c r="K43" s="1"/>
  <c r="H39"/>
  <c r="M39" s="1"/>
  <c r="F39"/>
  <c r="K39" s="1"/>
  <c r="G37"/>
  <c r="L37" s="1"/>
  <c r="G33"/>
  <c r="L33" s="1"/>
  <c r="F31"/>
  <c r="K31" s="1"/>
  <c r="L22" i="13"/>
  <c r="F23" i="7"/>
  <c r="K23" s="1"/>
  <c r="G21"/>
  <c r="L21" s="1"/>
  <c r="F21"/>
  <c r="K21" s="1"/>
  <c r="H15"/>
  <c r="M15" s="1"/>
  <c r="F15"/>
  <c r="K15" s="1"/>
  <c r="H205"/>
  <c r="M205" s="1"/>
  <c r="F205"/>
  <c r="G204"/>
  <c r="L204" s="1"/>
  <c r="G200"/>
  <c r="L200" s="1"/>
  <c r="F198"/>
  <c r="F195"/>
  <c r="K195" s="1"/>
  <c r="G191"/>
  <c r="L191" s="1"/>
  <c r="F189"/>
  <c r="H189"/>
  <c r="M189" s="1"/>
  <c r="G187"/>
  <c r="F185"/>
  <c r="H185"/>
  <c r="M185" s="1"/>
  <c r="G178"/>
  <c r="L178" s="1"/>
  <c r="F176"/>
  <c r="H172"/>
  <c r="M172" s="1"/>
  <c r="F172"/>
  <c r="K172" s="1"/>
  <c r="G170"/>
  <c r="L170" s="1"/>
  <c r="H164"/>
  <c r="M164" s="1"/>
  <c r="F162"/>
  <c r="G162"/>
  <c r="L162" s="1"/>
  <c r="H160"/>
  <c r="M160" s="1"/>
  <c r="G160"/>
  <c r="L160" s="1"/>
  <c r="F160"/>
  <c r="F158"/>
  <c r="G158"/>
  <c r="L158" s="1"/>
  <c r="G156"/>
  <c r="G154"/>
  <c r="L154" s="1"/>
  <c r="G146"/>
  <c r="L146" s="1"/>
  <c r="H140"/>
  <c r="M140" s="1"/>
  <c r="G140"/>
  <c r="L140" s="1"/>
  <c r="F140"/>
  <c r="K140" s="1"/>
  <c r="G138"/>
  <c r="L138" s="1"/>
  <c r="F136"/>
  <c r="G132"/>
  <c r="L132" s="1"/>
  <c r="G130"/>
  <c r="L130" s="1"/>
  <c r="F128"/>
  <c r="K128" s="1"/>
  <c r="G126"/>
  <c r="L126" s="1"/>
  <c r="G122"/>
  <c r="L122" s="1"/>
  <c r="F116"/>
  <c r="H116"/>
  <c r="M116" s="1"/>
  <c r="H114"/>
  <c r="G114"/>
  <c r="L114" s="1"/>
  <c r="H112"/>
  <c r="M112" s="1"/>
  <c r="G110"/>
  <c r="L110" s="1"/>
  <c r="F106"/>
  <c r="K106" s="1"/>
  <c r="G106"/>
  <c r="L106" s="1"/>
  <c r="F102"/>
  <c r="K102" s="1"/>
  <c r="G102"/>
  <c r="L102" s="1"/>
  <c r="G98"/>
  <c r="L98" s="1"/>
  <c r="G92"/>
  <c r="L92" s="1"/>
  <c r="G88"/>
  <c r="L88" s="1"/>
  <c r="F84"/>
  <c r="K84" s="1"/>
  <c r="G82"/>
  <c r="L82" s="1"/>
  <c r="F78"/>
  <c r="K78" s="1"/>
  <c r="F76"/>
  <c r="K76" s="1"/>
  <c r="G76"/>
  <c r="L76" s="1"/>
  <c r="F74"/>
  <c r="K74" s="1"/>
  <c r="G70"/>
  <c r="L70" s="1"/>
  <c r="H68"/>
  <c r="M68" s="1"/>
  <c r="G66"/>
  <c r="L66" s="1"/>
  <c r="F64"/>
  <c r="K64" s="1"/>
  <c r="G62"/>
  <c r="L62" s="1"/>
  <c r="F56"/>
  <c r="K56" s="1"/>
  <c r="G56"/>
  <c r="L56" s="1"/>
  <c r="F54"/>
  <c r="G48"/>
  <c r="L48" s="1"/>
  <c r="H38"/>
  <c r="M38" s="1"/>
  <c r="G36"/>
  <c r="L36" s="1"/>
  <c r="F32"/>
  <c r="K32" s="1"/>
  <c r="H32"/>
  <c r="M32" s="1"/>
  <c r="F28"/>
  <c r="K28" s="1"/>
  <c r="G26"/>
  <c r="L26" s="1"/>
  <c r="F24"/>
  <c r="K24" s="1"/>
  <c r="F18"/>
  <c r="K18" s="1"/>
  <c r="H18"/>
  <c r="M18" s="1"/>
  <c r="F14"/>
  <c r="K14" s="1"/>
  <c r="H14"/>
  <c r="M14" s="1"/>
  <c r="G137" i="5"/>
  <c r="F137"/>
  <c r="E137"/>
  <c r="G123"/>
  <c r="F123"/>
  <c r="E123"/>
  <c r="G121"/>
  <c r="E121"/>
  <c r="F121"/>
  <c r="G113"/>
  <c r="E113"/>
  <c r="F113"/>
  <c r="G99"/>
  <c r="E99"/>
  <c r="F99"/>
  <c r="G85"/>
  <c r="E85"/>
  <c r="F85"/>
  <c r="G81"/>
  <c r="E81"/>
  <c r="F81"/>
  <c r="G51"/>
  <c r="E51"/>
  <c r="F51"/>
  <c r="G31"/>
  <c r="E31"/>
  <c r="F31"/>
  <c r="G29"/>
  <c r="E29"/>
  <c r="F29"/>
  <c r="G19"/>
  <c r="E19"/>
  <c r="F19"/>
  <c r="G9"/>
  <c r="E9"/>
  <c r="F9"/>
  <c r="G145"/>
  <c r="F145"/>
  <c r="E145"/>
  <c r="G143"/>
  <c r="F143"/>
  <c r="E143"/>
  <c r="G133"/>
  <c r="F133"/>
  <c r="E133"/>
  <c r="G131"/>
  <c r="F131"/>
  <c r="E131"/>
  <c r="G129"/>
  <c r="F129"/>
  <c r="E129"/>
  <c r="G115"/>
  <c r="E115"/>
  <c r="F115"/>
  <c r="G111"/>
  <c r="E111"/>
  <c r="F111"/>
  <c r="G109"/>
  <c r="E109"/>
  <c r="F109"/>
  <c r="G105"/>
  <c r="E105"/>
  <c r="F105"/>
  <c r="G103"/>
  <c r="E103"/>
  <c r="F103"/>
  <c r="G89"/>
  <c r="E89"/>
  <c r="F89"/>
  <c r="G79"/>
  <c r="E79"/>
  <c r="F79"/>
  <c r="G65"/>
  <c r="E65"/>
  <c r="F65"/>
  <c r="G63"/>
  <c r="E63"/>
  <c r="F63"/>
  <c r="G59"/>
  <c r="E59"/>
  <c r="F59"/>
  <c r="G55"/>
  <c r="E55"/>
  <c r="F55"/>
  <c r="G53"/>
  <c r="E53"/>
  <c r="F53"/>
  <c r="G49"/>
  <c r="E49"/>
  <c r="F49"/>
  <c r="G45"/>
  <c r="E45"/>
  <c r="F45"/>
  <c r="G43"/>
  <c r="E43"/>
  <c r="F43"/>
  <c r="G41"/>
  <c r="E41"/>
  <c r="F41"/>
  <c r="G35"/>
  <c r="E35"/>
  <c r="F35"/>
  <c r="G25"/>
  <c r="E25"/>
  <c r="F25"/>
  <c r="G23"/>
  <c r="E23"/>
  <c r="F23"/>
  <c r="G21"/>
  <c r="E21"/>
  <c r="F21"/>
  <c r="G17"/>
  <c r="E17"/>
  <c r="F17"/>
  <c r="G15"/>
  <c r="E15"/>
  <c r="F15"/>
  <c r="G11"/>
  <c r="E11"/>
  <c r="F11"/>
  <c r="G163" i="13"/>
  <c r="G66"/>
  <c r="K136"/>
  <c r="K160"/>
  <c r="M136"/>
  <c r="K200" i="5"/>
  <c r="J200"/>
  <c r="I200"/>
  <c r="K194"/>
  <c r="J194"/>
  <c r="I194"/>
  <c r="K193"/>
  <c r="J193"/>
  <c r="I193"/>
  <c r="K191"/>
  <c r="J191"/>
  <c r="I191"/>
  <c r="K189"/>
  <c r="J189"/>
  <c r="I189"/>
  <c r="K185"/>
  <c r="J185"/>
  <c r="I185"/>
  <c r="K183"/>
  <c r="J183"/>
  <c r="I183"/>
  <c r="K181"/>
  <c r="J181"/>
  <c r="I181"/>
  <c r="K170"/>
  <c r="J170"/>
  <c r="I170"/>
  <c r="K197"/>
  <c r="J197"/>
  <c r="I197"/>
  <c r="K195"/>
  <c r="J195"/>
  <c r="I195"/>
  <c r="K192"/>
  <c r="J192"/>
  <c r="I192"/>
  <c r="K190"/>
  <c r="J190"/>
  <c r="I190"/>
  <c r="K188"/>
  <c r="J188"/>
  <c r="I188"/>
  <c r="K180"/>
  <c r="J180"/>
  <c r="I180"/>
  <c r="K178"/>
  <c r="J178"/>
  <c r="I178"/>
  <c r="K173"/>
  <c r="J173"/>
  <c r="I173"/>
  <c r="K167"/>
  <c r="J167"/>
  <c r="I167"/>
  <c r="K165"/>
  <c r="J165"/>
  <c r="I165"/>
  <c r="K163"/>
  <c r="J163"/>
  <c r="I163"/>
  <c r="K159"/>
  <c r="J159"/>
  <c r="I159"/>
  <c r="K155"/>
  <c r="J155"/>
  <c r="I155"/>
  <c r="L37" i="13"/>
  <c r="G118"/>
  <c r="Q142"/>
  <c r="G32"/>
  <c r="L26"/>
  <c r="L147"/>
  <c r="M152"/>
  <c r="M147"/>
  <c r="H134"/>
  <c r="K189"/>
  <c r="I142"/>
  <c r="I202"/>
  <c r="I170"/>
  <c r="M26"/>
  <c r="P70"/>
  <c r="M106"/>
  <c r="G123"/>
  <c r="M145"/>
  <c r="M167"/>
  <c r="K191"/>
  <c r="M193"/>
  <c r="L122"/>
  <c r="P134"/>
  <c r="G7"/>
  <c r="G57"/>
  <c r="L91"/>
  <c r="M119"/>
  <c r="Q123"/>
  <c r="G142"/>
  <c r="M159"/>
  <c r="M197"/>
  <c r="I119"/>
  <c r="M127"/>
  <c r="L127"/>
  <c r="K127"/>
  <c r="O202"/>
  <c r="Q202"/>
  <c r="P202"/>
  <c r="L188"/>
  <c r="K188"/>
  <c r="H173"/>
  <c r="G173"/>
  <c r="O133"/>
  <c r="I111"/>
  <c r="L132"/>
  <c r="M132"/>
  <c r="K132"/>
  <c r="H135"/>
  <c r="I71"/>
  <c r="H71"/>
  <c r="G71"/>
  <c r="K31"/>
  <c r="H182"/>
  <c r="L13"/>
  <c r="K23"/>
  <c r="P32"/>
  <c r="M37"/>
  <c r="O50"/>
  <c r="I57"/>
  <c r="L79"/>
  <c r="M82"/>
  <c r="K119"/>
  <c r="G131"/>
  <c r="L165"/>
  <c r="M184"/>
  <c r="M13"/>
  <c r="P50"/>
  <c r="L119"/>
  <c r="I131"/>
  <c r="G143"/>
  <c r="L167"/>
  <c r="P21"/>
  <c r="M91"/>
  <c r="I123"/>
  <c r="Q134"/>
  <c r="L139"/>
  <c r="G140"/>
  <c r="M160"/>
  <c r="H170"/>
  <c r="G174"/>
  <c r="L178"/>
  <c r="I191"/>
  <c r="M96"/>
  <c r="O131"/>
  <c r="M139"/>
  <c r="I140"/>
  <c r="I152"/>
  <c r="P51"/>
  <c r="M42"/>
  <c r="Q51"/>
  <c r="L70"/>
  <c r="I118"/>
  <c r="O142"/>
  <c r="K149"/>
  <c r="K170"/>
  <c r="I181"/>
  <c r="L183"/>
  <c r="M189"/>
  <c r="L191"/>
  <c r="Q17"/>
  <c r="L69"/>
  <c r="L18"/>
  <c r="M18"/>
  <c r="M33"/>
  <c r="L33"/>
  <c r="K33"/>
  <c r="Q15"/>
  <c r="P15"/>
  <c r="O15"/>
  <c r="I22"/>
  <c r="L30"/>
  <c r="G13"/>
  <c r="Q11"/>
  <c r="P11"/>
  <c r="O11"/>
  <c r="I25"/>
  <c r="H25"/>
  <c r="M45"/>
  <c r="L45"/>
  <c r="M198"/>
  <c r="H14"/>
  <c r="L17"/>
  <c r="G20"/>
  <c r="K28"/>
  <c r="K39"/>
  <c r="I42"/>
  <c r="H42"/>
  <c r="P43"/>
  <c r="I61"/>
  <c r="H61"/>
  <c r="G61"/>
  <c r="M64"/>
  <c r="L64"/>
  <c r="K64"/>
  <c r="H70"/>
  <c r="M52"/>
  <c r="L52"/>
  <c r="K9"/>
  <c r="L10"/>
  <c r="I14"/>
  <c r="K16"/>
  <c r="M17"/>
  <c r="H20"/>
  <c r="L28"/>
  <c r="P38"/>
  <c r="L48"/>
  <c r="K48"/>
  <c r="Q172"/>
  <c r="O172"/>
  <c r="L27"/>
  <c r="I7"/>
  <c r="L9"/>
  <c r="L16"/>
  <c r="I20"/>
  <c r="G24"/>
  <c r="K41"/>
  <c r="I43"/>
  <c r="K74"/>
  <c r="L74"/>
  <c r="P81"/>
  <c r="I96"/>
  <c r="H155"/>
  <c r="G40"/>
  <c r="O43"/>
  <c r="K45"/>
  <c r="K52"/>
  <c r="I24"/>
  <c r="Q35"/>
  <c r="P35"/>
  <c r="O35"/>
  <c r="L41"/>
  <c r="P65"/>
  <c r="Q65"/>
  <c r="O65"/>
  <c r="L120"/>
  <c r="M120"/>
  <c r="K120"/>
  <c r="L32"/>
  <c r="M67"/>
  <c r="L67"/>
  <c r="K67"/>
  <c r="L58"/>
  <c r="I86"/>
  <c r="H86"/>
  <c r="G86"/>
  <c r="T39"/>
  <c r="M146"/>
  <c r="K146"/>
  <c r="L148"/>
  <c r="K148"/>
  <c r="M148"/>
  <c r="M22"/>
  <c r="G35"/>
  <c r="G25"/>
  <c r="I40"/>
  <c r="T97"/>
  <c r="K104"/>
  <c r="M104"/>
  <c r="L104"/>
  <c r="M118"/>
  <c r="K44"/>
  <c r="G54"/>
  <c r="M88"/>
  <c r="L88"/>
  <c r="K88"/>
  <c r="M98"/>
  <c r="L98"/>
  <c r="K98"/>
  <c r="L116"/>
  <c r="M116"/>
  <c r="K116"/>
  <c r="K38"/>
  <c r="L44"/>
  <c r="K49"/>
  <c r="H54"/>
  <c r="K56"/>
  <c r="I75"/>
  <c r="H75"/>
  <c r="G75"/>
  <c r="M179"/>
  <c r="L179"/>
  <c r="K179"/>
  <c r="L38"/>
  <c r="L49"/>
  <c r="I54"/>
  <c r="L56"/>
  <c r="I65"/>
  <c r="I81"/>
  <c r="H81"/>
  <c r="G81"/>
  <c r="I66"/>
  <c r="O98"/>
  <c r="M129"/>
  <c r="L129"/>
  <c r="K129"/>
  <c r="H143"/>
  <c r="L157"/>
  <c r="P201"/>
  <c r="M124"/>
  <c r="L124"/>
  <c r="G141"/>
  <c r="G162"/>
  <c r="H162"/>
  <c r="K83"/>
  <c r="G101"/>
  <c r="M112"/>
  <c r="K112"/>
  <c r="P114"/>
  <c r="L115"/>
  <c r="K124"/>
  <c r="M128"/>
  <c r="L128"/>
  <c r="K128"/>
  <c r="P145"/>
  <c r="M156"/>
  <c r="K156"/>
  <c r="L156"/>
  <c r="I162"/>
  <c r="K76"/>
  <c r="L77"/>
  <c r="K92"/>
  <c r="H101"/>
  <c r="H103"/>
  <c r="H108"/>
  <c r="L112"/>
  <c r="Q114"/>
  <c r="M115"/>
  <c r="O162"/>
  <c r="Q162"/>
  <c r="P162"/>
  <c r="L76"/>
  <c r="L92"/>
  <c r="I108"/>
  <c r="Q109"/>
  <c r="O109"/>
  <c r="G114"/>
  <c r="G130"/>
  <c r="I130"/>
  <c r="G134"/>
  <c r="M140"/>
  <c r="L140"/>
  <c r="K140"/>
  <c r="Q166"/>
  <c r="P166"/>
  <c r="O166"/>
  <c r="P109"/>
  <c r="H114"/>
  <c r="M138"/>
  <c r="I147"/>
  <c r="M158"/>
  <c r="K158"/>
  <c r="G182"/>
  <c r="M187"/>
  <c r="L143"/>
  <c r="I154"/>
  <c r="G154"/>
  <c r="M165"/>
  <c r="L174"/>
  <c r="P187"/>
  <c r="H145"/>
  <c r="L196"/>
  <c r="M162"/>
  <c r="M168"/>
  <c r="L168"/>
  <c r="K168"/>
  <c r="I188"/>
  <c r="I192"/>
  <c r="H192"/>
  <c r="G192"/>
  <c r="G202"/>
  <c r="I166"/>
  <c r="H166"/>
  <c r="I172"/>
  <c r="I173"/>
  <c r="M180"/>
  <c r="K184"/>
  <c r="I195"/>
  <c r="H195"/>
  <c r="G195"/>
  <c r="H202"/>
  <c r="K197"/>
  <c r="I206" i="7" l="1"/>
  <c r="K202" i="13"/>
  <c r="I178"/>
  <c r="O171"/>
  <c r="I122"/>
  <c r="Q138"/>
  <c r="M154"/>
  <c r="G132"/>
  <c r="H127"/>
  <c r="G103"/>
  <c r="K123"/>
  <c r="G91"/>
  <c r="L57"/>
  <c r="Q121"/>
  <c r="H84"/>
  <c r="P23"/>
  <c r="O63"/>
  <c r="Q55"/>
  <c r="L7"/>
  <c r="O10"/>
  <c r="M173"/>
  <c r="G157"/>
  <c r="L166"/>
  <c r="F16" i="7"/>
  <c r="K16" s="1"/>
  <c r="H201" i="13"/>
  <c r="H200"/>
  <c r="G165"/>
  <c r="Q171"/>
  <c r="H146"/>
  <c r="H128"/>
  <c r="M155"/>
  <c r="I103"/>
  <c r="G127"/>
  <c r="M123"/>
  <c r="T157"/>
  <c r="I153"/>
  <c r="T149"/>
  <c r="H138"/>
  <c r="I91"/>
  <c r="H68"/>
  <c r="K57"/>
  <c r="H56"/>
  <c r="P63"/>
  <c r="T26"/>
  <c r="G67"/>
  <c r="I83"/>
  <c r="H37"/>
  <c r="K198"/>
  <c r="K29"/>
  <c r="L12"/>
  <c r="L81"/>
  <c r="M75"/>
  <c r="K65"/>
  <c r="L133"/>
  <c r="T167"/>
  <c r="K194"/>
  <c r="K182"/>
  <c r="H157"/>
  <c r="O23"/>
  <c r="I159"/>
  <c r="T136"/>
  <c r="G193"/>
  <c r="H66" i="7"/>
  <c r="M66" s="1"/>
  <c r="F181"/>
  <c r="K181" s="1"/>
  <c r="F204"/>
  <c r="N204" s="1"/>
  <c r="O204" s="1"/>
  <c r="P204" s="1"/>
  <c r="G205"/>
  <c r="L205" s="1"/>
  <c r="F33"/>
  <c r="K33" s="1"/>
  <c r="F51"/>
  <c r="K51" s="1"/>
  <c r="F73"/>
  <c r="K73" s="1"/>
  <c r="F107"/>
  <c r="K107" s="1"/>
  <c r="G111"/>
  <c r="L111" s="1"/>
  <c r="G121"/>
  <c r="L121" s="1"/>
  <c r="F141"/>
  <c r="K141" s="1"/>
  <c r="H143"/>
  <c r="M143" s="1"/>
  <c r="H153"/>
  <c r="M153" s="1"/>
  <c r="G175"/>
  <c r="L175" s="1"/>
  <c r="F182"/>
  <c r="K182" s="1"/>
  <c r="H182"/>
  <c r="M182" s="1"/>
  <c r="G148" i="13"/>
  <c r="I190"/>
  <c r="I110"/>
  <c r="G100"/>
  <c r="L131"/>
  <c r="G110"/>
  <c r="T162"/>
  <c r="O120"/>
  <c r="O121"/>
  <c r="H90"/>
  <c r="I38"/>
  <c r="O150"/>
  <c r="G27"/>
  <c r="K8"/>
  <c r="G96"/>
  <c r="H104"/>
  <c r="I67"/>
  <c r="P7"/>
  <c r="H30"/>
  <c r="P14"/>
  <c r="I13"/>
  <c r="M29"/>
  <c r="P10"/>
  <c r="G22"/>
  <c r="M61"/>
  <c r="T82"/>
  <c r="M24"/>
  <c r="G82"/>
  <c r="H44"/>
  <c r="K71"/>
  <c r="M54"/>
  <c r="H9"/>
  <c r="P184"/>
  <c r="L108"/>
  <c r="P140"/>
  <c r="G189"/>
  <c r="G188"/>
  <c r="O55"/>
  <c r="T83"/>
  <c r="H34" i="7"/>
  <c r="M34" s="1"/>
  <c r="H58"/>
  <c r="M58" s="1"/>
  <c r="F122"/>
  <c r="K122" s="1"/>
  <c r="G185"/>
  <c r="L185" s="1"/>
  <c r="F99"/>
  <c r="K99" s="1"/>
  <c r="G197"/>
  <c r="L197" s="1"/>
  <c r="T200" i="13"/>
  <c r="T173"/>
  <c r="H188"/>
  <c r="Q184"/>
  <c r="K162"/>
  <c r="G200"/>
  <c r="I165"/>
  <c r="P171"/>
  <c r="T154"/>
  <c r="T190"/>
  <c r="G111"/>
  <c r="I106"/>
  <c r="K187"/>
  <c r="T160"/>
  <c r="T141"/>
  <c r="G135"/>
  <c r="T134"/>
  <c r="T130"/>
  <c r="H100"/>
  <c r="H79"/>
  <c r="G79"/>
  <c r="L134"/>
  <c r="I132"/>
  <c r="I127"/>
  <c r="G190"/>
  <c r="O201"/>
  <c r="Q201"/>
  <c r="L163"/>
  <c r="I143"/>
  <c r="T115"/>
  <c r="Q120"/>
  <c r="I92"/>
  <c r="I77"/>
  <c r="G138"/>
  <c r="H91"/>
  <c r="P121"/>
  <c r="G90"/>
  <c r="I90"/>
  <c r="H49"/>
  <c r="T32"/>
  <c r="T64"/>
  <c r="Q150"/>
  <c r="H34"/>
  <c r="O156"/>
  <c r="L36"/>
  <c r="L21"/>
  <c r="P19"/>
  <c r="I26"/>
  <c r="H67"/>
  <c r="T8"/>
  <c r="G70"/>
  <c r="G30"/>
  <c r="P48"/>
  <c r="H13"/>
  <c r="L29"/>
  <c r="M7"/>
  <c r="Q10"/>
  <c r="M12"/>
  <c r="K12"/>
  <c r="H136"/>
  <c r="G115"/>
  <c r="K20"/>
  <c r="T54"/>
  <c r="T20"/>
  <c r="O184"/>
  <c r="I135"/>
  <c r="G167"/>
  <c r="K108"/>
  <c r="L194"/>
  <c r="H111"/>
  <c r="M195"/>
  <c r="Q23"/>
  <c r="H119"/>
  <c r="L71"/>
  <c r="L187"/>
  <c r="H180"/>
  <c r="O174"/>
  <c r="F82" i="7"/>
  <c r="K82" s="1"/>
  <c r="T152" i="13"/>
  <c r="N140" i="7"/>
  <c r="O140" s="1"/>
  <c r="P140" s="1"/>
  <c r="F10"/>
  <c r="K10" s="1"/>
  <c r="K180" i="13"/>
  <c r="I174"/>
  <c r="G170"/>
  <c r="H165"/>
  <c r="T165"/>
  <c r="H160"/>
  <c r="Q156"/>
  <c r="G146"/>
  <c r="I146"/>
  <c r="L110"/>
  <c r="O105"/>
  <c r="P100"/>
  <c r="O100"/>
  <c r="T84"/>
  <c r="P79"/>
  <c r="N18" i="7"/>
  <c r="O18" s="1"/>
  <c r="P18" s="1"/>
  <c r="N88"/>
  <c r="O88" s="1"/>
  <c r="P88" s="1"/>
  <c r="H12"/>
  <c r="M12" s="1"/>
  <c r="O9" i="13"/>
  <c r="P9"/>
  <c r="G14" i="7"/>
  <c r="L14" s="1"/>
  <c r="K11" i="13"/>
  <c r="M11"/>
  <c r="H16" i="7"/>
  <c r="M16" s="1"/>
  <c r="P13" i="13"/>
  <c r="Q13"/>
  <c r="O13"/>
  <c r="H20" i="7"/>
  <c r="M20" s="1"/>
  <c r="P17" i="13"/>
  <c r="G22" i="7"/>
  <c r="L22" s="1"/>
  <c r="K19" i="13"/>
  <c r="L19"/>
  <c r="M19"/>
  <c r="F22" i="7"/>
  <c r="I19" i="13"/>
  <c r="T19"/>
  <c r="H24" i="7"/>
  <c r="M24" s="1"/>
  <c r="O21" i="13"/>
  <c r="Q21"/>
  <c r="F26" i="7"/>
  <c r="G23" i="13"/>
  <c r="H28" i="7"/>
  <c r="M28" s="1"/>
  <c r="O25" i="13"/>
  <c r="T25"/>
  <c r="P25"/>
  <c r="G30" i="7"/>
  <c r="L30" s="1"/>
  <c r="M27" i="13"/>
  <c r="K27"/>
  <c r="F30" i="7"/>
  <c r="K30" s="1"/>
  <c r="I27" i="13"/>
  <c r="T27"/>
  <c r="G34" i="7"/>
  <c r="L34" s="1"/>
  <c r="L31" i="13"/>
  <c r="F34" i="7"/>
  <c r="H31" i="13"/>
  <c r="H36" i="7"/>
  <c r="M36" s="1"/>
  <c r="P33" i="13"/>
  <c r="Q33"/>
  <c r="O33"/>
  <c r="G38" i="7"/>
  <c r="L38" s="1"/>
  <c r="M35" i="13"/>
  <c r="K35"/>
  <c r="F38" i="7"/>
  <c r="T35" i="13"/>
  <c r="H35"/>
  <c r="H40" i="7"/>
  <c r="M40" s="1"/>
  <c r="Q37" i="13"/>
  <c r="O37"/>
  <c r="P37"/>
  <c r="G42" i="7"/>
  <c r="L42" s="1"/>
  <c r="L39" i="13"/>
  <c r="G46" i="7"/>
  <c r="L46" s="1"/>
  <c r="M43" i="13"/>
  <c r="K43"/>
  <c r="L43"/>
  <c r="F46" i="7"/>
  <c r="G43" i="13"/>
  <c r="H43"/>
  <c r="T43"/>
  <c r="M48" i="7"/>
  <c r="N48"/>
  <c r="O48" s="1"/>
  <c r="P48" s="1"/>
  <c r="G50"/>
  <c r="L50" s="1"/>
  <c r="K47" i="13"/>
  <c r="M47"/>
  <c r="F50" i="7"/>
  <c r="K50" s="1"/>
  <c r="T47" i="13"/>
  <c r="H52" i="7"/>
  <c r="M52" s="1"/>
  <c r="Q49" i="13"/>
  <c r="P49"/>
  <c r="G54" i="7"/>
  <c r="L54" s="1"/>
  <c r="L51" i="13"/>
  <c r="K54" i="7"/>
  <c r="M56"/>
  <c r="N56"/>
  <c r="O56" s="1"/>
  <c r="P56" s="1"/>
  <c r="G58"/>
  <c r="L58" s="1"/>
  <c r="M55" i="13"/>
  <c r="F58" i="7"/>
  <c r="H55" i="13"/>
  <c r="G55"/>
  <c r="H60" i="7"/>
  <c r="M60" s="1"/>
  <c r="P57" i="13"/>
  <c r="Q57"/>
  <c r="O57"/>
  <c r="K62" i="7"/>
  <c r="N62"/>
  <c r="O62" s="1"/>
  <c r="P62" s="1"/>
  <c r="H64"/>
  <c r="M64" s="1"/>
  <c r="P61" i="13"/>
  <c r="Q61"/>
  <c r="O61"/>
  <c r="F66" i="7"/>
  <c r="G63" i="13"/>
  <c r="T63"/>
  <c r="I63"/>
  <c r="H94" i="7"/>
  <c r="M94" s="1"/>
  <c r="P91" i="13"/>
  <c r="Q91"/>
  <c r="O91"/>
  <c r="G96" i="7"/>
  <c r="L96" s="1"/>
  <c r="M93" i="13"/>
  <c r="K93"/>
  <c r="F96" i="7"/>
  <c r="K96" s="1"/>
  <c r="H93" i="13"/>
  <c r="H98" i="7"/>
  <c r="M98" s="1"/>
  <c r="Q95" i="13"/>
  <c r="O95"/>
  <c r="P95"/>
  <c r="G100" i="7"/>
  <c r="L100" s="1"/>
  <c r="M97" i="13"/>
  <c r="K97"/>
  <c r="L97"/>
  <c r="F100" i="7"/>
  <c r="K100" s="1"/>
  <c r="I97" i="13"/>
  <c r="H97"/>
  <c r="M102" i="7"/>
  <c r="N102"/>
  <c r="O102" s="1"/>
  <c r="P102" s="1"/>
  <c r="G104"/>
  <c r="L104" s="1"/>
  <c r="K101" i="13"/>
  <c r="L101"/>
  <c r="F104" i="7"/>
  <c r="K104" s="1"/>
  <c r="I101" i="13"/>
  <c r="T101"/>
  <c r="H106" i="7"/>
  <c r="O103" i="13"/>
  <c r="G108" i="7"/>
  <c r="L108" s="1"/>
  <c r="M105" i="13"/>
  <c r="K105"/>
  <c r="L105"/>
  <c r="F108" i="7"/>
  <c r="G105" i="13"/>
  <c r="H105"/>
  <c r="I105"/>
  <c r="H110" i="7"/>
  <c r="M110" s="1"/>
  <c r="P107" i="13"/>
  <c r="Q107"/>
  <c r="O107"/>
  <c r="G112" i="7"/>
  <c r="L112" s="1"/>
  <c r="L109" i="13"/>
  <c r="M109"/>
  <c r="F112" i="7"/>
  <c r="I109" i="13"/>
  <c r="M114" i="7"/>
  <c r="N114"/>
  <c r="O114" s="1"/>
  <c r="P114" s="1"/>
  <c r="K116"/>
  <c r="N116"/>
  <c r="O116" s="1"/>
  <c r="P116" s="1"/>
  <c r="H118"/>
  <c r="M118" s="1"/>
  <c r="P115" i="13"/>
  <c r="G120" i="7"/>
  <c r="L120" s="1"/>
  <c r="M117" i="13"/>
  <c r="F120" i="7"/>
  <c r="K120" s="1"/>
  <c r="H117" i="13"/>
  <c r="G117"/>
  <c r="I117"/>
  <c r="H122" i="7"/>
  <c r="M122" s="1"/>
  <c r="P119" i="13"/>
  <c r="Q119"/>
  <c r="O119"/>
  <c r="T119"/>
  <c r="G124" i="7"/>
  <c r="L124" s="1"/>
  <c r="M121" i="13"/>
  <c r="L121"/>
  <c r="F124" i="7"/>
  <c r="I121" i="13"/>
  <c r="G121"/>
  <c r="H126" i="7"/>
  <c r="M126" s="1"/>
  <c r="P123" i="13"/>
  <c r="O123"/>
  <c r="T123"/>
  <c r="G128" i="7"/>
  <c r="L128" s="1"/>
  <c r="M125" i="13"/>
  <c r="L125"/>
  <c r="H130" i="7"/>
  <c r="M130" s="1"/>
  <c r="P127" i="13"/>
  <c r="Q127"/>
  <c r="O127"/>
  <c r="F132" i="7"/>
  <c r="H129" i="13"/>
  <c r="T129"/>
  <c r="H132" i="7"/>
  <c r="M132" s="1"/>
  <c r="P129" i="13"/>
  <c r="O129"/>
  <c r="H134" i="7"/>
  <c r="M134" s="1"/>
  <c r="P131" i="13"/>
  <c r="Q131"/>
  <c r="T131"/>
  <c r="K136" i="7"/>
  <c r="H136"/>
  <c r="M136" s="1"/>
  <c r="P133" i="13"/>
  <c r="H138" i="7"/>
  <c r="M138" s="1"/>
  <c r="Q135" i="13"/>
  <c r="O135"/>
  <c r="P135"/>
  <c r="H142" i="7"/>
  <c r="M142" s="1"/>
  <c r="P139" i="13"/>
  <c r="Q139"/>
  <c r="O139"/>
  <c r="F144" i="7"/>
  <c r="K144" s="1"/>
  <c r="I141" i="13"/>
  <c r="H141"/>
  <c r="H144" i="7"/>
  <c r="M144" s="1"/>
  <c r="P141" i="13"/>
  <c r="Q141"/>
  <c r="O141"/>
  <c r="H146" i="7"/>
  <c r="P143" i="13"/>
  <c r="F148" i="7"/>
  <c r="G145" i="13"/>
  <c r="I145"/>
  <c r="H148" i="7"/>
  <c r="M148" s="1"/>
  <c r="O145" i="13"/>
  <c r="H150" i="7"/>
  <c r="M150" s="1"/>
  <c r="O147" i="13"/>
  <c r="Q147"/>
  <c r="T147"/>
  <c r="F152" i="7"/>
  <c r="G149" i="13"/>
  <c r="H149"/>
  <c r="H152" i="7"/>
  <c r="M152" s="1"/>
  <c r="P149" i="13"/>
  <c r="Q149"/>
  <c r="O149"/>
  <c r="G68" i="7"/>
  <c r="L68" s="1"/>
  <c r="M65" i="13"/>
  <c r="L65"/>
  <c r="F68" i="7"/>
  <c r="H65" i="13"/>
  <c r="G65"/>
  <c r="H70" i="7"/>
  <c r="M70" s="1"/>
  <c r="Q67" i="13"/>
  <c r="O67"/>
  <c r="P67"/>
  <c r="T67"/>
  <c r="G72" i="7"/>
  <c r="L72" s="1"/>
  <c r="M69" i="13"/>
  <c r="K69"/>
  <c r="H74" i="7"/>
  <c r="M74" s="1"/>
  <c r="Q71" i="13"/>
  <c r="O71"/>
  <c r="P71"/>
  <c r="H78" i="7"/>
  <c r="M78" s="1"/>
  <c r="Q75" i="13"/>
  <c r="O75"/>
  <c r="P75"/>
  <c r="T75"/>
  <c r="G80" i="7"/>
  <c r="L80" s="1"/>
  <c r="M77" i="13"/>
  <c r="K77"/>
  <c r="F80" i="7"/>
  <c r="K80" s="1"/>
  <c r="H77" i="13"/>
  <c r="G77"/>
  <c r="H82" i="7"/>
  <c r="T79" i="13"/>
  <c r="H84" i="7"/>
  <c r="M84" s="1"/>
  <c r="Q81" i="13"/>
  <c r="O81"/>
  <c r="T81"/>
  <c r="G86" i="7"/>
  <c r="L86" s="1"/>
  <c r="M83" i="13"/>
  <c r="L83"/>
  <c r="F86" i="7"/>
  <c r="K86" s="1"/>
  <c r="H83" i="13"/>
  <c r="G90" i="7"/>
  <c r="L90" s="1"/>
  <c r="M87" i="13"/>
  <c r="L87"/>
  <c r="F90" i="7"/>
  <c r="K90" s="1"/>
  <c r="T87" i="13"/>
  <c r="T145"/>
  <c r="T121"/>
  <c r="T117"/>
  <c r="L93"/>
  <c r="Q145"/>
  <c r="Q143"/>
  <c r="T127"/>
  <c r="K109"/>
  <c r="T143"/>
  <c r="T139"/>
  <c r="I149"/>
  <c r="I93"/>
  <c r="G93"/>
  <c r="T91"/>
  <c r="G97"/>
  <c r="I35"/>
  <c r="K51"/>
  <c r="T49"/>
  <c r="Q25"/>
  <c r="H19"/>
  <c r="K15"/>
  <c r="L35"/>
  <c r="T61"/>
  <c r="M39"/>
  <c r="T37"/>
  <c r="I23"/>
  <c r="T9"/>
  <c r="O17"/>
  <c r="O111"/>
  <c r="I129"/>
  <c r="G129"/>
  <c r="T105"/>
  <c r="M31"/>
  <c r="L117"/>
  <c r="K125"/>
  <c r="Q133"/>
  <c r="T135"/>
  <c r="Q129"/>
  <c r="O115"/>
  <c r="Q9"/>
  <c r="K121"/>
  <c r="N32" i="7"/>
  <c r="O32" s="1"/>
  <c r="P32" s="1"/>
  <c r="N92"/>
  <c r="O92" s="1"/>
  <c r="P92" s="1"/>
  <c r="N14"/>
  <c r="O14" s="1"/>
  <c r="P14" s="1"/>
  <c r="Q79" i="13"/>
  <c r="K154" i="7"/>
  <c r="L156"/>
  <c r="K158"/>
  <c r="K162"/>
  <c r="G164"/>
  <c r="M161" i="13"/>
  <c r="F166" i="7"/>
  <c r="H163" i="13"/>
  <c r="G168" i="7"/>
  <c r="L168" s="1"/>
  <c r="K165" i="13"/>
  <c r="K170" i="7"/>
  <c r="N172"/>
  <c r="O172" s="1"/>
  <c r="P172" s="1"/>
  <c r="L172"/>
  <c r="G174"/>
  <c r="L174" s="1"/>
  <c r="L171" i="13"/>
  <c r="K174" i="7"/>
  <c r="G176"/>
  <c r="L176" s="1"/>
  <c r="L173" i="13"/>
  <c r="K178" i="7"/>
  <c r="N178"/>
  <c r="O178" s="1"/>
  <c r="P178" s="1"/>
  <c r="G181"/>
  <c r="L181" s="1"/>
  <c r="K178" i="13"/>
  <c r="K185" i="7"/>
  <c r="N187"/>
  <c r="O187" s="1"/>
  <c r="P187" s="1"/>
  <c r="L187"/>
  <c r="K189"/>
  <c r="N189"/>
  <c r="O189" s="1"/>
  <c r="P189" s="1"/>
  <c r="K193"/>
  <c r="L195"/>
  <c r="K200"/>
  <c r="F11"/>
  <c r="K11" s="1"/>
  <c r="G8" i="13"/>
  <c r="H11" i="7"/>
  <c r="M11" s="1"/>
  <c r="P8" i="13"/>
  <c r="Q8"/>
  <c r="O8"/>
  <c r="G13" i="7"/>
  <c r="L13" s="1"/>
  <c r="M10" i="13"/>
  <c r="G17" i="7"/>
  <c r="L17" s="1"/>
  <c r="M14" i="13"/>
  <c r="L14"/>
  <c r="F19" i="7"/>
  <c r="K19" s="1"/>
  <c r="G16" i="13"/>
  <c r="H19" i="7"/>
  <c r="M19" s="1"/>
  <c r="P16" i="13"/>
  <c r="Q16"/>
  <c r="O16"/>
  <c r="H23" i="7"/>
  <c r="M23" s="1"/>
  <c r="Q20" i="13"/>
  <c r="F27" i="7"/>
  <c r="K27" s="1"/>
  <c r="H24" i="13"/>
  <c r="H27" i="7"/>
  <c r="M27" s="1"/>
  <c r="P24" i="13"/>
  <c r="Q24"/>
  <c r="O24"/>
  <c r="G29" i="7"/>
  <c r="L29" s="1"/>
  <c r="K26" i="13"/>
  <c r="F35" i="7"/>
  <c r="K35" s="1"/>
  <c r="I32" i="13"/>
  <c r="H35" i="7"/>
  <c r="M35" s="1"/>
  <c r="Q32" i="13"/>
  <c r="G41" i="7"/>
  <c r="L41" s="1"/>
  <c r="M38" i="13"/>
  <c r="H43" i="7"/>
  <c r="M43" s="1"/>
  <c r="Q40" i="13"/>
  <c r="O40"/>
  <c r="P40"/>
  <c r="G45" i="7"/>
  <c r="L45" s="1"/>
  <c r="L42" i="13"/>
  <c r="K42"/>
  <c r="F47" i="7"/>
  <c r="K47" s="1"/>
  <c r="I44" i="13"/>
  <c r="H47" i="7"/>
  <c r="M47" s="1"/>
  <c r="Q44" i="13"/>
  <c r="O44"/>
  <c r="P44"/>
  <c r="G53" i="7"/>
  <c r="L53" s="1"/>
  <c r="M50" i="13"/>
  <c r="G57" i="7"/>
  <c r="L57" s="1"/>
  <c r="K54" i="13"/>
  <c r="F59" i="7"/>
  <c r="K59" s="1"/>
  <c r="G56" i="13"/>
  <c r="H59" i="7"/>
  <c r="M59" s="1"/>
  <c r="Q56" i="13"/>
  <c r="G61" i="7"/>
  <c r="L61" s="1"/>
  <c r="K58" i="13"/>
  <c r="F67" i="7"/>
  <c r="K67" s="1"/>
  <c r="H64" i="13"/>
  <c r="H67" i="7"/>
  <c r="M67" s="1"/>
  <c r="P64" i="13"/>
  <c r="Q64"/>
  <c r="O64"/>
  <c r="G69" i="7"/>
  <c r="L69" s="1"/>
  <c r="K66" i="13"/>
  <c r="F71" i="7"/>
  <c r="K71" s="1"/>
  <c r="G68" i="13"/>
  <c r="H71" i="7"/>
  <c r="M71" s="1"/>
  <c r="Q68" i="13"/>
  <c r="O68"/>
  <c r="P68"/>
  <c r="G73" i="7"/>
  <c r="L73" s="1"/>
  <c r="K70" i="13"/>
  <c r="F79" i="7"/>
  <c r="K79" s="1"/>
  <c r="H76" i="13"/>
  <c r="H79" i="7"/>
  <c r="M79" s="1"/>
  <c r="P76" i="13"/>
  <c r="G85" i="7"/>
  <c r="L85" s="1"/>
  <c r="L82" i="13"/>
  <c r="H87" i="7"/>
  <c r="M87" s="1"/>
  <c r="P84" i="13"/>
  <c r="Q84"/>
  <c r="O84"/>
  <c r="G89" i="7"/>
  <c r="L89" s="1"/>
  <c r="K86" i="13"/>
  <c r="H91" i="7"/>
  <c r="M91" s="1"/>
  <c r="P88" i="13"/>
  <c r="G99" i="7"/>
  <c r="L99" s="1"/>
  <c r="K96" i="13"/>
  <c r="H101" i="7"/>
  <c r="M101" s="1"/>
  <c r="P98" i="13"/>
  <c r="H107" i="7"/>
  <c r="M107" s="1"/>
  <c r="Q104" i="13"/>
  <c r="O104"/>
  <c r="P104"/>
  <c r="G109" i="7"/>
  <c r="L109" s="1"/>
  <c r="K106" i="13"/>
  <c r="F111" i="7"/>
  <c r="K111" s="1"/>
  <c r="G108" i="13"/>
  <c r="H111" i="7"/>
  <c r="M111" s="1"/>
  <c r="Q108" i="13"/>
  <c r="O108"/>
  <c r="P108"/>
  <c r="G113" i="7"/>
  <c r="L113" s="1"/>
  <c r="M110" i="13"/>
  <c r="F115" i="7"/>
  <c r="K115" s="1"/>
  <c r="H112" i="13"/>
  <c r="H115" i="7"/>
  <c r="M115" s="1"/>
  <c r="P112" i="13"/>
  <c r="G117" i="7"/>
  <c r="L117" s="1"/>
  <c r="M114" i="13"/>
  <c r="H119" i="7"/>
  <c r="M119" s="1"/>
  <c r="P116" i="13"/>
  <c r="Q116"/>
  <c r="O116"/>
  <c r="G125" i="7"/>
  <c r="L125" s="1"/>
  <c r="K122" i="13"/>
  <c r="F131" i="7"/>
  <c r="K131" s="1"/>
  <c r="I128" i="13"/>
  <c r="H131" i="7"/>
  <c r="M131" s="1"/>
  <c r="O128" i="13"/>
  <c r="G133" i="7"/>
  <c r="L133" s="1"/>
  <c r="K130" i="13"/>
  <c r="H135" i="7"/>
  <c r="M135" s="1"/>
  <c r="P132" i="13"/>
  <c r="Q132"/>
  <c r="O132"/>
  <c r="F139" i="7"/>
  <c r="K139" s="1"/>
  <c r="G136" i="13"/>
  <c r="H139" i="7"/>
  <c r="M139" s="1"/>
  <c r="Q136" i="13"/>
  <c r="O136"/>
  <c r="P136"/>
  <c r="G141" i="7"/>
  <c r="L141" s="1"/>
  <c r="L138" i="13"/>
  <c r="F143" i="7"/>
  <c r="K143" s="1"/>
  <c r="H140" i="13"/>
  <c r="G145" i="7"/>
  <c r="L145" s="1"/>
  <c r="M142" i="13"/>
  <c r="H147" i="7"/>
  <c r="M147" s="1"/>
  <c r="Q144" i="13"/>
  <c r="O144"/>
  <c r="P144"/>
  <c r="F151" i="7"/>
  <c r="H148" i="13"/>
  <c r="H151" i="7"/>
  <c r="M151" s="1"/>
  <c r="Q148" i="13"/>
  <c r="O148"/>
  <c r="P148"/>
  <c r="F155" i="7"/>
  <c r="G152" i="13"/>
  <c r="H155" i="7"/>
  <c r="M155" s="1"/>
  <c r="Q152" i="13"/>
  <c r="O152"/>
  <c r="P152"/>
  <c r="F159" i="7"/>
  <c r="H156" i="13"/>
  <c r="K163" i="7"/>
  <c r="H163"/>
  <c r="M163" s="1"/>
  <c r="P160" i="13"/>
  <c r="Q160"/>
  <c r="O160"/>
  <c r="N167" i="7"/>
  <c r="O167" s="1"/>
  <c r="P167" s="1"/>
  <c r="K167"/>
  <c r="G169"/>
  <c r="L169" s="1"/>
  <c r="K166" i="13"/>
  <c r="F171" i="7"/>
  <c r="H168" i="13"/>
  <c r="H171" i="7"/>
  <c r="M171" s="1"/>
  <c r="P168" i="13"/>
  <c r="G173" i="7"/>
  <c r="L173" s="1"/>
  <c r="M170" i="13"/>
  <c r="F175" i="7"/>
  <c r="G172" i="13"/>
  <c r="K179" i="7"/>
  <c r="N179"/>
  <c r="O179" s="1"/>
  <c r="P179" s="1"/>
  <c r="G184"/>
  <c r="L184" s="1"/>
  <c r="M181" i="13"/>
  <c r="K186" i="7"/>
  <c r="H186"/>
  <c r="M186" s="1"/>
  <c r="P183" i="13"/>
  <c r="Q183"/>
  <c r="O183"/>
  <c r="N190" i="7"/>
  <c r="O190" s="1"/>
  <c r="P190" s="1"/>
  <c r="K190"/>
  <c r="G192"/>
  <c r="L192" s="1"/>
  <c r="L189" i="13"/>
  <c r="F194" i="7"/>
  <c r="H191" i="13"/>
  <c r="H194" i="7"/>
  <c r="M194" s="1"/>
  <c r="Q191" i="13"/>
  <c r="O191"/>
  <c r="P191"/>
  <c r="G196" i="7"/>
  <c r="L196" s="1"/>
  <c r="L193" i="13"/>
  <c r="K197" i="7"/>
  <c r="H197"/>
  <c r="M197" s="1"/>
  <c r="Q194" i="13"/>
  <c r="O194"/>
  <c r="P194"/>
  <c r="G199" i="7"/>
  <c r="L199" s="1"/>
  <c r="M196" i="13"/>
  <c r="K201" i="7"/>
  <c r="N201"/>
  <c r="O201" s="1"/>
  <c r="P201" s="1"/>
  <c r="G12"/>
  <c r="L12" s="1"/>
  <c r="M9" i="13"/>
  <c r="F12" i="7"/>
  <c r="G9" i="13"/>
  <c r="G16" i="7"/>
  <c r="L16" s="1"/>
  <c r="K13" i="13"/>
  <c r="G20" i="7"/>
  <c r="K17" i="13"/>
  <c r="H22" i="7"/>
  <c r="M22" s="1"/>
  <c r="Q19" i="13"/>
  <c r="G24" i="7"/>
  <c r="M21" i="13"/>
  <c r="G28" i="7"/>
  <c r="M25" i="13"/>
  <c r="K25"/>
  <c r="H30" i="7"/>
  <c r="M30" s="1"/>
  <c r="P27" i="13"/>
  <c r="Q27"/>
  <c r="O27"/>
  <c r="G40" i="7"/>
  <c r="L40" s="1"/>
  <c r="K37" i="13"/>
  <c r="F40" i="7"/>
  <c r="K40" s="1"/>
  <c r="G37" i="13"/>
  <c r="H42" i="7"/>
  <c r="M42" s="1"/>
  <c r="Q39" i="13"/>
  <c r="O39"/>
  <c r="P39"/>
  <c r="G44" i="7"/>
  <c r="M41" i="13"/>
  <c r="H46" i="7"/>
  <c r="M46" s="1"/>
  <c r="Q43" i="13"/>
  <c r="H50" i="7"/>
  <c r="M50" s="1"/>
  <c r="P47" i="13"/>
  <c r="Q47"/>
  <c r="O47"/>
  <c r="G52" i="7"/>
  <c r="L52" s="1"/>
  <c r="M49" i="13"/>
  <c r="F52" i="7"/>
  <c r="G49" i="13"/>
  <c r="H54" i="7"/>
  <c r="M54" s="1"/>
  <c r="O51" i="13"/>
  <c r="G60" i="7"/>
  <c r="L60" s="1"/>
  <c r="M57" i="13"/>
  <c r="F60" i="7"/>
  <c r="K60" s="1"/>
  <c r="H57" i="13"/>
  <c r="G64" i="7"/>
  <c r="L64" s="1"/>
  <c r="K61" i="13"/>
  <c r="H72" i="7"/>
  <c r="M72" s="1"/>
  <c r="P69" i="13"/>
  <c r="Q69"/>
  <c r="O69"/>
  <c r="H76" i="7"/>
  <c r="M76" s="1"/>
  <c r="P73" i="13"/>
  <c r="Q73"/>
  <c r="O73"/>
  <c r="G78" i="7"/>
  <c r="L78" s="1"/>
  <c r="K75" i="13"/>
  <c r="H80" i="7"/>
  <c r="M80" s="1"/>
  <c r="P77" i="13"/>
  <c r="Q77"/>
  <c r="O77"/>
  <c r="G84" i="7"/>
  <c r="K81" i="13"/>
  <c r="H86" i="7"/>
  <c r="M86" s="1"/>
  <c r="P83" i="13"/>
  <c r="Q83"/>
  <c r="O83"/>
  <c r="H90" i="7"/>
  <c r="M90" s="1"/>
  <c r="P87" i="13"/>
  <c r="Q87"/>
  <c r="O87"/>
  <c r="G94" i="7"/>
  <c r="L94" s="1"/>
  <c r="K91" i="13"/>
  <c r="H96" i="7"/>
  <c r="M96" s="1"/>
  <c r="Q93" i="13"/>
  <c r="O93"/>
  <c r="P93"/>
  <c r="H100" i="7"/>
  <c r="M100" s="1"/>
  <c r="Q97" i="13"/>
  <c r="O97"/>
  <c r="P97"/>
  <c r="H104" i="7"/>
  <c r="M104" s="1"/>
  <c r="P101" i="13"/>
  <c r="Q101"/>
  <c r="O101"/>
  <c r="H108" i="7"/>
  <c r="M108" s="1"/>
  <c r="Q105" i="13"/>
  <c r="G118" i="7"/>
  <c r="L118" s="1"/>
  <c r="K115" i="13"/>
  <c r="F118" i="7"/>
  <c r="H115" i="13"/>
  <c r="H120" i="7"/>
  <c r="M120" s="1"/>
  <c r="P117" i="13"/>
  <c r="Q117"/>
  <c r="O117"/>
  <c r="F126" i="7"/>
  <c r="H123" i="13"/>
  <c r="H128" i="7"/>
  <c r="M128" s="1"/>
  <c r="Q125" i="13"/>
  <c r="O125"/>
  <c r="P125"/>
  <c r="G134" i="7"/>
  <c r="L134" s="1"/>
  <c r="K131" i="13"/>
  <c r="F134" i="7"/>
  <c r="H131" i="13"/>
  <c r="G136" i="7"/>
  <c r="L136" s="1"/>
  <c r="K133" i="13"/>
  <c r="G142" i="7"/>
  <c r="L142" s="1"/>
  <c r="K139" i="13"/>
  <c r="F142" i="7"/>
  <c r="K142" s="1"/>
  <c r="G139" i="13"/>
  <c r="H139"/>
  <c r="G148" i="7"/>
  <c r="L148" s="1"/>
  <c r="L145" i="13"/>
  <c r="G150" i="7"/>
  <c r="L150" s="1"/>
  <c r="K147" i="13"/>
  <c r="F150" i="7"/>
  <c r="H147" i="13"/>
  <c r="G152" i="7"/>
  <c r="L152" s="1"/>
  <c r="M149" i="13"/>
  <c r="H154" i="7"/>
  <c r="M154" s="1"/>
  <c r="Q151" i="13"/>
  <c r="O151"/>
  <c r="P151"/>
  <c r="F156" i="7"/>
  <c r="K156" s="1"/>
  <c r="H153" i="13"/>
  <c r="H156" i="7"/>
  <c r="M156" s="1"/>
  <c r="Q153" i="13"/>
  <c r="O153"/>
  <c r="P153"/>
  <c r="H158" i="7"/>
  <c r="M158" s="1"/>
  <c r="Q155" i="13"/>
  <c r="O155"/>
  <c r="P155"/>
  <c r="K160" i="7"/>
  <c r="N160"/>
  <c r="O160" s="1"/>
  <c r="P160" s="1"/>
  <c r="H162"/>
  <c r="M162" s="1"/>
  <c r="Q159" i="13"/>
  <c r="O159"/>
  <c r="P159"/>
  <c r="H166" i="7"/>
  <c r="M166" s="1"/>
  <c r="Q163" i="13"/>
  <c r="O163"/>
  <c r="P163"/>
  <c r="K168" i="7"/>
  <c r="H168"/>
  <c r="M168" s="1"/>
  <c r="P165" i="13"/>
  <c r="Q165"/>
  <c r="O165"/>
  <c r="H170" i="7"/>
  <c r="M170" s="1"/>
  <c r="Q167" i="13"/>
  <c r="O167"/>
  <c r="P167"/>
  <c r="K176" i="7"/>
  <c r="H176"/>
  <c r="M176" s="1"/>
  <c r="Q173" i="13"/>
  <c r="O173"/>
  <c r="P173"/>
  <c r="H181" i="7"/>
  <c r="M181" s="1"/>
  <c r="Q178" i="13"/>
  <c r="O178"/>
  <c r="P178"/>
  <c r="K183" i="7"/>
  <c r="H183"/>
  <c r="M183" s="1"/>
  <c r="P180" i="13"/>
  <c r="Q180"/>
  <c r="O180"/>
  <c r="K191" i="7"/>
  <c r="H191"/>
  <c r="M191" s="1"/>
  <c r="Q188" i="13"/>
  <c r="O188"/>
  <c r="P188"/>
  <c r="H193" i="7"/>
  <c r="M193" s="1"/>
  <c r="Q190" i="13"/>
  <c r="O190"/>
  <c r="P190"/>
  <c r="H195" i="7"/>
  <c r="M195" s="1"/>
  <c r="Q192" i="13"/>
  <c r="O192"/>
  <c r="P192"/>
  <c r="K198" i="7"/>
  <c r="H198"/>
  <c r="M198" s="1"/>
  <c r="Q195" i="13"/>
  <c r="O195"/>
  <c r="P195"/>
  <c r="H200" i="7"/>
  <c r="M200" s="1"/>
  <c r="Q197" i="13"/>
  <c r="O197"/>
  <c r="P197"/>
  <c r="K205" i="7"/>
  <c r="G11"/>
  <c r="L11" s="1"/>
  <c r="M8" i="13"/>
  <c r="F17" i="7"/>
  <c r="K17" s="1"/>
  <c r="G14" i="13"/>
  <c r="H17" i="7"/>
  <c r="M17" s="1"/>
  <c r="O14" i="13"/>
  <c r="G19" i="7"/>
  <c r="L19" s="1"/>
  <c r="M16" i="13"/>
  <c r="G23" i="7"/>
  <c r="L23" s="1"/>
  <c r="L20" i="13"/>
  <c r="P22"/>
  <c r="Q22"/>
  <c r="O22"/>
  <c r="G27" i="7"/>
  <c r="L27" s="1"/>
  <c r="K24" i="13"/>
  <c r="F29" i="7"/>
  <c r="K29" s="1"/>
  <c r="H26" i="13"/>
  <c r="H29" i="7"/>
  <c r="M29" s="1"/>
  <c r="Q26" i="13"/>
  <c r="O26"/>
  <c r="P26"/>
  <c r="G31" i="7"/>
  <c r="L31" s="1"/>
  <c r="M28" i="13"/>
  <c r="H33" i="7"/>
  <c r="M33" s="1"/>
  <c r="Q30" i="13"/>
  <c r="O30"/>
  <c r="P30"/>
  <c r="G35" i="7"/>
  <c r="L35" s="1"/>
  <c r="M32" i="13"/>
  <c r="F37" i="7"/>
  <c r="K37" s="1"/>
  <c r="G34" i="13"/>
  <c r="H37" i="7"/>
  <c r="M37" s="1"/>
  <c r="P34" i="13"/>
  <c r="Q34"/>
  <c r="O34"/>
  <c r="G39" i="7"/>
  <c r="L39" s="1"/>
  <c r="M36" i="13"/>
  <c r="F41" i="7"/>
  <c r="K41" s="1"/>
  <c r="H38" i="13"/>
  <c r="H41" i="7"/>
  <c r="M41" s="1"/>
  <c r="Q38" i="13"/>
  <c r="F45" i="7"/>
  <c r="K45" s="1"/>
  <c r="G42" i="13"/>
  <c r="H45" i="7"/>
  <c r="M45" s="1"/>
  <c r="P42" i="13"/>
  <c r="Q42"/>
  <c r="O42"/>
  <c r="G47" i="7"/>
  <c r="L47" s="1"/>
  <c r="M44" i="13"/>
  <c r="G51" i="7"/>
  <c r="L51" s="1"/>
  <c r="M48" i="13"/>
  <c r="H53" i="7"/>
  <c r="M53" s="1"/>
  <c r="Q50" i="13"/>
  <c r="H57" i="7"/>
  <c r="M57" s="1"/>
  <c r="P54" i="13"/>
  <c r="Q54"/>
  <c r="O54"/>
  <c r="G59" i="7"/>
  <c r="L59" s="1"/>
  <c r="M56" i="13"/>
  <c r="F69" i="7"/>
  <c r="K69" s="1"/>
  <c r="H66" i="13"/>
  <c r="H69" i="7"/>
  <c r="M69" s="1"/>
  <c r="Q66" i="13"/>
  <c r="O66"/>
  <c r="P66"/>
  <c r="H73" i="7"/>
  <c r="M73" s="1"/>
  <c r="Q70" i="13"/>
  <c r="H77" i="7"/>
  <c r="M77" s="1"/>
  <c r="P74" i="13"/>
  <c r="Q74"/>
  <c r="O74"/>
  <c r="G79" i="7"/>
  <c r="L79" s="1"/>
  <c r="M76" i="13"/>
  <c r="F85" i="7"/>
  <c r="K85" s="1"/>
  <c r="I82" i="13"/>
  <c r="H85" i="7"/>
  <c r="M85" s="1"/>
  <c r="Q82" i="13"/>
  <c r="O82"/>
  <c r="P82"/>
  <c r="H89" i="7"/>
  <c r="M89" s="1"/>
  <c r="P86" i="13"/>
  <c r="Q86"/>
  <c r="O86"/>
  <c r="H93" i="7"/>
  <c r="M93" s="1"/>
  <c r="Q90" i="13"/>
  <c r="O90"/>
  <c r="P90"/>
  <c r="G95" i="7"/>
  <c r="L95" s="1"/>
  <c r="M92" i="13"/>
  <c r="H99" i="7"/>
  <c r="M99" s="1"/>
  <c r="P96" i="13"/>
  <c r="Q96"/>
  <c r="O96"/>
  <c r="H105" i="7"/>
  <c r="M105" s="1"/>
  <c r="P102" i="13"/>
  <c r="Q102"/>
  <c r="O102"/>
  <c r="F109" i="7"/>
  <c r="K109" s="1"/>
  <c r="H106" i="13"/>
  <c r="H109" i="7"/>
  <c r="M109" s="1"/>
  <c r="Q106" i="13"/>
  <c r="O106"/>
  <c r="P106"/>
  <c r="F113" i="7"/>
  <c r="K113" s="1"/>
  <c r="H110" i="13"/>
  <c r="H113" i="7"/>
  <c r="M113" s="1"/>
  <c r="Q110" i="13"/>
  <c r="O110"/>
  <c r="P110"/>
  <c r="F117" i="7"/>
  <c r="K117" s="1"/>
  <c r="I114" i="13"/>
  <c r="H117" i="7"/>
  <c r="M117" s="1"/>
  <c r="O114" i="13"/>
  <c r="F121" i="7"/>
  <c r="K121" s="1"/>
  <c r="H118" i="13"/>
  <c r="H121" i="7"/>
  <c r="M121" s="1"/>
  <c r="P118" i="13"/>
  <c r="Q118"/>
  <c r="O118"/>
  <c r="F125" i="7"/>
  <c r="K125" s="1"/>
  <c r="G122" i="13"/>
  <c r="H125" i="7"/>
  <c r="M125" s="1"/>
  <c r="P122" i="13"/>
  <c r="Q122"/>
  <c r="O122"/>
  <c r="F133" i="7"/>
  <c r="K133" s="1"/>
  <c r="H130" i="13"/>
  <c r="H133" i="7"/>
  <c r="M133" s="1"/>
  <c r="Q130" i="13"/>
  <c r="O130"/>
  <c r="P130"/>
  <c r="F137" i="7"/>
  <c r="K137" s="1"/>
  <c r="I134" i="13"/>
  <c r="H137" i="7"/>
  <c r="M137" s="1"/>
  <c r="O134" i="13"/>
  <c r="G139" i="7"/>
  <c r="L139" s="1"/>
  <c r="L136" i="13"/>
  <c r="H141" i="7"/>
  <c r="M141" s="1"/>
  <c r="O138" i="13"/>
  <c r="F145" i="7"/>
  <c r="K145" s="1"/>
  <c r="H142" i="13"/>
  <c r="H145" i="7"/>
  <c r="M145" s="1"/>
  <c r="P142" i="13"/>
  <c r="H149" i="7"/>
  <c r="M149" s="1"/>
  <c r="Q146" i="13"/>
  <c r="O146"/>
  <c r="P146"/>
  <c r="K153" i="7"/>
  <c r="G155"/>
  <c r="L155" s="1"/>
  <c r="K152" i="13"/>
  <c r="F157" i="7"/>
  <c r="H154" i="13"/>
  <c r="H157" i="7"/>
  <c r="M157" s="1"/>
  <c r="P154" i="13"/>
  <c r="Q154"/>
  <c r="O154"/>
  <c r="K161" i="7"/>
  <c r="N161"/>
  <c r="O161" s="1"/>
  <c r="P161" s="1"/>
  <c r="G163"/>
  <c r="L163" s="1"/>
  <c r="L160" i="13"/>
  <c r="N165" i="7"/>
  <c r="O165" s="1"/>
  <c r="P165" s="1"/>
  <c r="K165"/>
  <c r="F169"/>
  <c r="G166" i="13"/>
  <c r="K173" i="7"/>
  <c r="H173"/>
  <c r="M173" s="1"/>
  <c r="P170" i="13"/>
  <c r="Q170"/>
  <c r="O170"/>
  <c r="F177" i="7"/>
  <c r="H174" i="13"/>
  <c r="H177" i="7"/>
  <c r="M177" s="1"/>
  <c r="P174" i="13"/>
  <c r="N180" i="7"/>
  <c r="O180" s="1"/>
  <c r="P180" s="1"/>
  <c r="K180"/>
  <c r="F184"/>
  <c r="H181" i="13"/>
  <c r="H184" i="7"/>
  <c r="M184" s="1"/>
  <c r="P181" i="13"/>
  <c r="Q181"/>
  <c r="O181"/>
  <c r="G186" i="7"/>
  <c r="L186" s="1"/>
  <c r="K183" i="13"/>
  <c r="K188" i="7"/>
  <c r="H188"/>
  <c r="M188" s="1"/>
  <c r="Q185" i="13"/>
  <c r="O185"/>
  <c r="P185"/>
  <c r="F192" i="7"/>
  <c r="H189" i="13"/>
  <c r="H192" i="7"/>
  <c r="M192" s="1"/>
  <c r="P189" i="13"/>
  <c r="Q189"/>
  <c r="O189"/>
  <c r="G194" i="7"/>
  <c r="L194" s="1"/>
  <c r="M191" i="13"/>
  <c r="F196" i="7"/>
  <c r="H193" i="13"/>
  <c r="H196" i="7"/>
  <c r="M196" s="1"/>
  <c r="P193" i="13"/>
  <c r="Q193"/>
  <c r="O193"/>
  <c r="K199" i="7"/>
  <c r="K203"/>
  <c r="H203"/>
  <c r="M203" s="1"/>
  <c r="Q200" i="13"/>
  <c r="O200"/>
  <c r="P200"/>
  <c r="I167"/>
  <c r="M201"/>
  <c r="M178"/>
  <c r="M166"/>
  <c r="I201"/>
  <c r="T197"/>
  <c r="T195"/>
  <c r="T193"/>
  <c r="T189"/>
  <c r="L184"/>
  <c r="L180"/>
  <c r="H172"/>
  <c r="T172"/>
  <c r="T202"/>
  <c r="T188"/>
  <c r="H179"/>
  <c r="T163"/>
  <c r="L162"/>
  <c r="K161"/>
  <c r="G159"/>
  <c r="I156"/>
  <c r="H152"/>
  <c r="K196"/>
  <c r="T179"/>
  <c r="T148"/>
  <c r="L202"/>
  <c r="O187"/>
  <c r="Q187"/>
  <c r="H178"/>
  <c r="T178"/>
  <c r="K174"/>
  <c r="M174"/>
  <c r="G156"/>
  <c r="I197"/>
  <c r="I163"/>
  <c r="L158"/>
  <c r="T146"/>
  <c r="K138"/>
  <c r="O112"/>
  <c r="T106"/>
  <c r="G160"/>
  <c r="I160"/>
  <c r="L155"/>
  <c r="K155"/>
  <c r="T128"/>
  <c r="T122"/>
  <c r="T114"/>
  <c r="T108"/>
  <c r="G183"/>
  <c r="I183"/>
  <c r="L154"/>
  <c r="K154"/>
  <c r="K134"/>
  <c r="M134"/>
  <c r="H132"/>
  <c r="T132"/>
  <c r="H190"/>
  <c r="K163"/>
  <c r="M163"/>
  <c r="K157"/>
  <c r="M157"/>
  <c r="M130"/>
  <c r="T112"/>
  <c r="L142"/>
  <c r="K142"/>
  <c r="P120"/>
  <c r="Q98"/>
  <c r="Q88"/>
  <c r="T66"/>
  <c r="G92"/>
  <c r="T92"/>
  <c r="G76"/>
  <c r="T76"/>
  <c r="T138"/>
  <c r="Q179"/>
  <c r="O179"/>
  <c r="G84"/>
  <c r="K50"/>
  <c r="T118"/>
  <c r="L118"/>
  <c r="G48"/>
  <c r="T34"/>
  <c r="K22"/>
  <c r="L146"/>
  <c r="H48"/>
  <c r="T48"/>
  <c r="T86"/>
  <c r="M58"/>
  <c r="I56"/>
  <c r="O32"/>
  <c r="T24"/>
  <c r="K14"/>
  <c r="O92"/>
  <c r="H40"/>
  <c r="P156"/>
  <c r="G155"/>
  <c r="I155"/>
  <c r="G104"/>
  <c r="T96"/>
  <c r="M74"/>
  <c r="T44"/>
  <c r="T38"/>
  <c r="T14"/>
  <c r="I104"/>
  <c r="P172"/>
  <c r="P20"/>
  <c r="I8"/>
  <c r="Q76"/>
  <c r="T70"/>
  <c r="O56"/>
  <c r="O48"/>
  <c r="T42"/>
  <c r="T30"/>
  <c r="O20"/>
  <c r="K10"/>
  <c r="H8"/>
  <c r="Q48"/>
  <c r="K7"/>
  <c r="K30"/>
  <c r="M30"/>
  <c r="T22"/>
  <c r="K18"/>
  <c r="M171"/>
  <c r="T168"/>
  <c r="M66"/>
  <c r="T181"/>
  <c r="O168"/>
  <c r="L106"/>
  <c r="L100"/>
  <c r="M86"/>
  <c r="T184"/>
  <c r="T170"/>
  <c r="P128"/>
  <c r="M122"/>
  <c r="Q112"/>
  <c r="L96"/>
  <c r="L86"/>
  <c r="L181"/>
  <c r="I168"/>
  <c r="L159"/>
  <c r="T140"/>
  <c r="K181"/>
  <c r="K167"/>
  <c r="K159"/>
  <c r="I112"/>
  <c r="H92"/>
  <c r="H167"/>
  <c r="I84"/>
  <c r="Q140"/>
  <c r="L182"/>
  <c r="M188"/>
  <c r="K195"/>
  <c r="L195"/>
  <c r="L197"/>
  <c r="K192"/>
  <c r="T191"/>
  <c r="K171"/>
  <c r="Q7"/>
  <c r="I64"/>
  <c r="Q168"/>
  <c r="L114"/>
  <c r="H32"/>
  <c r="I16"/>
  <c r="K193"/>
  <c r="L66"/>
  <c r="T16"/>
  <c r="K82"/>
  <c r="G201"/>
  <c r="G112"/>
  <c r="P92"/>
  <c r="G157" i="5"/>
  <c r="F157"/>
  <c r="R157"/>
  <c r="E157"/>
  <c r="G165"/>
  <c r="F165"/>
  <c r="R165"/>
  <c r="E165"/>
  <c r="G169"/>
  <c r="F169"/>
  <c r="R169"/>
  <c r="E169"/>
  <c r="G173"/>
  <c r="F173"/>
  <c r="R173"/>
  <c r="E173"/>
  <c r="G180"/>
  <c r="F180"/>
  <c r="R180"/>
  <c r="E180"/>
  <c r="G184"/>
  <c r="F184"/>
  <c r="R184"/>
  <c r="E184"/>
  <c r="G188"/>
  <c r="F188"/>
  <c r="R188"/>
  <c r="E188"/>
  <c r="G192"/>
  <c r="F192"/>
  <c r="R192"/>
  <c r="E192"/>
  <c r="G195"/>
  <c r="F195"/>
  <c r="R195"/>
  <c r="E195"/>
  <c r="R199"/>
  <c r="G202"/>
  <c r="F202"/>
  <c r="R202"/>
  <c r="E202"/>
  <c r="F10"/>
  <c r="G10"/>
  <c r="E10"/>
  <c r="R10"/>
  <c r="F14"/>
  <c r="G14"/>
  <c r="E14"/>
  <c r="R14"/>
  <c r="F18"/>
  <c r="G18"/>
  <c r="E18"/>
  <c r="R18"/>
  <c r="F22"/>
  <c r="G22"/>
  <c r="E22"/>
  <c r="R22"/>
  <c r="F26"/>
  <c r="G26"/>
  <c r="E26"/>
  <c r="R26"/>
  <c r="F30"/>
  <c r="G30"/>
  <c r="E30"/>
  <c r="R30"/>
  <c r="F34"/>
  <c r="G34"/>
  <c r="E34"/>
  <c r="R34"/>
  <c r="F38"/>
  <c r="G38"/>
  <c r="E38"/>
  <c r="R38"/>
  <c r="F42"/>
  <c r="G42"/>
  <c r="E42"/>
  <c r="R42"/>
  <c r="F46"/>
  <c r="G46"/>
  <c r="E46"/>
  <c r="R46"/>
  <c r="F50"/>
  <c r="G50"/>
  <c r="E50"/>
  <c r="R50"/>
  <c r="F54"/>
  <c r="G54"/>
  <c r="E54"/>
  <c r="R54"/>
  <c r="F58"/>
  <c r="G58"/>
  <c r="E58"/>
  <c r="R58"/>
  <c r="F62"/>
  <c r="G62"/>
  <c r="E62"/>
  <c r="R62"/>
  <c r="F66"/>
  <c r="G66"/>
  <c r="E66"/>
  <c r="R66"/>
  <c r="F70"/>
  <c r="G70"/>
  <c r="E70"/>
  <c r="R70"/>
  <c r="F74"/>
  <c r="G74"/>
  <c r="E74"/>
  <c r="R74"/>
  <c r="F78"/>
  <c r="G78"/>
  <c r="E78"/>
  <c r="R78"/>
  <c r="F82"/>
  <c r="G82"/>
  <c r="E82"/>
  <c r="R82"/>
  <c r="F86"/>
  <c r="G86"/>
  <c r="E86"/>
  <c r="R86"/>
  <c r="F90"/>
  <c r="G90"/>
  <c r="E90"/>
  <c r="R90"/>
  <c r="F94"/>
  <c r="G94"/>
  <c r="E94"/>
  <c r="R94"/>
  <c r="F98"/>
  <c r="G98"/>
  <c r="E98"/>
  <c r="R98"/>
  <c r="F102"/>
  <c r="G102"/>
  <c r="E102"/>
  <c r="R102"/>
  <c r="F106"/>
  <c r="G106"/>
  <c r="E106"/>
  <c r="R106"/>
  <c r="F110"/>
  <c r="G110"/>
  <c r="E110"/>
  <c r="R110"/>
  <c r="F114"/>
  <c r="G114"/>
  <c r="E114"/>
  <c r="R114"/>
  <c r="F118"/>
  <c r="G118"/>
  <c r="E118"/>
  <c r="R118"/>
  <c r="F122"/>
  <c r="G122"/>
  <c r="E122"/>
  <c r="R122"/>
  <c r="F126"/>
  <c r="G126"/>
  <c r="E126"/>
  <c r="R126"/>
  <c r="F130"/>
  <c r="G130"/>
  <c r="E130"/>
  <c r="R130"/>
  <c r="F134"/>
  <c r="G134"/>
  <c r="E134"/>
  <c r="R134"/>
  <c r="F138"/>
  <c r="G138"/>
  <c r="E138"/>
  <c r="R138"/>
  <c r="F142"/>
  <c r="G142"/>
  <c r="E142"/>
  <c r="R142"/>
  <c r="F146"/>
  <c r="G146"/>
  <c r="E146"/>
  <c r="R146"/>
  <c r="G149"/>
  <c r="F149"/>
  <c r="R149"/>
  <c r="E149"/>
  <c r="G151"/>
  <c r="F151"/>
  <c r="R151"/>
  <c r="E151"/>
  <c r="G153"/>
  <c r="F153"/>
  <c r="R153"/>
  <c r="E153"/>
  <c r="G159"/>
  <c r="F159"/>
  <c r="R159"/>
  <c r="E159"/>
  <c r="F166"/>
  <c r="G166"/>
  <c r="E166"/>
  <c r="R166"/>
  <c r="F170"/>
  <c r="G170"/>
  <c r="E170"/>
  <c r="R170"/>
  <c r="F174"/>
  <c r="G174"/>
  <c r="E174"/>
  <c r="R174"/>
  <c r="F177"/>
  <c r="G177"/>
  <c r="E177"/>
  <c r="R177"/>
  <c r="F181"/>
  <c r="G181"/>
  <c r="E181"/>
  <c r="R181"/>
  <c r="F185"/>
  <c r="G185"/>
  <c r="E185"/>
  <c r="R185"/>
  <c r="F189"/>
  <c r="G189"/>
  <c r="E189"/>
  <c r="R189"/>
  <c r="F193"/>
  <c r="G193"/>
  <c r="E193"/>
  <c r="R193"/>
  <c r="F196"/>
  <c r="G196"/>
  <c r="E196"/>
  <c r="R196"/>
  <c r="F200"/>
  <c r="G200"/>
  <c r="E200"/>
  <c r="R200"/>
  <c r="G27"/>
  <c r="E27"/>
  <c r="F27"/>
  <c r="R27"/>
  <c r="G37"/>
  <c r="E37"/>
  <c r="F37"/>
  <c r="R37"/>
  <c r="G47"/>
  <c r="E47"/>
  <c r="F47"/>
  <c r="R47"/>
  <c r="G61"/>
  <c r="E61"/>
  <c r="F61"/>
  <c r="R61"/>
  <c r="G69"/>
  <c r="E69"/>
  <c r="F69"/>
  <c r="R69"/>
  <c r="G73"/>
  <c r="E73"/>
  <c r="F73"/>
  <c r="R73"/>
  <c r="G77"/>
  <c r="E77"/>
  <c r="F77"/>
  <c r="R77"/>
  <c r="G87"/>
  <c r="E87"/>
  <c r="F87"/>
  <c r="R87"/>
  <c r="G93"/>
  <c r="E93"/>
  <c r="F93"/>
  <c r="R93"/>
  <c r="G97"/>
  <c r="E97"/>
  <c r="F97"/>
  <c r="R97"/>
  <c r="G107"/>
  <c r="E107"/>
  <c r="F107"/>
  <c r="R107"/>
  <c r="G119"/>
  <c r="E119"/>
  <c r="F119"/>
  <c r="R119"/>
  <c r="G127"/>
  <c r="F127"/>
  <c r="R127"/>
  <c r="E127"/>
  <c r="G139"/>
  <c r="F139"/>
  <c r="R139"/>
  <c r="E139"/>
  <c r="F156"/>
  <c r="G156"/>
  <c r="E156"/>
  <c r="R156"/>
  <c r="F158"/>
  <c r="G158"/>
  <c r="E158"/>
  <c r="R158"/>
  <c r="F160"/>
  <c r="G160"/>
  <c r="E160"/>
  <c r="R160"/>
  <c r="F162"/>
  <c r="G162"/>
  <c r="E162"/>
  <c r="R162"/>
  <c r="F164"/>
  <c r="G164"/>
  <c r="E164"/>
  <c r="R164"/>
  <c r="R15"/>
  <c r="R17"/>
  <c r="R21"/>
  <c r="R23"/>
  <c r="R25"/>
  <c r="R35"/>
  <c r="R41"/>
  <c r="R43"/>
  <c r="R45"/>
  <c r="R49"/>
  <c r="R53"/>
  <c r="R55"/>
  <c r="R59"/>
  <c r="R63"/>
  <c r="R65"/>
  <c r="R79"/>
  <c r="R89"/>
  <c r="R103"/>
  <c r="R105"/>
  <c r="R109"/>
  <c r="R111"/>
  <c r="R115"/>
  <c r="R9"/>
  <c r="R123"/>
  <c r="R137"/>
  <c r="G161"/>
  <c r="F161"/>
  <c r="R161"/>
  <c r="E161"/>
  <c r="G167"/>
  <c r="F167"/>
  <c r="R167"/>
  <c r="E167"/>
  <c r="G171"/>
  <c r="F171"/>
  <c r="R171"/>
  <c r="E171"/>
  <c r="G175"/>
  <c r="F175"/>
  <c r="R175"/>
  <c r="E175"/>
  <c r="G178"/>
  <c r="F178"/>
  <c r="R178"/>
  <c r="E178"/>
  <c r="G182"/>
  <c r="F182"/>
  <c r="R182"/>
  <c r="E182"/>
  <c r="G186"/>
  <c r="F186"/>
  <c r="R186"/>
  <c r="E186"/>
  <c r="G190"/>
  <c r="F190"/>
  <c r="R190"/>
  <c r="E190"/>
  <c r="G197"/>
  <c r="F197"/>
  <c r="R197"/>
  <c r="E197"/>
  <c r="G201"/>
  <c r="F201"/>
  <c r="R201"/>
  <c r="E201"/>
  <c r="F8"/>
  <c r="G8"/>
  <c r="E8"/>
  <c r="R8"/>
  <c r="F12"/>
  <c r="G12"/>
  <c r="E12"/>
  <c r="R12"/>
  <c r="F16"/>
  <c r="G16"/>
  <c r="E16"/>
  <c r="R16"/>
  <c r="F20"/>
  <c r="G20"/>
  <c r="E20"/>
  <c r="R20"/>
  <c r="F24"/>
  <c r="G24"/>
  <c r="E24"/>
  <c r="R24"/>
  <c r="F28"/>
  <c r="G28"/>
  <c r="E28"/>
  <c r="R28"/>
  <c r="F32"/>
  <c r="G32"/>
  <c r="E32"/>
  <c r="R32"/>
  <c r="F36"/>
  <c r="G36"/>
  <c r="E36"/>
  <c r="R36"/>
  <c r="F40"/>
  <c r="G40"/>
  <c r="E40"/>
  <c r="R40"/>
  <c r="F44"/>
  <c r="G44"/>
  <c r="E44"/>
  <c r="R44"/>
  <c r="F48"/>
  <c r="G48"/>
  <c r="E48"/>
  <c r="R48"/>
  <c r="F52"/>
  <c r="G52"/>
  <c r="E52"/>
  <c r="R52"/>
  <c r="F56"/>
  <c r="G56"/>
  <c r="E56"/>
  <c r="R56"/>
  <c r="F60"/>
  <c r="G60"/>
  <c r="E60"/>
  <c r="R60"/>
  <c r="F64"/>
  <c r="G64"/>
  <c r="E64"/>
  <c r="R64"/>
  <c r="F68"/>
  <c r="G68"/>
  <c r="E68"/>
  <c r="R68"/>
  <c r="F72"/>
  <c r="G72"/>
  <c r="E72"/>
  <c r="R72"/>
  <c r="F76"/>
  <c r="G76"/>
  <c r="E76"/>
  <c r="R76"/>
  <c r="F80"/>
  <c r="G80"/>
  <c r="E80"/>
  <c r="R80"/>
  <c r="F84"/>
  <c r="G84"/>
  <c r="E84"/>
  <c r="R84"/>
  <c r="F88"/>
  <c r="G88"/>
  <c r="E88"/>
  <c r="R88"/>
  <c r="F92"/>
  <c r="G92"/>
  <c r="E92"/>
  <c r="R92"/>
  <c r="F96"/>
  <c r="G96"/>
  <c r="E96"/>
  <c r="R96"/>
  <c r="F100"/>
  <c r="G100"/>
  <c r="E100"/>
  <c r="R100"/>
  <c r="F104"/>
  <c r="G104"/>
  <c r="E104"/>
  <c r="R104"/>
  <c r="F108"/>
  <c r="G108"/>
  <c r="E108"/>
  <c r="R108"/>
  <c r="F112"/>
  <c r="G112"/>
  <c r="E112"/>
  <c r="R112"/>
  <c r="F116"/>
  <c r="G116"/>
  <c r="E116"/>
  <c r="R116"/>
  <c r="F120"/>
  <c r="G120"/>
  <c r="E120"/>
  <c r="R120"/>
  <c r="F124"/>
  <c r="G124"/>
  <c r="E124"/>
  <c r="R124"/>
  <c r="F128"/>
  <c r="G128"/>
  <c r="E128"/>
  <c r="R128"/>
  <c r="F132"/>
  <c r="G132"/>
  <c r="E132"/>
  <c r="R132"/>
  <c r="F136"/>
  <c r="G136"/>
  <c r="E136"/>
  <c r="R136"/>
  <c r="F140"/>
  <c r="G140"/>
  <c r="E140"/>
  <c r="R140"/>
  <c r="F144"/>
  <c r="G144"/>
  <c r="E144"/>
  <c r="R144"/>
  <c r="G147"/>
  <c r="F147"/>
  <c r="R147"/>
  <c r="E147"/>
  <c r="G155"/>
  <c r="F155"/>
  <c r="R155"/>
  <c r="E155"/>
  <c r="G163"/>
  <c r="F163"/>
  <c r="R163"/>
  <c r="E163"/>
  <c r="F168"/>
  <c r="G168"/>
  <c r="E168"/>
  <c r="R168"/>
  <c r="F172"/>
  <c r="G172"/>
  <c r="E172"/>
  <c r="R172"/>
  <c r="F176"/>
  <c r="G176"/>
  <c r="E176"/>
  <c r="R176"/>
  <c r="F179"/>
  <c r="G179"/>
  <c r="E179"/>
  <c r="R179"/>
  <c r="F183"/>
  <c r="G183"/>
  <c r="E183"/>
  <c r="R183"/>
  <c r="F187"/>
  <c r="G187"/>
  <c r="E187"/>
  <c r="R187"/>
  <c r="F191"/>
  <c r="G191"/>
  <c r="E191"/>
  <c r="R191"/>
  <c r="F194"/>
  <c r="G194"/>
  <c r="E194"/>
  <c r="R194"/>
  <c r="R198"/>
  <c r="G13"/>
  <c r="E13"/>
  <c r="F13"/>
  <c r="R13"/>
  <c r="G33"/>
  <c r="E33"/>
  <c r="F33"/>
  <c r="R33"/>
  <c r="G39"/>
  <c r="E39"/>
  <c r="F39"/>
  <c r="R39"/>
  <c r="G57"/>
  <c r="E57"/>
  <c r="F57"/>
  <c r="R57"/>
  <c r="G67"/>
  <c r="E67"/>
  <c r="F67"/>
  <c r="R67"/>
  <c r="G71"/>
  <c r="E71"/>
  <c r="F71"/>
  <c r="R71"/>
  <c r="G75"/>
  <c r="E75"/>
  <c r="F75"/>
  <c r="R75"/>
  <c r="G83"/>
  <c r="E83"/>
  <c r="F83"/>
  <c r="R83"/>
  <c r="G91"/>
  <c r="E91"/>
  <c r="F91"/>
  <c r="R91"/>
  <c r="G95"/>
  <c r="E95"/>
  <c r="F95"/>
  <c r="R95"/>
  <c r="G101"/>
  <c r="E101"/>
  <c r="F101"/>
  <c r="R101"/>
  <c r="G117"/>
  <c r="E117"/>
  <c r="F117"/>
  <c r="R117"/>
  <c r="G125"/>
  <c r="F125"/>
  <c r="R125"/>
  <c r="E125"/>
  <c r="G135"/>
  <c r="F135"/>
  <c r="R135"/>
  <c r="E135"/>
  <c r="G141"/>
  <c r="F141"/>
  <c r="R141"/>
  <c r="E141"/>
  <c r="F148"/>
  <c r="G148"/>
  <c r="E148"/>
  <c r="R148"/>
  <c r="F150"/>
  <c r="G150"/>
  <c r="E150"/>
  <c r="R150"/>
  <c r="F152"/>
  <c r="G152"/>
  <c r="E152"/>
  <c r="R152"/>
  <c r="F154"/>
  <c r="G154"/>
  <c r="E154"/>
  <c r="R154"/>
  <c r="R11"/>
  <c r="R129"/>
  <c r="R131"/>
  <c r="R133"/>
  <c r="R143"/>
  <c r="R145"/>
  <c r="R19"/>
  <c r="R29"/>
  <c r="R31"/>
  <c r="R51"/>
  <c r="R81"/>
  <c r="R85"/>
  <c r="R99"/>
  <c r="R113"/>
  <c r="R121"/>
  <c r="N15" i="7"/>
  <c r="O15" s="1"/>
  <c r="P15" s="1"/>
  <c r="N43"/>
  <c r="O43" s="1"/>
  <c r="P43" s="1"/>
  <c r="N55"/>
  <c r="O55" s="1"/>
  <c r="P55" s="1"/>
  <c r="N63"/>
  <c r="O63" s="1"/>
  <c r="P63" s="1"/>
  <c r="N75"/>
  <c r="O75" s="1"/>
  <c r="P75" s="1"/>
  <c r="N83"/>
  <c r="O83" s="1"/>
  <c r="P83" s="1"/>
  <c r="N103"/>
  <c r="O103" s="1"/>
  <c r="P103" s="1"/>
  <c r="N123"/>
  <c r="O123" s="1"/>
  <c r="P123" s="1"/>
  <c r="N127"/>
  <c r="O127" s="1"/>
  <c r="P127" s="1"/>
  <c r="K147" i="5"/>
  <c r="J147"/>
  <c r="I147"/>
  <c r="K149"/>
  <c r="J149"/>
  <c r="I149"/>
  <c r="K151"/>
  <c r="J151"/>
  <c r="I151"/>
  <c r="K153"/>
  <c r="J153"/>
  <c r="I153"/>
  <c r="K157"/>
  <c r="J157"/>
  <c r="I157"/>
  <c r="O161"/>
  <c r="N161"/>
  <c r="M161"/>
  <c r="O169"/>
  <c r="N169"/>
  <c r="M169"/>
  <c r="K171"/>
  <c r="J171"/>
  <c r="I171"/>
  <c r="K175"/>
  <c r="J175"/>
  <c r="I175"/>
  <c r="O182"/>
  <c r="N182"/>
  <c r="M182"/>
  <c r="K184"/>
  <c r="J184"/>
  <c r="I184"/>
  <c r="O186"/>
  <c r="N186"/>
  <c r="M186"/>
  <c r="O199"/>
  <c r="N199"/>
  <c r="M199"/>
  <c r="K201"/>
  <c r="J201"/>
  <c r="I201"/>
  <c r="K202"/>
  <c r="J202"/>
  <c r="I202"/>
  <c r="K148"/>
  <c r="J148"/>
  <c r="I148"/>
  <c r="K150"/>
  <c r="J150"/>
  <c r="I150"/>
  <c r="O150"/>
  <c r="N150"/>
  <c r="M150"/>
  <c r="O156"/>
  <c r="N156"/>
  <c r="M156"/>
  <c r="K158"/>
  <c r="J158"/>
  <c r="I158"/>
  <c r="O162"/>
  <c r="N162"/>
  <c r="M162"/>
  <c r="K164"/>
  <c r="J164"/>
  <c r="I164"/>
  <c r="O164"/>
  <c r="N164"/>
  <c r="M164"/>
  <c r="O166"/>
  <c r="N166"/>
  <c r="M166"/>
  <c r="O168"/>
  <c r="N168"/>
  <c r="M168"/>
  <c r="K172"/>
  <c r="J172"/>
  <c r="I172"/>
  <c r="K174"/>
  <c r="J174"/>
  <c r="I174"/>
  <c r="K176"/>
  <c r="J176"/>
  <c r="I176"/>
  <c r="K177"/>
  <c r="J177"/>
  <c r="I177"/>
  <c r="K179"/>
  <c r="J179"/>
  <c r="I179"/>
  <c r="O187"/>
  <c r="N187"/>
  <c r="M187"/>
  <c r="O196"/>
  <c r="N196"/>
  <c r="M196"/>
  <c r="O198"/>
  <c r="N198"/>
  <c r="M198"/>
  <c r="N21" i="7"/>
  <c r="O21" s="1"/>
  <c r="P21" s="1"/>
  <c r="N49"/>
  <c r="O49" s="1"/>
  <c r="P49" s="1"/>
  <c r="N65"/>
  <c r="O65" s="1"/>
  <c r="P65" s="1"/>
  <c r="N81"/>
  <c r="O81" s="1"/>
  <c r="P81" s="1"/>
  <c r="N97"/>
  <c r="O97" s="1"/>
  <c r="P97" s="1"/>
  <c r="N129"/>
  <c r="O129" s="1"/>
  <c r="P129" s="1"/>
  <c r="O147" i="5"/>
  <c r="N147"/>
  <c r="M147"/>
  <c r="O157"/>
  <c r="N157"/>
  <c r="M157"/>
  <c r="K161"/>
  <c r="J161"/>
  <c r="I161"/>
  <c r="K169"/>
  <c r="J169"/>
  <c r="I169"/>
  <c r="O171"/>
  <c r="N171"/>
  <c r="M171"/>
  <c r="O175"/>
  <c r="N175"/>
  <c r="M175"/>
  <c r="K182"/>
  <c r="J182"/>
  <c r="I182"/>
  <c r="O184"/>
  <c r="N184"/>
  <c r="M184"/>
  <c r="K186"/>
  <c r="J186"/>
  <c r="I186"/>
  <c r="K199"/>
  <c r="J199"/>
  <c r="I199"/>
  <c r="O201"/>
  <c r="N201"/>
  <c r="M201"/>
  <c r="O202"/>
  <c r="N202"/>
  <c r="M202"/>
  <c r="K152"/>
  <c r="J152"/>
  <c r="I152"/>
  <c r="K154"/>
  <c r="J154"/>
  <c r="I154"/>
  <c r="K156"/>
  <c r="J156"/>
  <c r="I156"/>
  <c r="O158"/>
  <c r="N158"/>
  <c r="M158"/>
  <c r="K160"/>
  <c r="J160"/>
  <c r="I160"/>
  <c r="K162"/>
  <c r="J162"/>
  <c r="I162"/>
  <c r="K166"/>
  <c r="J166"/>
  <c r="I166"/>
  <c r="K168"/>
  <c r="J168"/>
  <c r="I168"/>
  <c r="O172"/>
  <c r="N172"/>
  <c r="M172"/>
  <c r="O174"/>
  <c r="N174"/>
  <c r="M174"/>
  <c r="O176"/>
  <c r="N176"/>
  <c r="M176"/>
  <c r="O177"/>
  <c r="N177"/>
  <c r="M177"/>
  <c r="O179"/>
  <c r="N179"/>
  <c r="M179"/>
  <c r="K187"/>
  <c r="J187"/>
  <c r="I187"/>
  <c r="K196"/>
  <c r="J196"/>
  <c r="I196"/>
  <c r="K198"/>
  <c r="J198"/>
  <c r="I198"/>
  <c r="I182" i="13"/>
  <c r="K135"/>
  <c r="G180"/>
  <c r="K79"/>
  <c r="L135"/>
  <c r="T180"/>
  <c r="G184"/>
  <c r="M79"/>
  <c r="M135"/>
  <c r="M71"/>
  <c r="T192"/>
  <c r="H87"/>
  <c r="T182"/>
  <c r="T71"/>
  <c r="I180"/>
  <c r="L23"/>
  <c r="G109"/>
  <c r="P103"/>
  <c r="O7"/>
  <c r="T7"/>
  <c r="H7"/>
  <c r="Q103"/>
  <c r="Q111"/>
  <c r="H23"/>
  <c r="T55"/>
  <c r="K55"/>
  <c r="I47"/>
  <c r="G179"/>
  <c r="L55"/>
  <c r="T159"/>
  <c r="L192"/>
  <c r="M192"/>
  <c r="I184"/>
  <c r="H184"/>
  <c r="O182"/>
  <c r="P111"/>
  <c r="G31"/>
  <c r="T23"/>
  <c r="M23"/>
  <c r="K201"/>
  <c r="L201"/>
  <c r="I100"/>
  <c r="T100"/>
  <c r="P157"/>
  <c r="Q157"/>
  <c r="O157"/>
  <c r="M63"/>
  <c r="L63"/>
  <c r="K63"/>
  <c r="Q31"/>
  <c r="O31"/>
  <c r="I31"/>
  <c r="T109"/>
  <c r="H109"/>
  <c r="P182"/>
  <c r="Q182"/>
  <c r="M100"/>
  <c r="G87"/>
  <c r="T31"/>
  <c r="G125"/>
  <c r="T125"/>
  <c r="I125"/>
  <c r="H125"/>
  <c r="K100"/>
  <c r="T111"/>
  <c r="I87"/>
  <c r="K172"/>
  <c r="L172"/>
  <c r="L15"/>
  <c r="M15"/>
  <c r="G197"/>
  <c r="H197"/>
  <c r="M103"/>
  <c r="L103"/>
  <c r="K103"/>
  <c r="M84"/>
  <c r="K84"/>
  <c r="L84"/>
  <c r="L111"/>
  <c r="M111"/>
  <c r="K111"/>
  <c r="M143"/>
  <c r="K143"/>
  <c r="I39"/>
  <c r="H39"/>
  <c r="G39"/>
  <c r="H47"/>
  <c r="G47"/>
  <c r="H194"/>
  <c r="T194"/>
  <c r="I194"/>
  <c r="G194"/>
  <c r="O158"/>
  <c r="Q158"/>
  <c r="P158"/>
  <c r="T36"/>
  <c r="I36"/>
  <c r="H36"/>
  <c r="G36"/>
  <c r="Q161"/>
  <c r="P161"/>
  <c r="O161"/>
  <c r="M68"/>
  <c r="L68"/>
  <c r="K68"/>
  <c r="Q85"/>
  <c r="P85"/>
  <c r="O85"/>
  <c r="T161"/>
  <c r="I161"/>
  <c r="G161"/>
  <c r="H161"/>
  <c r="O198"/>
  <c r="Q198"/>
  <c r="P198"/>
  <c r="M199"/>
  <c r="L199"/>
  <c r="K199"/>
  <c r="M164"/>
  <c r="K164"/>
  <c r="L164"/>
  <c r="G124"/>
  <c r="I124"/>
  <c r="T124"/>
  <c r="H124"/>
  <c r="I113"/>
  <c r="H113"/>
  <c r="G113"/>
  <c r="T113"/>
  <c r="G175"/>
  <c r="I175"/>
  <c r="T175"/>
  <c r="H175"/>
  <c r="Q137"/>
  <c r="P137"/>
  <c r="O137"/>
  <c r="L85"/>
  <c r="M85"/>
  <c r="K85"/>
  <c r="H10"/>
  <c r="G10"/>
  <c r="I10"/>
  <c r="T10"/>
  <c r="P52"/>
  <c r="O52"/>
  <c r="Q52"/>
  <c r="M60"/>
  <c r="L60"/>
  <c r="K60"/>
  <c r="T95"/>
  <c r="I95"/>
  <c r="H95"/>
  <c r="G95"/>
  <c r="M40"/>
  <c r="L40"/>
  <c r="T40"/>
  <c r="K40"/>
  <c r="I120"/>
  <c r="H120"/>
  <c r="G120"/>
  <c r="T120"/>
  <c r="I11"/>
  <c r="H11"/>
  <c r="G11"/>
  <c r="T11"/>
  <c r="L177"/>
  <c r="K177"/>
  <c r="M177"/>
  <c r="Q196"/>
  <c r="P196"/>
  <c r="O196"/>
  <c r="M176"/>
  <c r="L176"/>
  <c r="K176"/>
  <c r="H199"/>
  <c r="G199"/>
  <c r="I199"/>
  <c r="H164"/>
  <c r="G164"/>
  <c r="T164"/>
  <c r="I164"/>
  <c r="O124"/>
  <c r="Q124"/>
  <c r="P124"/>
  <c r="L113"/>
  <c r="K113"/>
  <c r="M113"/>
  <c r="Q113"/>
  <c r="O113"/>
  <c r="P113"/>
  <c r="O175"/>
  <c r="Q175"/>
  <c r="P175"/>
  <c r="M89"/>
  <c r="L89"/>
  <c r="K89"/>
  <c r="L137"/>
  <c r="M137"/>
  <c r="K137"/>
  <c r="M73"/>
  <c r="L73"/>
  <c r="K73"/>
  <c r="T21"/>
  <c r="H21"/>
  <c r="G21"/>
  <c r="I21"/>
  <c r="L62"/>
  <c r="M62"/>
  <c r="K62"/>
  <c r="M53"/>
  <c r="K53"/>
  <c r="L53"/>
  <c r="M94"/>
  <c r="L94"/>
  <c r="K94"/>
  <c r="H45"/>
  <c r="G45"/>
  <c r="I45"/>
  <c r="T45"/>
  <c r="M169"/>
  <c r="L169"/>
  <c r="K169"/>
  <c r="I59"/>
  <c r="H59"/>
  <c r="G59"/>
  <c r="T59"/>
  <c r="T41"/>
  <c r="I41"/>
  <c r="H41"/>
  <c r="G41"/>
  <c r="Q12"/>
  <c r="P12"/>
  <c r="O12"/>
  <c r="I33"/>
  <c r="H33"/>
  <c r="G33"/>
  <c r="T33"/>
  <c r="K200"/>
  <c r="M200"/>
  <c r="L200"/>
  <c r="T85"/>
  <c r="I85"/>
  <c r="H85"/>
  <c r="G85"/>
  <c r="G198"/>
  <c r="I198"/>
  <c r="T198"/>
  <c r="H198"/>
  <c r="M90"/>
  <c r="K90"/>
  <c r="L90"/>
  <c r="T137"/>
  <c r="I137"/>
  <c r="H137"/>
  <c r="G137"/>
  <c r="O28"/>
  <c r="Q28"/>
  <c r="P28"/>
  <c r="Q60"/>
  <c r="P60"/>
  <c r="O60"/>
  <c r="P72"/>
  <c r="Q72"/>
  <c r="O72"/>
  <c r="Q53"/>
  <c r="P53"/>
  <c r="O53"/>
  <c r="T196"/>
  <c r="I196"/>
  <c r="H196"/>
  <c r="G196"/>
  <c r="H176"/>
  <c r="G176"/>
  <c r="T176"/>
  <c r="I176"/>
  <c r="P199"/>
  <c r="O199"/>
  <c r="Q199"/>
  <c r="P164"/>
  <c r="O164"/>
  <c r="Q164"/>
  <c r="T151"/>
  <c r="I151"/>
  <c r="H151"/>
  <c r="G151"/>
  <c r="T50"/>
  <c r="H50"/>
  <c r="G50"/>
  <c r="I50"/>
  <c r="M99"/>
  <c r="L99"/>
  <c r="K99"/>
  <c r="H89"/>
  <c r="G89"/>
  <c r="T89"/>
  <c r="I89"/>
  <c r="T80"/>
  <c r="I80"/>
  <c r="H80"/>
  <c r="G80"/>
  <c r="Q126"/>
  <c r="P126"/>
  <c r="O126"/>
  <c r="T90"/>
  <c r="G73"/>
  <c r="T73"/>
  <c r="I73"/>
  <c r="H73"/>
  <c r="Q41"/>
  <c r="P41"/>
  <c r="O41"/>
  <c r="H15"/>
  <c r="G15"/>
  <c r="T15"/>
  <c r="I15"/>
  <c r="T62"/>
  <c r="I62"/>
  <c r="H62"/>
  <c r="G62"/>
  <c r="M78"/>
  <c r="L78"/>
  <c r="K78"/>
  <c r="H94"/>
  <c r="G94"/>
  <c r="T94"/>
  <c r="I94"/>
  <c r="H58"/>
  <c r="G58"/>
  <c r="I58"/>
  <c r="T58"/>
  <c r="H29"/>
  <c r="G29"/>
  <c r="T29"/>
  <c r="I29"/>
  <c r="P45"/>
  <c r="O45"/>
  <c r="Q45"/>
  <c r="I17"/>
  <c r="H17"/>
  <c r="G17"/>
  <c r="T17"/>
  <c r="G169"/>
  <c r="I169"/>
  <c r="H169"/>
  <c r="T169"/>
  <c r="Q59"/>
  <c r="P59"/>
  <c r="O59"/>
  <c r="T12"/>
  <c r="I12"/>
  <c r="H12"/>
  <c r="G12"/>
  <c r="I46"/>
  <c r="H46"/>
  <c r="G46"/>
  <c r="T46"/>
  <c r="G88"/>
  <c r="I88"/>
  <c r="T88"/>
  <c r="H88"/>
  <c r="T177"/>
  <c r="I177"/>
  <c r="H177"/>
  <c r="G177"/>
  <c r="G28"/>
  <c r="H28"/>
  <c r="T28"/>
  <c r="I28"/>
  <c r="I53"/>
  <c r="H53"/>
  <c r="G53"/>
  <c r="T53"/>
  <c r="I187"/>
  <c r="H187"/>
  <c r="G187"/>
  <c r="T187"/>
  <c r="M186"/>
  <c r="L186"/>
  <c r="K186"/>
  <c r="P176"/>
  <c r="O176"/>
  <c r="Q176"/>
  <c r="T133"/>
  <c r="I133"/>
  <c r="H133"/>
  <c r="G133"/>
  <c r="M144"/>
  <c r="L144"/>
  <c r="K144"/>
  <c r="G98"/>
  <c r="I98"/>
  <c r="T98"/>
  <c r="H98"/>
  <c r="K151"/>
  <c r="M151"/>
  <c r="L151"/>
  <c r="T68"/>
  <c r="H99"/>
  <c r="G99"/>
  <c r="T99"/>
  <c r="I99"/>
  <c r="P89"/>
  <c r="O89"/>
  <c r="Q89"/>
  <c r="Q80"/>
  <c r="P80"/>
  <c r="O80"/>
  <c r="T126"/>
  <c r="I126"/>
  <c r="H126"/>
  <c r="G126"/>
  <c r="H107"/>
  <c r="I107"/>
  <c r="T107"/>
  <c r="G107"/>
  <c r="P62"/>
  <c r="O62"/>
  <c r="Q62"/>
  <c r="H78"/>
  <c r="G78"/>
  <c r="T78"/>
  <c r="I78"/>
  <c r="P94"/>
  <c r="O94"/>
  <c r="Q94"/>
  <c r="P58"/>
  <c r="O58"/>
  <c r="Q58"/>
  <c r="P29"/>
  <c r="O29"/>
  <c r="Q29"/>
  <c r="O169"/>
  <c r="Q169"/>
  <c r="P169"/>
  <c r="Q18"/>
  <c r="P18"/>
  <c r="O18"/>
  <c r="Q46"/>
  <c r="P46"/>
  <c r="O46"/>
  <c r="H72"/>
  <c r="I72"/>
  <c r="G72"/>
  <c r="T72"/>
  <c r="M153"/>
  <c r="L153"/>
  <c r="K153"/>
  <c r="M175"/>
  <c r="L175"/>
  <c r="K175"/>
  <c r="H186"/>
  <c r="G186"/>
  <c r="T186"/>
  <c r="I186"/>
  <c r="T171"/>
  <c r="I171"/>
  <c r="H171"/>
  <c r="G171"/>
  <c r="M190"/>
  <c r="L190"/>
  <c r="K190"/>
  <c r="G144"/>
  <c r="T144"/>
  <c r="I144"/>
  <c r="H144"/>
  <c r="T150"/>
  <c r="H150"/>
  <c r="G150"/>
  <c r="I150"/>
  <c r="T153"/>
  <c r="G51"/>
  <c r="H51"/>
  <c r="I51"/>
  <c r="T51"/>
  <c r="P99"/>
  <c r="O99"/>
  <c r="Q99"/>
  <c r="L80"/>
  <c r="M80"/>
  <c r="K80"/>
  <c r="L126"/>
  <c r="K126"/>
  <c r="M126"/>
  <c r="M34"/>
  <c r="L34"/>
  <c r="K34"/>
  <c r="M107"/>
  <c r="K107"/>
  <c r="L107"/>
  <c r="P78"/>
  <c r="O78"/>
  <c r="Q78"/>
  <c r="M185"/>
  <c r="L185"/>
  <c r="K185"/>
  <c r="H102"/>
  <c r="T102"/>
  <c r="G102"/>
  <c r="I102"/>
  <c r="T18"/>
  <c r="I18"/>
  <c r="H18"/>
  <c r="G18"/>
  <c r="T69"/>
  <c r="I69"/>
  <c r="H69"/>
  <c r="G69"/>
  <c r="T60"/>
  <c r="I60"/>
  <c r="H60"/>
  <c r="G60"/>
  <c r="T74"/>
  <c r="I74"/>
  <c r="H74"/>
  <c r="G74"/>
  <c r="Q36"/>
  <c r="P36"/>
  <c r="O36"/>
  <c r="H52"/>
  <c r="G52"/>
  <c r="I52"/>
  <c r="T52"/>
  <c r="M95"/>
  <c r="K95"/>
  <c r="L95"/>
  <c r="P186"/>
  <c r="O186"/>
  <c r="Q186"/>
  <c r="G158"/>
  <c r="I158"/>
  <c r="H158"/>
  <c r="T158"/>
  <c r="M141"/>
  <c r="L141"/>
  <c r="K141"/>
  <c r="Q177"/>
  <c r="P177"/>
  <c r="O177"/>
  <c r="T116"/>
  <c r="I116"/>
  <c r="H116"/>
  <c r="G116"/>
  <c r="L150"/>
  <c r="M150"/>
  <c r="K150"/>
  <c r="M59"/>
  <c r="K59"/>
  <c r="L59"/>
  <c r="M46"/>
  <c r="K46"/>
  <c r="L46"/>
  <c r="H185"/>
  <c r="T185"/>
  <c r="G185"/>
  <c r="I185"/>
  <c r="M102"/>
  <c r="L102"/>
  <c r="K102"/>
  <c r="M72"/>
  <c r="L72"/>
  <c r="K72"/>
  <c r="O9" i="5"/>
  <c r="O10"/>
  <c r="O11"/>
  <c r="O12"/>
  <c r="O15"/>
  <c r="O16"/>
  <c r="O17"/>
  <c r="O19"/>
  <c r="O21"/>
  <c r="O22"/>
  <c r="O23"/>
  <c r="O24"/>
  <c r="O25"/>
  <c r="O27"/>
  <c r="O28"/>
  <c r="O29"/>
  <c r="O30"/>
  <c r="O31"/>
  <c r="O32"/>
  <c r="O33"/>
  <c r="O34"/>
  <c r="O36"/>
  <c r="O37"/>
  <c r="O38"/>
  <c r="O39"/>
  <c r="O40"/>
  <c r="O41"/>
  <c r="O44"/>
  <c r="O45"/>
  <c r="O46"/>
  <c r="O47"/>
  <c r="O48"/>
  <c r="O50"/>
  <c r="O51"/>
  <c r="O52"/>
  <c r="O54"/>
  <c r="O55"/>
  <c r="O56"/>
  <c r="O59"/>
  <c r="O60"/>
  <c r="O61"/>
  <c r="O64"/>
  <c r="O66"/>
  <c r="O67"/>
  <c r="O68"/>
  <c r="O69"/>
  <c r="O70"/>
  <c r="O71"/>
  <c r="O72"/>
  <c r="O73"/>
  <c r="O74"/>
  <c r="O75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3"/>
  <c r="O104"/>
  <c r="O105"/>
  <c r="O106"/>
  <c r="O107"/>
  <c r="O108"/>
  <c r="O109"/>
  <c r="O110"/>
  <c r="O113"/>
  <c r="O115"/>
  <c r="O117"/>
  <c r="O118"/>
  <c r="O122"/>
  <c r="O123"/>
  <c r="O126"/>
  <c r="O128"/>
  <c r="N9"/>
  <c r="N10"/>
  <c r="N11"/>
  <c r="N12"/>
  <c r="N15"/>
  <c r="N16"/>
  <c r="N17"/>
  <c r="N19"/>
  <c r="N21"/>
  <c r="N22"/>
  <c r="N23"/>
  <c r="N24"/>
  <c r="N25"/>
  <c r="N27"/>
  <c r="N28"/>
  <c r="N29"/>
  <c r="N30"/>
  <c r="N31"/>
  <c r="N32"/>
  <c r="N33"/>
  <c r="N34"/>
  <c r="N36"/>
  <c r="N37"/>
  <c r="N38"/>
  <c r="N39"/>
  <c r="N40"/>
  <c r="N41"/>
  <c r="N44"/>
  <c r="N45"/>
  <c r="N46"/>
  <c r="N47"/>
  <c r="N48"/>
  <c r="N50"/>
  <c r="N51"/>
  <c r="N52"/>
  <c r="N54"/>
  <c r="N55"/>
  <c r="N56"/>
  <c r="N59"/>
  <c r="N60"/>
  <c r="N61"/>
  <c r="N64"/>
  <c r="N66"/>
  <c r="N67"/>
  <c r="N68"/>
  <c r="N69"/>
  <c r="N70"/>
  <c r="N71"/>
  <c r="N72"/>
  <c r="N73"/>
  <c r="N74"/>
  <c r="N75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3"/>
  <c r="N104"/>
  <c r="N105"/>
  <c r="N106"/>
  <c r="N107"/>
  <c r="N108"/>
  <c r="N109"/>
  <c r="N110"/>
  <c r="N113"/>
  <c r="N115"/>
  <c r="N117"/>
  <c r="N118"/>
  <c r="N122"/>
  <c r="N123"/>
  <c r="N126"/>
  <c r="N128"/>
  <c r="M9"/>
  <c r="M10"/>
  <c r="M11"/>
  <c r="M12"/>
  <c r="M15"/>
  <c r="M16"/>
  <c r="M17"/>
  <c r="M19"/>
  <c r="M21"/>
  <c r="M22"/>
  <c r="M23"/>
  <c r="M24"/>
  <c r="M25"/>
  <c r="M27"/>
  <c r="M28"/>
  <c r="M29"/>
  <c r="M30"/>
  <c r="M31"/>
  <c r="M32"/>
  <c r="M33"/>
  <c r="M34"/>
  <c r="M36"/>
  <c r="M37"/>
  <c r="M38"/>
  <c r="M39"/>
  <c r="M40"/>
  <c r="M41"/>
  <c r="M44"/>
  <c r="M45"/>
  <c r="M46"/>
  <c r="M47"/>
  <c r="M48"/>
  <c r="M50"/>
  <c r="M51"/>
  <c r="M52"/>
  <c r="M54"/>
  <c r="M55"/>
  <c r="M56"/>
  <c r="M59"/>
  <c r="M60"/>
  <c r="M61"/>
  <c r="M64"/>
  <c r="M66"/>
  <c r="M67"/>
  <c r="M68"/>
  <c r="M69"/>
  <c r="M70"/>
  <c r="M71"/>
  <c r="M72"/>
  <c r="M73"/>
  <c r="M74"/>
  <c r="M75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3"/>
  <c r="M104"/>
  <c r="M105"/>
  <c r="M106"/>
  <c r="M107"/>
  <c r="M108"/>
  <c r="M109"/>
  <c r="M110"/>
  <c r="M113"/>
  <c r="M115"/>
  <c r="M117"/>
  <c r="M118"/>
  <c r="M122"/>
  <c r="M123"/>
  <c r="M126"/>
  <c r="M128"/>
  <c r="O7"/>
  <c r="N7"/>
  <c r="M7"/>
  <c r="K9"/>
  <c r="K10"/>
  <c r="K11"/>
  <c r="K12"/>
  <c r="K16"/>
  <c r="K17"/>
  <c r="K18"/>
  <c r="K19"/>
  <c r="K20"/>
  <c r="K21"/>
  <c r="K22"/>
  <c r="K23"/>
  <c r="K24"/>
  <c r="K25"/>
  <c r="K27"/>
  <c r="K28"/>
  <c r="K29"/>
  <c r="K30"/>
  <c r="K31"/>
  <c r="K32"/>
  <c r="K33"/>
  <c r="K34"/>
  <c r="K36"/>
  <c r="K37"/>
  <c r="K38"/>
  <c r="K39"/>
  <c r="K40"/>
  <c r="K41"/>
  <c r="K44"/>
  <c r="K45"/>
  <c r="K46"/>
  <c r="K47"/>
  <c r="K48"/>
  <c r="K50"/>
  <c r="K51"/>
  <c r="K52"/>
  <c r="K53"/>
  <c r="K54"/>
  <c r="K55"/>
  <c r="K56"/>
  <c r="K59"/>
  <c r="K60"/>
  <c r="K61"/>
  <c r="K64"/>
  <c r="K65"/>
  <c r="K67"/>
  <c r="K68"/>
  <c r="K69"/>
  <c r="K70"/>
  <c r="K71"/>
  <c r="K72"/>
  <c r="K73"/>
  <c r="K74"/>
  <c r="K75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3"/>
  <c r="K115"/>
  <c r="K116"/>
  <c r="K117"/>
  <c r="K118"/>
  <c r="K119"/>
  <c r="K120"/>
  <c r="K123"/>
  <c r="K126"/>
  <c r="K127"/>
  <c r="K129"/>
  <c r="K133"/>
  <c r="K134"/>
  <c r="K139"/>
  <c r="K141"/>
  <c r="K142"/>
  <c r="K145"/>
  <c r="K146"/>
  <c r="J9"/>
  <c r="J10"/>
  <c r="J11"/>
  <c r="J12"/>
  <c r="J16"/>
  <c r="J17"/>
  <c r="J18"/>
  <c r="J19"/>
  <c r="J20"/>
  <c r="J21"/>
  <c r="J22"/>
  <c r="J23"/>
  <c r="J24"/>
  <c r="J25"/>
  <c r="J27"/>
  <c r="J28"/>
  <c r="J29"/>
  <c r="J30"/>
  <c r="J31"/>
  <c r="J32"/>
  <c r="J33"/>
  <c r="J34"/>
  <c r="J36"/>
  <c r="J37"/>
  <c r="J38"/>
  <c r="J39"/>
  <c r="J40"/>
  <c r="J41"/>
  <c r="J44"/>
  <c r="J45"/>
  <c r="J46"/>
  <c r="J47"/>
  <c r="J48"/>
  <c r="J50"/>
  <c r="J51"/>
  <c r="J52"/>
  <c r="J53"/>
  <c r="J54"/>
  <c r="J55"/>
  <c r="J56"/>
  <c r="J59"/>
  <c r="J60"/>
  <c r="J61"/>
  <c r="J64"/>
  <c r="J65"/>
  <c r="J67"/>
  <c r="J68"/>
  <c r="J69"/>
  <c r="J70"/>
  <c r="J71"/>
  <c r="J72"/>
  <c r="J73"/>
  <c r="J74"/>
  <c r="J75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3"/>
  <c r="J115"/>
  <c r="J116"/>
  <c r="J117"/>
  <c r="J118"/>
  <c r="J119"/>
  <c r="J120"/>
  <c r="J123"/>
  <c r="J126"/>
  <c r="J127"/>
  <c r="J129"/>
  <c r="J133"/>
  <c r="J134"/>
  <c r="J139"/>
  <c r="J141"/>
  <c r="J142"/>
  <c r="J145"/>
  <c r="J146"/>
  <c r="I9"/>
  <c r="I10"/>
  <c r="I11"/>
  <c r="I12"/>
  <c r="I16"/>
  <c r="I17"/>
  <c r="I18"/>
  <c r="I19"/>
  <c r="I20"/>
  <c r="I21"/>
  <c r="I22"/>
  <c r="I23"/>
  <c r="I24"/>
  <c r="I25"/>
  <c r="I27"/>
  <c r="I28"/>
  <c r="I29"/>
  <c r="I30"/>
  <c r="I31"/>
  <c r="I32"/>
  <c r="I33"/>
  <c r="I34"/>
  <c r="I36"/>
  <c r="I37"/>
  <c r="I38"/>
  <c r="I39"/>
  <c r="I40"/>
  <c r="I41"/>
  <c r="I44"/>
  <c r="I45"/>
  <c r="I46"/>
  <c r="I47"/>
  <c r="I48"/>
  <c r="I50"/>
  <c r="I51"/>
  <c r="I52"/>
  <c r="I53"/>
  <c r="I54"/>
  <c r="I55"/>
  <c r="I56"/>
  <c r="I59"/>
  <c r="I60"/>
  <c r="I61"/>
  <c r="I64"/>
  <c r="I65"/>
  <c r="I67"/>
  <c r="I68"/>
  <c r="I69"/>
  <c r="I70"/>
  <c r="I71"/>
  <c r="I72"/>
  <c r="I73"/>
  <c r="I74"/>
  <c r="I75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3"/>
  <c r="I115"/>
  <c r="I116"/>
  <c r="I117"/>
  <c r="I118"/>
  <c r="I119"/>
  <c r="I120"/>
  <c r="I123"/>
  <c r="I126"/>
  <c r="I127"/>
  <c r="I129"/>
  <c r="I133"/>
  <c r="I134"/>
  <c r="I139"/>
  <c r="I141"/>
  <c r="I142"/>
  <c r="I145"/>
  <c r="I146"/>
  <c r="K7"/>
  <c r="J7"/>
  <c r="I7"/>
  <c r="G7"/>
  <c r="F7"/>
  <c r="E7"/>
  <c r="K204" i="7" l="1"/>
  <c r="N185"/>
  <c r="O185" s="1"/>
  <c r="P185" s="1"/>
  <c r="N64"/>
  <c r="O64" s="1"/>
  <c r="P64" s="1"/>
  <c r="N143"/>
  <c r="O143" s="1"/>
  <c r="P143" s="1"/>
  <c r="N10"/>
  <c r="O10" s="1"/>
  <c r="P10" s="1"/>
  <c r="N205"/>
  <c r="O205" s="1"/>
  <c r="P205" s="1"/>
  <c r="N182"/>
  <c r="O182" s="1"/>
  <c r="P182" s="1"/>
  <c r="N74"/>
  <c r="O74" s="1"/>
  <c r="P74" s="1"/>
  <c r="N153"/>
  <c r="O153" s="1"/>
  <c r="P153" s="1"/>
  <c r="N42"/>
  <c r="O42" s="1"/>
  <c r="P42" s="1"/>
  <c r="N37"/>
  <c r="O37" s="1"/>
  <c r="P37" s="1"/>
  <c r="N142"/>
  <c r="O142" s="1"/>
  <c r="P142" s="1"/>
  <c r="N119"/>
  <c r="O119" s="1"/>
  <c r="P119" s="1"/>
  <c r="N71"/>
  <c r="O71" s="1"/>
  <c r="P71" s="1"/>
  <c r="N133"/>
  <c r="O133" s="1"/>
  <c r="P133" s="1"/>
  <c r="N17"/>
  <c r="O17" s="1"/>
  <c r="P17" s="1"/>
  <c r="N110"/>
  <c r="O110" s="1"/>
  <c r="P110" s="1"/>
  <c r="N135"/>
  <c r="O135" s="1"/>
  <c r="P135" s="1"/>
  <c r="N111"/>
  <c r="O111" s="1"/>
  <c r="P111" s="1"/>
  <c r="N91"/>
  <c r="O91" s="1"/>
  <c r="P91" s="1"/>
  <c r="N174"/>
  <c r="O174" s="1"/>
  <c r="P174" s="1"/>
  <c r="N144"/>
  <c r="O144" s="1"/>
  <c r="P144" s="1"/>
  <c r="E204" i="5"/>
  <c r="G204"/>
  <c r="N104" i="7"/>
  <c r="O104" s="1"/>
  <c r="P104" s="1"/>
  <c r="N122"/>
  <c r="O122" s="1"/>
  <c r="P122" s="1"/>
  <c r="N90"/>
  <c r="O90" s="1"/>
  <c r="P90" s="1"/>
  <c r="N51"/>
  <c r="O51" s="1"/>
  <c r="P51" s="1"/>
  <c r="N35"/>
  <c r="O35" s="1"/>
  <c r="P35" s="1"/>
  <c r="N199"/>
  <c r="O199" s="1"/>
  <c r="P199" s="1"/>
  <c r="N125"/>
  <c r="O125" s="1"/>
  <c r="P125" s="1"/>
  <c r="N101"/>
  <c r="O101" s="1"/>
  <c r="P101" s="1"/>
  <c r="N93"/>
  <c r="O93" s="1"/>
  <c r="P93" s="1"/>
  <c r="N193"/>
  <c r="O193" s="1"/>
  <c r="P193" s="1"/>
  <c r="N181"/>
  <c r="O181" s="1"/>
  <c r="P181" s="1"/>
  <c r="N170"/>
  <c r="O170" s="1"/>
  <c r="P170" s="1"/>
  <c r="N162"/>
  <c r="O162" s="1"/>
  <c r="P162" s="1"/>
  <c r="N158"/>
  <c r="O158" s="1"/>
  <c r="P158" s="1"/>
  <c r="N198"/>
  <c r="O198" s="1"/>
  <c r="P198" s="1"/>
  <c r="N191"/>
  <c r="O191" s="1"/>
  <c r="P191" s="1"/>
  <c r="N183"/>
  <c r="O183" s="1"/>
  <c r="P183" s="1"/>
  <c r="N176"/>
  <c r="O176" s="1"/>
  <c r="P176" s="1"/>
  <c r="N168"/>
  <c r="O168" s="1"/>
  <c r="P168" s="1"/>
  <c r="N16"/>
  <c r="O16" s="1"/>
  <c r="P16" s="1"/>
  <c r="N19"/>
  <c r="O19" s="1"/>
  <c r="P19" s="1"/>
  <c r="N11"/>
  <c r="O11" s="1"/>
  <c r="P11" s="1"/>
  <c r="N128"/>
  <c r="O128" s="1"/>
  <c r="P128" s="1"/>
  <c r="N78"/>
  <c r="O78" s="1"/>
  <c r="P78" s="1"/>
  <c r="N70"/>
  <c r="O70" s="1"/>
  <c r="P70" s="1"/>
  <c r="N149"/>
  <c r="O149" s="1"/>
  <c r="P149" s="1"/>
  <c r="N109"/>
  <c r="O109" s="1"/>
  <c r="P109" s="1"/>
  <c r="N85"/>
  <c r="O85" s="1"/>
  <c r="P85" s="1"/>
  <c r="N77"/>
  <c r="O77" s="1"/>
  <c r="P77" s="1"/>
  <c r="N53"/>
  <c r="O53" s="1"/>
  <c r="P53" s="1"/>
  <c r="N45"/>
  <c r="O45" s="1"/>
  <c r="P45" s="1"/>
  <c r="N29"/>
  <c r="O29" s="1"/>
  <c r="P29" s="1"/>
  <c r="N76"/>
  <c r="O76" s="1"/>
  <c r="P76" s="1"/>
  <c r="N147"/>
  <c r="O147" s="1"/>
  <c r="P147" s="1"/>
  <c r="N139"/>
  <c r="O139" s="1"/>
  <c r="P139" s="1"/>
  <c r="N131"/>
  <c r="O131" s="1"/>
  <c r="P131" s="1"/>
  <c r="N115"/>
  <c r="O115" s="1"/>
  <c r="P115" s="1"/>
  <c r="N107"/>
  <c r="O107" s="1"/>
  <c r="P107" s="1"/>
  <c r="N99"/>
  <c r="O99" s="1"/>
  <c r="P99" s="1"/>
  <c r="N87"/>
  <c r="O87" s="1"/>
  <c r="P87" s="1"/>
  <c r="N67"/>
  <c r="O67" s="1"/>
  <c r="P67" s="1"/>
  <c r="N59"/>
  <c r="O59" s="1"/>
  <c r="P59" s="1"/>
  <c r="N200"/>
  <c r="O200" s="1"/>
  <c r="P200" s="1"/>
  <c r="N154"/>
  <c r="O154" s="1"/>
  <c r="P154" s="1"/>
  <c r="N94"/>
  <c r="O94" s="1"/>
  <c r="P94" s="1"/>
  <c r="N141"/>
  <c r="O141" s="1"/>
  <c r="P141" s="1"/>
  <c r="N117"/>
  <c r="O117" s="1"/>
  <c r="P117" s="1"/>
  <c r="N69"/>
  <c r="O69" s="1"/>
  <c r="P69" s="1"/>
  <c r="N61"/>
  <c r="O61" s="1"/>
  <c r="P61" s="1"/>
  <c r="N100"/>
  <c r="O100" s="1"/>
  <c r="P100" s="1"/>
  <c r="N40"/>
  <c r="O40" s="1"/>
  <c r="P40" s="1"/>
  <c r="N13"/>
  <c r="O13" s="1"/>
  <c r="P13" s="1"/>
  <c r="N27"/>
  <c r="O27" s="1"/>
  <c r="P27" s="1"/>
  <c r="N196"/>
  <c r="O196" s="1"/>
  <c r="P196" s="1"/>
  <c r="K196"/>
  <c r="K192"/>
  <c r="N192"/>
  <c r="O192" s="1"/>
  <c r="P192" s="1"/>
  <c r="K184"/>
  <c r="N184"/>
  <c r="O184" s="1"/>
  <c r="P184" s="1"/>
  <c r="K177"/>
  <c r="N177"/>
  <c r="O177" s="1"/>
  <c r="P177" s="1"/>
  <c r="K169"/>
  <c r="N169"/>
  <c r="O169" s="1"/>
  <c r="P169" s="1"/>
  <c r="N157"/>
  <c r="O157" s="1"/>
  <c r="P157" s="1"/>
  <c r="K157"/>
  <c r="K134"/>
  <c r="N134"/>
  <c r="O134" s="1"/>
  <c r="P134" s="1"/>
  <c r="K126"/>
  <c r="N126"/>
  <c r="O126" s="1"/>
  <c r="P126" s="1"/>
  <c r="K118"/>
  <c r="N118"/>
  <c r="O118" s="1"/>
  <c r="P118" s="1"/>
  <c r="L84"/>
  <c r="N84"/>
  <c r="O84" s="1"/>
  <c r="P84" s="1"/>
  <c r="K52"/>
  <c r="N52"/>
  <c r="O52" s="1"/>
  <c r="P52" s="1"/>
  <c r="L44"/>
  <c r="N44"/>
  <c r="O44" s="1"/>
  <c r="P44" s="1"/>
  <c r="M82"/>
  <c r="N82"/>
  <c r="O82" s="1"/>
  <c r="P82" s="1"/>
  <c r="K68"/>
  <c r="N68"/>
  <c r="O68" s="1"/>
  <c r="P68" s="1"/>
  <c r="K152"/>
  <c r="N152"/>
  <c r="O152" s="1"/>
  <c r="P152" s="1"/>
  <c r="K132"/>
  <c r="N132"/>
  <c r="O132" s="1"/>
  <c r="P132" s="1"/>
  <c r="K124"/>
  <c r="N124"/>
  <c r="O124" s="1"/>
  <c r="P124" s="1"/>
  <c r="K112"/>
  <c r="N112"/>
  <c r="O112" s="1"/>
  <c r="P112" s="1"/>
  <c r="K58"/>
  <c r="N58"/>
  <c r="O58" s="1"/>
  <c r="P58" s="1"/>
  <c r="K46"/>
  <c r="N46"/>
  <c r="O46" s="1"/>
  <c r="P46" s="1"/>
  <c r="K34"/>
  <c r="N34"/>
  <c r="O34" s="1"/>
  <c r="P34" s="1"/>
  <c r="K26"/>
  <c r="N26"/>
  <c r="O26" s="1"/>
  <c r="P26" s="1"/>
  <c r="K22"/>
  <c r="N22"/>
  <c r="O22" s="1"/>
  <c r="P22" s="1"/>
  <c r="K150"/>
  <c r="N150"/>
  <c r="O150" s="1"/>
  <c r="P150" s="1"/>
  <c r="L28"/>
  <c r="N28"/>
  <c r="O28" s="1"/>
  <c r="P28" s="1"/>
  <c r="L24"/>
  <c r="N24"/>
  <c r="O24" s="1"/>
  <c r="P24" s="1"/>
  <c r="L20"/>
  <c r="N20"/>
  <c r="O20" s="1"/>
  <c r="P20" s="1"/>
  <c r="K12"/>
  <c r="N12"/>
  <c r="O12" s="1"/>
  <c r="P12" s="1"/>
  <c r="K194"/>
  <c r="N194"/>
  <c r="O194" s="1"/>
  <c r="P194" s="1"/>
  <c r="N175"/>
  <c r="O175" s="1"/>
  <c r="P175" s="1"/>
  <c r="K175"/>
  <c r="K171"/>
  <c r="N171"/>
  <c r="O171" s="1"/>
  <c r="P171" s="1"/>
  <c r="N159"/>
  <c r="O159" s="1"/>
  <c r="P159" s="1"/>
  <c r="K159"/>
  <c r="K155"/>
  <c r="N155"/>
  <c r="O155" s="1"/>
  <c r="P155" s="1"/>
  <c r="K151"/>
  <c r="N151"/>
  <c r="O151" s="1"/>
  <c r="P151" s="1"/>
  <c r="K166"/>
  <c r="N166"/>
  <c r="O166" s="1"/>
  <c r="P166" s="1"/>
  <c r="N164"/>
  <c r="O164" s="1"/>
  <c r="P164" s="1"/>
  <c r="L164"/>
  <c r="K148"/>
  <c r="N148"/>
  <c r="O148" s="1"/>
  <c r="P148" s="1"/>
  <c r="M146"/>
  <c r="N146"/>
  <c r="O146" s="1"/>
  <c r="P146" s="1"/>
  <c r="K108"/>
  <c r="N108"/>
  <c r="O108" s="1"/>
  <c r="P108" s="1"/>
  <c r="M106"/>
  <c r="N106"/>
  <c r="O106" s="1"/>
  <c r="P106" s="1"/>
  <c r="K66"/>
  <c r="N66"/>
  <c r="O66" s="1"/>
  <c r="P66" s="1"/>
  <c r="K38"/>
  <c r="N38"/>
  <c r="O38" s="1"/>
  <c r="P38" s="1"/>
  <c r="N188"/>
  <c r="O188" s="1"/>
  <c r="P188" s="1"/>
  <c r="N173"/>
  <c r="O173" s="1"/>
  <c r="P173" s="1"/>
  <c r="N186"/>
  <c r="O186" s="1"/>
  <c r="P186" s="1"/>
  <c r="N163"/>
  <c r="O163" s="1"/>
  <c r="P163" s="1"/>
  <c r="N138"/>
  <c r="O138" s="1"/>
  <c r="P138" s="1"/>
  <c r="N120"/>
  <c r="O120" s="1"/>
  <c r="P120" s="1"/>
  <c r="N98"/>
  <c r="O98" s="1"/>
  <c r="P98" s="1"/>
  <c r="N86"/>
  <c r="O86" s="1"/>
  <c r="P86" s="1"/>
  <c r="N60"/>
  <c r="O60" s="1"/>
  <c r="P60" s="1"/>
  <c r="N36"/>
  <c r="O36" s="1"/>
  <c r="P36" s="1"/>
  <c r="N145"/>
  <c r="O145" s="1"/>
  <c r="P145" s="1"/>
  <c r="N137"/>
  <c r="O137" s="1"/>
  <c r="P137" s="1"/>
  <c r="N121"/>
  <c r="O121" s="1"/>
  <c r="P121" s="1"/>
  <c r="N113"/>
  <c r="O113" s="1"/>
  <c r="P113" s="1"/>
  <c r="N105"/>
  <c r="O105" s="1"/>
  <c r="P105" s="1"/>
  <c r="N89"/>
  <c r="O89" s="1"/>
  <c r="P89" s="1"/>
  <c r="N73"/>
  <c r="O73" s="1"/>
  <c r="P73" s="1"/>
  <c r="N57"/>
  <c r="O57" s="1"/>
  <c r="P57" s="1"/>
  <c r="N41"/>
  <c r="O41" s="1"/>
  <c r="P41" s="1"/>
  <c r="N33"/>
  <c r="O33" s="1"/>
  <c r="P33" s="1"/>
  <c r="N130"/>
  <c r="O130" s="1"/>
  <c r="P130" s="1"/>
  <c r="N96"/>
  <c r="O96" s="1"/>
  <c r="P96" s="1"/>
  <c r="N80"/>
  <c r="O80" s="1"/>
  <c r="P80" s="1"/>
  <c r="N72"/>
  <c r="O72" s="1"/>
  <c r="P72" s="1"/>
  <c r="N50"/>
  <c r="O50" s="1"/>
  <c r="P50" s="1"/>
  <c r="N30"/>
  <c r="O30" s="1"/>
  <c r="P30" s="1"/>
  <c r="N95"/>
  <c r="O95" s="1"/>
  <c r="P95" s="1"/>
  <c r="N79"/>
  <c r="O79" s="1"/>
  <c r="P79" s="1"/>
  <c r="N47"/>
  <c r="O47" s="1"/>
  <c r="P47" s="1"/>
  <c r="N39"/>
  <c r="O39" s="1"/>
  <c r="P39" s="1"/>
  <c r="N31"/>
  <c r="O31" s="1"/>
  <c r="P31" s="1"/>
  <c r="N23"/>
  <c r="O23" s="1"/>
  <c r="P23" s="1"/>
  <c r="N203"/>
  <c r="O203" s="1"/>
  <c r="P203" s="1"/>
  <c r="N197"/>
  <c r="O197" s="1"/>
  <c r="P197" s="1"/>
  <c r="N195"/>
  <c r="O195" s="1"/>
  <c r="P195" s="1"/>
  <c r="N156"/>
  <c r="O156" s="1"/>
  <c r="P156" s="1"/>
  <c r="N136"/>
  <c r="O136" s="1"/>
  <c r="P136" s="1"/>
  <c r="N54"/>
  <c r="O54" s="1"/>
  <c r="P54" s="1"/>
  <c r="F204" i="5"/>
  <c r="L204" i="13"/>
  <c r="M204"/>
  <c r="O204"/>
  <c r="H204"/>
  <c r="P204"/>
  <c r="K204"/>
  <c r="G204"/>
  <c r="I204"/>
  <c r="Q204"/>
  <c r="C11" i="1"/>
  <c r="D11"/>
  <c r="E11"/>
  <c r="F11"/>
  <c r="G11"/>
  <c r="H11"/>
  <c r="I11"/>
  <c r="J11"/>
  <c r="K11"/>
  <c r="L11"/>
  <c r="M11"/>
  <c r="B11"/>
  <c r="M124" i="5" l="1"/>
  <c r="O124"/>
  <c r="N124"/>
  <c r="N120"/>
  <c r="M120"/>
  <c r="O120"/>
  <c r="I128"/>
  <c r="K128"/>
  <c r="J128"/>
  <c r="I136"/>
  <c r="K136"/>
  <c r="J136"/>
  <c r="I144"/>
  <c r="K144"/>
  <c r="J144"/>
  <c r="M133"/>
  <c r="O133"/>
  <c r="N133"/>
  <c r="J121"/>
  <c r="I121"/>
  <c r="K121"/>
  <c r="O129"/>
  <c r="N129"/>
  <c r="M129"/>
  <c r="O137"/>
  <c r="N137"/>
  <c r="M137"/>
  <c r="N145"/>
  <c r="M145"/>
  <c r="O145"/>
  <c r="K132"/>
  <c r="I132"/>
  <c r="J132"/>
  <c r="N125"/>
  <c r="O125"/>
  <c r="M125"/>
  <c r="J122"/>
  <c r="I122"/>
  <c r="K122"/>
  <c r="J138"/>
  <c r="K138"/>
  <c r="I138"/>
  <c r="K131"/>
  <c r="J131"/>
  <c r="I131"/>
  <c r="I140"/>
  <c r="K140"/>
  <c r="J140"/>
  <c r="M134"/>
  <c r="N134"/>
  <c r="O134"/>
  <c r="N142"/>
  <c r="M142"/>
  <c r="O142"/>
  <c r="M119"/>
  <c r="O119"/>
  <c r="N119"/>
  <c r="O143"/>
  <c r="N143"/>
  <c r="M143"/>
  <c r="O141"/>
  <c r="N141"/>
  <c r="M141"/>
  <c r="F118" i="2"/>
  <c r="F114"/>
  <c r="F110"/>
  <c r="F106"/>
  <c r="F102"/>
  <c r="F98"/>
  <c r="F94"/>
  <c r="F90"/>
  <c r="F86"/>
  <c r="F82"/>
  <c r="F78"/>
  <c r="F74"/>
  <c r="F70"/>
  <c r="F66"/>
  <c r="F62"/>
  <c r="F58"/>
  <c r="F54"/>
  <c r="F50"/>
  <c r="F46"/>
  <c r="F42"/>
  <c r="F38"/>
  <c r="F34"/>
  <c r="F30"/>
  <c r="F26"/>
  <c r="F22"/>
  <c r="F18"/>
  <c r="F14"/>
  <c r="F10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F113"/>
  <c r="F115"/>
  <c r="F117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D214" i="7" l="1"/>
  <c r="E214" s="1"/>
  <c r="F214" s="1"/>
  <c r="D213"/>
  <c r="E213" s="1"/>
  <c r="F213" s="1"/>
  <c r="I135" i="5"/>
  <c r="J135"/>
  <c r="K135"/>
  <c r="J130"/>
  <c r="K130"/>
  <c r="I130"/>
  <c r="I125"/>
  <c r="K125"/>
  <c r="J125"/>
  <c r="O138"/>
  <c r="N138"/>
  <c r="M138"/>
  <c r="O132"/>
  <c r="N132"/>
  <c r="M132"/>
  <c r="O131"/>
  <c r="N131"/>
  <c r="M131"/>
  <c r="M144"/>
  <c r="O144"/>
  <c r="N144"/>
  <c r="O146"/>
  <c r="N146"/>
  <c r="M146"/>
  <c r="I143"/>
  <c r="J143"/>
  <c r="K143"/>
  <c r="K124"/>
  <c r="I124"/>
  <c r="J124"/>
  <c r="O130"/>
  <c r="N130"/>
  <c r="M130"/>
  <c r="M135"/>
  <c r="N135"/>
  <c r="O135"/>
  <c r="J137"/>
  <c r="I137"/>
  <c r="K137"/>
  <c r="N136"/>
  <c r="O136"/>
  <c r="M136"/>
  <c r="O121"/>
  <c r="N121"/>
  <c r="M121"/>
  <c r="M140"/>
  <c r="O140"/>
  <c r="N140"/>
  <c r="O139"/>
  <c r="N139"/>
  <c r="M139"/>
  <c r="M127"/>
  <c r="O127"/>
  <c r="N127"/>
  <c r="R7" l="1"/>
  <c r="O20" l="1"/>
  <c r="N20"/>
  <c r="M20"/>
  <c r="O43"/>
  <c r="N43"/>
  <c r="M43"/>
  <c r="O35"/>
  <c r="N35"/>
  <c r="M35"/>
  <c r="J66"/>
  <c r="I66"/>
  <c r="K66"/>
  <c r="O65"/>
  <c r="N65"/>
  <c r="M65"/>
  <c r="J49"/>
  <c r="I49"/>
  <c r="K49"/>
  <c r="J42"/>
  <c r="I42"/>
  <c r="K42"/>
  <c r="O114"/>
  <c r="N114"/>
  <c r="M114"/>
  <c r="O8"/>
  <c r="N8"/>
  <c r="M8"/>
  <c r="O116"/>
  <c r="N116"/>
  <c r="M116"/>
  <c r="O58"/>
  <c r="N58"/>
  <c r="M58"/>
  <c r="M63"/>
  <c r="O63"/>
  <c r="N63"/>
  <c r="I15"/>
  <c r="J15"/>
  <c r="K15"/>
  <c r="J26"/>
  <c r="I26"/>
  <c r="K26"/>
  <c r="I112"/>
  <c r="J112"/>
  <c r="K112"/>
  <c r="M14"/>
  <c r="N14"/>
  <c r="O14"/>
  <c r="M76"/>
  <c r="O76"/>
  <c r="N76"/>
  <c r="O18"/>
  <c r="N18"/>
  <c r="M18"/>
  <c r="M111"/>
  <c r="N111"/>
  <c r="O111"/>
  <c r="M102"/>
  <c r="N102"/>
  <c r="O102"/>
  <c r="N53"/>
  <c r="M53"/>
  <c r="O53"/>
  <c r="N13"/>
  <c r="O13"/>
  <c r="M13"/>
  <c r="U7"/>
  <c r="K43" l="1"/>
  <c r="J43"/>
  <c r="I43"/>
  <c r="I111"/>
  <c r="J111"/>
  <c r="K111"/>
  <c r="O42"/>
  <c r="N42"/>
  <c r="M42"/>
  <c r="J8"/>
  <c r="I8"/>
  <c r="K8"/>
  <c r="J62"/>
  <c r="I62"/>
  <c r="K62"/>
  <c r="K14"/>
  <c r="I14"/>
  <c r="J14"/>
  <c r="O26"/>
  <c r="N26"/>
  <c r="M26"/>
  <c r="K76"/>
  <c r="J76"/>
  <c r="I76"/>
  <c r="O57"/>
  <c r="N57"/>
  <c r="M57"/>
  <c r="K35"/>
  <c r="J35"/>
  <c r="I35"/>
  <c r="J58"/>
  <c r="K58"/>
  <c r="I58"/>
  <c r="M62"/>
  <c r="N62"/>
  <c r="O62"/>
  <c r="I63"/>
  <c r="J63"/>
  <c r="K63"/>
  <c r="O49"/>
  <c r="N49"/>
  <c r="M49"/>
  <c r="N112"/>
  <c r="M112"/>
  <c r="O112"/>
  <c r="K114"/>
  <c r="J114"/>
  <c r="I114"/>
  <c r="J57"/>
  <c r="I57"/>
  <c r="K57"/>
  <c r="K13"/>
  <c r="I13"/>
  <c r="J13"/>
  <c r="N204" l="1"/>
  <c r="M204"/>
  <c r="O204"/>
  <c r="K204"/>
  <c r="J204"/>
  <c r="I204"/>
  <c r="H8" i="2"/>
  <c r="H204" s="1"/>
  <c r="D208" s="1"/>
  <c r="G8"/>
  <c r="G204" s="1"/>
  <c r="D207" s="1"/>
  <c r="F6"/>
  <c r="E207" l="1"/>
  <c r="D6" i="3" s="1"/>
  <c r="C6"/>
  <c r="F6"/>
  <c r="E208" i="2"/>
  <c r="G6" i="3" s="1"/>
  <c r="N8" i="7"/>
  <c r="O8" s="1"/>
  <c r="M206" l="1"/>
  <c r="D217" s="1"/>
  <c r="E217" s="1"/>
  <c r="F217" s="1"/>
  <c r="L206"/>
  <c r="D216" s="1"/>
  <c r="E216" s="1"/>
  <c r="F216" s="1"/>
  <c r="K206"/>
  <c r="D215" s="1"/>
  <c r="E215" s="1"/>
  <c r="F215" s="1"/>
  <c r="E6" i="3"/>
  <c r="H6"/>
  <c r="C6" i="4" l="1"/>
  <c r="E6"/>
  <c r="G6"/>
  <c r="I6"/>
  <c r="K6"/>
  <c r="M6"/>
  <c r="O6"/>
  <c r="B6"/>
  <c r="D6"/>
  <c r="F6"/>
  <c r="H6"/>
  <c r="J6"/>
  <c r="L6"/>
  <c r="N6"/>
  <c r="P6"/>
  <c r="I217" i="7"/>
  <c r="P10" i="8"/>
  <c r="O9"/>
  <c r="P8"/>
  <c r="O7"/>
  <c r="N6"/>
  <c r="I6" i="3"/>
  <c r="I10" i="8"/>
  <c r="J10"/>
  <c r="B8"/>
  <c r="B10"/>
  <c r="I8"/>
  <c r="J8"/>
  <c r="C6"/>
  <c r="G6"/>
  <c r="K6"/>
  <c r="O6"/>
  <c r="D6"/>
  <c r="H6"/>
  <c r="L6"/>
  <c r="P6"/>
  <c r="E6"/>
  <c r="I6"/>
  <c r="M6"/>
  <c r="B6"/>
  <c r="F6"/>
  <c r="J6"/>
  <c r="P7"/>
  <c r="H7"/>
  <c r="I7"/>
  <c r="D9"/>
  <c r="L9"/>
  <c r="E9"/>
  <c r="M9"/>
  <c r="H9"/>
  <c r="P9"/>
  <c r="I9"/>
  <c r="D7"/>
  <c r="L7"/>
  <c r="E7"/>
  <c r="M7"/>
  <c r="B7"/>
  <c r="F7"/>
  <c r="J7"/>
  <c r="N7"/>
  <c r="C7"/>
  <c r="G7"/>
  <c r="K7"/>
  <c r="E8"/>
  <c r="M8"/>
  <c r="F8"/>
  <c r="N8"/>
  <c r="E10"/>
  <c r="M10"/>
  <c r="F10"/>
  <c r="N10"/>
  <c r="C10"/>
  <c r="G10"/>
  <c r="K10"/>
  <c r="O10"/>
  <c r="D10"/>
  <c r="H10"/>
  <c r="L10"/>
  <c r="B9"/>
  <c r="F9"/>
  <c r="J9"/>
  <c r="N9"/>
  <c r="C9"/>
  <c r="G9"/>
  <c r="K9"/>
  <c r="C8"/>
  <c r="G8"/>
  <c r="K8"/>
  <c r="O8"/>
  <c r="D8"/>
  <c r="H8"/>
  <c r="L8"/>
  <c r="O11" l="1"/>
  <c r="O6" i="9" s="1"/>
  <c r="O7" s="1"/>
  <c r="E11" i="8"/>
  <c r="E6" i="9" s="1"/>
  <c r="E7" s="1"/>
  <c r="P11" i="8"/>
  <c r="P6" i="9" s="1"/>
  <c r="P7" s="1"/>
  <c r="I11" i="8"/>
  <c r="I6" i="9" s="1"/>
  <c r="I7" s="1"/>
  <c r="F11" i="8"/>
  <c r="F6" i="9" s="1"/>
  <c r="F7" s="1"/>
  <c r="J11" i="8"/>
  <c r="J6" i="9" s="1"/>
  <c r="J7" s="1"/>
  <c r="B11" i="8"/>
  <c r="B6" i="9" s="1"/>
  <c r="B7" s="1"/>
  <c r="H11" i="8"/>
  <c r="H6" i="9" s="1"/>
  <c r="H7" s="1"/>
  <c r="G11" i="8"/>
  <c r="G6" i="9" s="1"/>
  <c r="G7" s="1"/>
  <c r="N11" i="8"/>
  <c r="N6" i="9" s="1"/>
  <c r="N7" s="1"/>
  <c r="M11" i="8"/>
  <c r="M6" i="9" s="1"/>
  <c r="M7" s="1"/>
  <c r="L11" i="8"/>
  <c r="L6" i="9" s="1"/>
  <c r="L7" s="1"/>
  <c r="D11" i="8"/>
  <c r="D6" i="9" s="1"/>
  <c r="D7" s="1"/>
  <c r="K11" i="8"/>
  <c r="K6" i="9" s="1"/>
  <c r="K7" s="1"/>
  <c r="C11" i="8"/>
  <c r="C6" i="9" s="1"/>
  <c r="C7" s="1"/>
</calcChain>
</file>

<file path=xl/sharedStrings.xml><?xml version="1.0" encoding="utf-8"?>
<sst xmlns="http://schemas.openxmlformats.org/spreadsheetml/2006/main" count="2792" uniqueCount="502">
  <si>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</si>
  <si>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</si>
  <si>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</si>
  <si>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</si>
  <si>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</si>
  <si>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</si>
  <si>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</si>
  <si>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</si>
  <si>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</si>
  <si>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</si>
  <si>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</si>
  <si>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</si>
  <si>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</si>
  <si>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</si>
  <si>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</si>
  <si>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</si>
  <si>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</si>
  <si>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</si>
  <si>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</si>
  <si>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</si>
  <si>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</si>
  <si>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</si>
  <si>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</si>
  <si>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</si>
  <si>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</si>
  <si>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</si>
  <si>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</si>
  <si>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</si>
  <si>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</si>
  <si>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</si>
  <si>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</si>
  <si>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</si>
  <si>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</si>
  <si>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</si>
  <si>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</si>
  <si>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</si>
  <si>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</si>
  <si>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</si>
  <si>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</si>
  <si>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</si>
  <si>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</si>
  <si>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</si>
  <si>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</si>
  <si>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</si>
  <si>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Signature HOD</t>
  </si>
  <si>
    <t>CO to PO &amp; PSO Attainment Through End Term Assessment</t>
  </si>
  <si>
    <t>Course</t>
  </si>
  <si>
    <t>RTU ROLL
NUMBER</t>
  </si>
  <si>
    <t>CO MAPPED</t>
  </si>
  <si>
    <t>CO1</t>
  </si>
  <si>
    <t>CO2</t>
  </si>
  <si>
    <t>CO3</t>
  </si>
  <si>
    <t>CO4</t>
  </si>
  <si>
    <t>CO5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</si>
  <si>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</si>
  <si>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</si>
  <si>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</si>
  <si>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</si>
  <si>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</si>
  <si>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</si>
  <si>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</si>
  <si>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</si>
  <si>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MT-1</t>
  </si>
  <si>
    <t>MT-2</t>
  </si>
  <si>
    <t>I YEAR I SEM SEC A, B and C</t>
  </si>
  <si>
    <t>MID TERM I EXAM MARK RECORD (Engineering Physics)</t>
  </si>
  <si>
    <t>DEPARTMENT OF BASIC SCIENCE AND HUMANITIES.</t>
  </si>
  <si>
    <t>DEPARTMENT OF BASIC SCIENCE AND HUMANITIES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</si>
  <si>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</si>
  <si>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</si>
  <si>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</si>
  <si>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</si>
  <si>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</si>
  <si>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</si>
  <si>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No. of Students Attained CO11FY202.1</t>
  </si>
  <si>
    <t>No. of Students Attained CO11FY202.2</t>
  </si>
  <si>
    <t>No. of Students Attained CO11FY202.3</t>
  </si>
  <si>
    <t>No. of Students Attained CO11FY202.4</t>
  </si>
  <si>
    <t>No. of Students Attained CO11FY202.5</t>
  </si>
  <si>
    <t xml:space="preserve">Target 70% students attain 70% marks (1) </t>
  </si>
  <si>
    <t>Target 70% students attain 80% marks (2)</t>
  </si>
  <si>
    <t>Target 70% students attain 90% marks (3)</t>
  </si>
  <si>
    <t>CO Achieved =</t>
  </si>
  <si>
    <t>AB</t>
  </si>
  <si>
    <t>SUBJECT: Human Values                                                  Subject Teacher: Dr.Rekha Tiwari</t>
  </si>
  <si>
    <t>SUBJECT: Human Values                                                                                  Name of Faculty: Dr.Rekha Tiwari</t>
  </si>
  <si>
    <t>SUBJECT: Human Values                                                                                              Subject Teacher:Dr.Rekha Tiwari</t>
  </si>
  <si>
    <t>SUBJECT:Human Values                                                                                                                                  Name of Faculty: Dr.Rekha Tiwari</t>
  </si>
  <si>
    <t>SUBJECT: Human Values                                                                  Name of Faculty: Dr.Rekha Tiwari</t>
  </si>
  <si>
    <t>SUBJECT: Human Values                                                                                              Name of Faculty: Dr.Rekha Tiwari</t>
  </si>
  <si>
    <t>A</t>
  </si>
  <si>
    <t>B</t>
  </si>
  <si>
    <t>C</t>
  </si>
  <si>
    <t>ADITYA SISODIYA</t>
  </si>
  <si>
    <t>JAYA SINGH</t>
  </si>
  <si>
    <t>MAYANK KUMAR GAUTAM</t>
  </si>
  <si>
    <t>NARESH SINGH BAGHEL</t>
  </si>
  <si>
    <t>NIKHIL SHARMA</t>
  </si>
  <si>
    <t>PANKAJ DANGI</t>
  </si>
  <si>
    <t>SANJAY JAT</t>
  </si>
  <si>
    <t>DURGA SHANKAR MEENA</t>
  </si>
  <si>
    <t>AAKANSHA SILAWAT</t>
  </si>
  <si>
    <t>ABHINAV MISHRA</t>
  </si>
  <si>
    <t>ACHAL JAIN</t>
  </si>
  <si>
    <t>AKSHAT JAIN</t>
  </si>
  <si>
    <t>AKSHAY SUTHAR</t>
  </si>
  <si>
    <t>ANANT SINGH JADON</t>
  </si>
  <si>
    <t>ANISHKA RANAWAT</t>
  </si>
  <si>
    <t>ANJEL NATHAN</t>
  </si>
  <si>
    <t>AQSA MAKRANI</t>
  </si>
  <si>
    <t>ARIHANT KOTHARI</t>
  </si>
  <si>
    <t>ARYAN KUMAR SHRIVASTAVA</t>
  </si>
  <si>
    <t>ARYAN SHARMA</t>
  </si>
  <si>
    <t>ASHOK SUTHAR</t>
  </si>
  <si>
    <t>ASHWIN RAJ SINGH CHOUHAN</t>
  </si>
  <si>
    <t>BHARAT PRAJAPAT</t>
  </si>
  <si>
    <t>BHAVESH GURJAR</t>
  </si>
  <si>
    <t>BHAVESH SUTHAR</t>
  </si>
  <si>
    <t>BHAVISHYA PALIWAL</t>
  </si>
  <si>
    <t>BHAVY BAID</t>
  </si>
  <si>
    <t>BHAVY SARVA</t>
  </si>
  <si>
    <t>BHAVYARAJ SHRIMALI</t>
  </si>
  <si>
    <t>BHUMI PALIWAL</t>
  </si>
  <si>
    <t>CHINMAY TRIVEDI</t>
  </si>
  <si>
    <t>DARAKSHAN KHAN</t>
  </si>
  <si>
    <t>DASHRATH JANWA</t>
  </si>
  <si>
    <t>DEEPAK SAINI</t>
  </si>
  <si>
    <t>DEVENDRA SINGH</t>
  </si>
  <si>
    <t>DEVIKA SAJEEV</t>
  </si>
  <si>
    <t>DHRUV AMETA</t>
  </si>
  <si>
    <t>DIBYOJYOTI BAL</t>
  </si>
  <si>
    <t>DIKSHIT SUTHAR</t>
  </si>
  <si>
    <t>DISHI GUPTA</t>
  </si>
  <si>
    <t>DISHITA JAIN</t>
  </si>
  <si>
    <t>DIVYANSH BOLIA</t>
  </si>
  <si>
    <t>DIVYANSHU RAJ TAILOR</t>
  </si>
  <si>
    <t>GAURAV JOSHI</t>
  </si>
  <si>
    <t>GITIKA TRIVEDI</t>
  </si>
  <si>
    <t>GOURAV CHANDALIYA</t>
  </si>
  <si>
    <t>GOURI SHRIMALI</t>
  </si>
  <si>
    <t>GURJAR NIKUNJ GIRDHARLAL</t>
  </si>
  <si>
    <t>HARIDRUMAD SINGH JHALA</t>
  </si>
  <si>
    <t>HARSH KUMAWAT</t>
  </si>
  <si>
    <t>HASMUKH SUTHAR</t>
  </si>
  <si>
    <t>HIMANSHI AGARWAL</t>
  </si>
  <si>
    <t>HIMESH SHRIMALI</t>
  </si>
  <si>
    <t>HIYA KARANPURIA</t>
  </si>
  <si>
    <t>ISHWAR SONI</t>
  </si>
  <si>
    <t>IVANSHI AGRAWAL</t>
  </si>
  <si>
    <t>JAIDEEP SINGH RAO</t>
  </si>
  <si>
    <t>JAISHEEL JAIN</t>
  </si>
  <si>
    <t>JAY NIGAM</t>
  </si>
  <si>
    <t>JAY SHARMA</t>
  </si>
  <si>
    <t>JAY SINGHVI</t>
  </si>
  <si>
    <t>JAYAM JAIN</t>
  </si>
  <si>
    <t>JAYESH GAYRI</t>
  </si>
  <si>
    <t>JAYESH KALYANA</t>
  </si>
  <si>
    <t>KANISHK RAJAWAT</t>
  </si>
  <si>
    <t>KAVISH PATEL</t>
  </si>
  <si>
    <t>KHUSHAL DAK</t>
  </si>
  <si>
    <t>KHUSHAL TAMBAR</t>
  </si>
  <si>
    <t>KHUSHBU BISHT</t>
  </si>
  <si>
    <t>KHUSHI JAIN</t>
  </si>
  <si>
    <t>KOMAL SHARMA</t>
  </si>
  <si>
    <t>KRATIK SHARMA</t>
  </si>
  <si>
    <t>KRISHNA DOSHI</t>
  </si>
  <si>
    <t>KUASHAL KUMAWAT</t>
  </si>
  <si>
    <t>LAKSH PATEL</t>
  </si>
  <si>
    <t>LAKSHITA CHUNDAWAT</t>
  </si>
  <si>
    <t>LAKSHYARAJ PURBIA</t>
  </si>
  <si>
    <t>LALIT SUTHAR</t>
  </si>
  <si>
    <t>MANAN JAIN</t>
  </si>
  <si>
    <t>MANAN MEHTA</t>
  </si>
  <si>
    <t>MANISH SUTHAR</t>
  </si>
  <si>
    <t>MANRAJ SINGH CHOUHAN</t>
  </si>
  <si>
    <t>MAYANK LOHAR</t>
  </si>
  <si>
    <t>MEET SHARMA</t>
  </si>
  <si>
    <t>MISHIKA PARIKH</t>
  </si>
  <si>
    <t>MOHIT KUMAR KALAL</t>
  </si>
  <si>
    <t>MOHIT MALI</t>
  </si>
  <si>
    <t>MRADUL BAHETI</t>
  </si>
  <si>
    <t>MS.BHAVYA SAHU</t>
  </si>
  <si>
    <t>MS.BHUVIKA SHARMA</t>
  </si>
  <si>
    <t>MS.CHARU MALI</t>
  </si>
  <si>
    <t>MS.EKTA JOSHI</t>
  </si>
  <si>
    <t>MS.ISHI BHAVSAR</t>
  </si>
  <si>
    <t>MS.KAJAL JOSHI</t>
  </si>
  <si>
    <t>MS.KASHISH SONI</t>
  </si>
  <si>
    <t>MS.KINSHUL YADAV</t>
  </si>
  <si>
    <t>MS.KUMKUM LOHIYA</t>
  </si>
  <si>
    <t>MS.LUBHANSHI RATHORE</t>
  </si>
  <si>
    <t>MS.LUCKY OJHA</t>
  </si>
  <si>
    <t>MS.MAHIMA KUMAWAT</t>
  </si>
  <si>
    <t>MS.MAHIMA RAO</t>
  </si>
  <si>
    <t>MS.MANSI LOHAR</t>
  </si>
  <si>
    <t>MS.MONIKA PATEL</t>
  </si>
  <si>
    <t>MS.MOXI TAK</t>
  </si>
  <si>
    <t>MS.REENA AUDICHYA</t>
  </si>
  <si>
    <t>MS.TAYSIDDHI MADHVI BHAVSAR</t>
  </si>
  <si>
    <t>MS.USHA KUNWAR CHUNDAWAT</t>
  </si>
  <si>
    <t>MUDIT GUPTA</t>
  </si>
  <si>
    <t>NASRAT ANSARI</t>
  </si>
  <si>
    <t>NIKHIL SUTHAR</t>
  </si>
  <si>
    <t>NIKITA DANGI</t>
  </si>
  <si>
    <t>NILESH PURI</t>
  </si>
  <si>
    <t>NISHTHA SONI</t>
  </si>
  <si>
    <t>PALAK JAIN</t>
  </si>
  <si>
    <t>PALAK NAGORI</t>
  </si>
  <si>
    <t>PANKAJ JOSHI</t>
  </si>
  <si>
    <t>PARIDHI MEHRA</t>
  </si>
  <si>
    <t>PATEL TISHANGKUMAR RAKESHKUMAR</t>
  </si>
  <si>
    <t>PIYUSH YADAV</t>
  </si>
  <si>
    <t>PRACHI KOTHARI</t>
  </si>
  <si>
    <t>PRANAV CHAKRAVORTY</t>
  </si>
  <si>
    <t>PRANAV RAJ SINGH RANAWAT</t>
  </si>
  <si>
    <t>PRANAY TAILOR</t>
  </si>
  <si>
    <t>PRASHANT MENARIA</t>
  </si>
  <si>
    <t>PRIYANI JAIN</t>
  </si>
  <si>
    <t>PRIYANSHU LUHARIA</t>
  </si>
  <si>
    <t>PUNIT TAK</t>
  </si>
  <si>
    <t>PURAN SUTHAR</t>
  </si>
  <si>
    <t>PURVA R VERMA</t>
  </si>
  <si>
    <t>RAGHAV KAUSHIK</t>
  </si>
  <si>
    <t>RAJAT AMETA</t>
  </si>
  <si>
    <t>REAL JAIN</t>
  </si>
  <si>
    <t>RISHI MENARIA</t>
  </si>
  <si>
    <t>ROHIT RAJPUT</t>
  </si>
  <si>
    <t>RUDRA PRATAP SINGH RATHORE</t>
  </si>
  <si>
    <t>RUDRAKSH CHITTORA</t>
  </si>
  <si>
    <t>SANJAY YADAV</t>
  </si>
  <si>
    <t>SANYAM ARORA</t>
  </si>
  <si>
    <t>SARANSH WADHWANI</t>
  </si>
  <si>
    <t>SEJAL DASHORA</t>
  </si>
  <si>
    <t>SHASHANK SONI</t>
  </si>
  <si>
    <t>SHAWIL BHARGAVA</t>
  </si>
  <si>
    <t>SHIKHAR JOSHI</t>
  </si>
  <si>
    <t>SNEHA DADHICH</t>
  </si>
  <si>
    <t>SONAL RAJWANI</t>
  </si>
  <si>
    <t>SOUMYA JAIN</t>
  </si>
  <si>
    <t>SUMER SINGH RAO</t>
  </si>
  <si>
    <t>SURYABHAN SINGH RATHORE</t>
  </si>
  <si>
    <t>TAKSH PANERI</t>
  </si>
  <si>
    <t>TANISH JAIN</t>
  </si>
  <si>
    <t>TANISHKA JAIN</t>
  </si>
  <si>
    <t>TANMAY BANSAL</t>
  </si>
  <si>
    <t>TUHINA BHADURI</t>
  </si>
  <si>
    <t>TUSHAR OJHA</t>
  </si>
  <si>
    <t>UMANG LADHA</t>
  </si>
  <si>
    <t>VAIBHAV KUMAWAT</t>
  </si>
  <si>
    <t>VAIBHAV MENARIA</t>
  </si>
  <si>
    <t>VARUN PANERI</t>
  </si>
  <si>
    <t>VASHISHTH SHARMA</t>
  </si>
  <si>
    <t>VIBHANSHI JAIN</t>
  </si>
  <si>
    <t>VINAYAK MAHESHWARI</t>
  </si>
  <si>
    <t>VINIT INTODIA</t>
  </si>
  <si>
    <t>VINIT JAIN</t>
  </si>
  <si>
    <t>VIPANSHU PALIWAL</t>
  </si>
  <si>
    <t>VISHESH JAIN</t>
  </si>
  <si>
    <t>YAKSH JAIN</t>
  </si>
  <si>
    <t>YAKSHIT SHARMA</t>
  </si>
  <si>
    <t>YASH DAVE</t>
  </si>
  <si>
    <t>YASH JAIN</t>
  </si>
  <si>
    <t>YASH KHERODIYA</t>
  </si>
  <si>
    <t>YASH KUMAR</t>
  </si>
  <si>
    <t>YASHSWI JHALA</t>
  </si>
  <si>
    <t>YATHARTH UPADHYAY</t>
  </si>
  <si>
    <t>YUVRAJ SINGH GOUR</t>
  </si>
  <si>
    <t>ZOHER ZARI</t>
  </si>
  <si>
    <t>MS.DIPIKA KALAL</t>
  </si>
  <si>
    <t>MS.NIKITA KALAL</t>
  </si>
  <si>
    <t>NAMAN CHOUDHARY</t>
  </si>
  <si>
    <t>NARESH MEENA</t>
  </si>
  <si>
    <t>NAVEEN NATH JOGI</t>
  </si>
  <si>
    <t>SAYAM MEHTA</t>
  </si>
  <si>
    <t>SHIVAM</t>
  </si>
  <si>
    <t>ABHISHEK JODHA</t>
  </si>
  <si>
    <t>ANJALI RATHORE</t>
  </si>
  <si>
    <t>ARCHI KHATTAR</t>
  </si>
  <si>
    <t>JAIN MAYANK AMRUT</t>
  </si>
  <si>
    <t>MS.HITAL KUMAWAT</t>
  </si>
  <si>
    <t>NARENDRA SINGH CHAUHAN</t>
  </si>
  <si>
    <t>RAGHURAJ RANA</t>
  </si>
  <si>
    <t>RAJAT RAJ SINGH CHOUHAN</t>
  </si>
  <si>
    <t>RISHABH SOLANKI</t>
  </si>
  <si>
    <t>RUDRAKSH TELI</t>
  </si>
  <si>
    <t>SUMIT GOSWAMI</t>
  </si>
  <si>
    <t>MANOJ MEGHWAL</t>
  </si>
  <si>
    <t>VIKAS MEGHWAL</t>
  </si>
  <si>
    <t>23ETCCE001</t>
  </si>
  <si>
    <t>23ETCCE002</t>
  </si>
  <si>
    <t>23ETCCE003</t>
  </si>
  <si>
    <t>23ETCCE004</t>
  </si>
  <si>
    <t>23ETCCE005</t>
  </si>
  <si>
    <t>23ETCCE006</t>
  </si>
  <si>
    <t>23ETCCE007</t>
  </si>
  <si>
    <t>23ETCCE008</t>
  </si>
  <si>
    <t>23ETCCS001</t>
  </si>
  <si>
    <t>23ETCCS002</t>
  </si>
  <si>
    <t>23ETCCS003</t>
  </si>
  <si>
    <t>23ETCCS004</t>
  </si>
  <si>
    <t>23ETCCS005</t>
  </si>
  <si>
    <t>23ETCCS006</t>
  </si>
  <si>
    <t>23ETCCS007</t>
  </si>
  <si>
    <t>23ETCCS008</t>
  </si>
  <si>
    <t>23ETCCS009</t>
  </si>
  <si>
    <t>23ETCCS010</t>
  </si>
  <si>
    <t>23ETCCS011</t>
  </si>
  <si>
    <t>23ETCCS012</t>
  </si>
  <si>
    <t>23ETCCS013</t>
  </si>
  <si>
    <t>23ETCCS014</t>
  </si>
  <si>
    <t>23ETCCS015</t>
  </si>
  <si>
    <t>23ETCCS016</t>
  </si>
  <si>
    <t>23ETCCS017</t>
  </si>
  <si>
    <t>23ETCCS018</t>
  </si>
  <si>
    <t>23ETCCS019</t>
  </si>
  <si>
    <t>23ETCCS020</t>
  </si>
  <si>
    <t>23ETCCS021</t>
  </si>
  <si>
    <t>23ETCCS022</t>
  </si>
  <si>
    <t>23ETCCS023</t>
  </si>
  <si>
    <t>23ETCCS024</t>
  </si>
  <si>
    <t>23ETCCS025</t>
  </si>
  <si>
    <t>23ETCCS026</t>
  </si>
  <si>
    <t>23ETCCS027</t>
  </si>
  <si>
    <t>23ETCCS028</t>
  </si>
  <si>
    <t>23ETCCS029</t>
  </si>
  <si>
    <t>23ETCCS030</t>
  </si>
  <si>
    <t>23ETCCS031</t>
  </si>
  <si>
    <t>23ETCCS032</t>
  </si>
  <si>
    <t>23ETCCS033</t>
  </si>
  <si>
    <t>23ETCCS034</t>
  </si>
  <si>
    <t>23ETCCS035</t>
  </si>
  <si>
    <t>23ETCCS036</t>
  </si>
  <si>
    <t>23ETCCS037</t>
  </si>
  <si>
    <t>23ETCCS038</t>
  </si>
  <si>
    <t>23ETCCS039</t>
  </si>
  <si>
    <t>23ETCCS040</t>
  </si>
  <si>
    <t>23ETCCS041</t>
  </si>
  <si>
    <t>23ETCCS042</t>
  </si>
  <si>
    <t>23ETCCS043</t>
  </si>
  <si>
    <t>23ETCCS044</t>
  </si>
  <si>
    <t>23ETCCS045</t>
  </si>
  <si>
    <t>23ETCCS046</t>
  </si>
  <si>
    <t>23ETCCS047</t>
  </si>
  <si>
    <t>23ETCCS048</t>
  </si>
  <si>
    <t>23ETCCS049</t>
  </si>
  <si>
    <t>23ETCCS050</t>
  </si>
  <si>
    <t>23ETCCS051</t>
  </si>
  <si>
    <t>23ETCCS052</t>
  </si>
  <si>
    <t>23ETCCS053</t>
  </si>
  <si>
    <t>23ETCCS054</t>
  </si>
  <si>
    <t>23ETCCS055</t>
  </si>
  <si>
    <t>23ETCCS056</t>
  </si>
  <si>
    <t>23ETCCS057</t>
  </si>
  <si>
    <t>23ETCCS058</t>
  </si>
  <si>
    <t>23ETCCS059</t>
  </si>
  <si>
    <t>23ETCCS060</t>
  </si>
  <si>
    <t>23ETCCS061</t>
  </si>
  <si>
    <t>23ETCCS062</t>
  </si>
  <si>
    <t>23ETCCS063</t>
  </si>
  <si>
    <t>23ETCCS064</t>
  </si>
  <si>
    <t>23ETCCS065</t>
  </si>
  <si>
    <t>23ETCCS066</t>
  </si>
  <si>
    <t>23ETCCS067</t>
  </si>
  <si>
    <t>23ETCCS068</t>
  </si>
  <si>
    <t>23ETCCS069</t>
  </si>
  <si>
    <t>23ETCCS070</t>
  </si>
  <si>
    <t>23ETCCS071</t>
  </si>
  <si>
    <t>23ETCCS072</t>
  </si>
  <si>
    <t>23ETCCS073</t>
  </si>
  <si>
    <t>23ETCCS074</t>
  </si>
  <si>
    <t>23ETCCS075</t>
  </si>
  <si>
    <t>23ETCCS076</t>
  </si>
  <si>
    <t>23ETCCS077</t>
  </si>
  <si>
    <t>23ETCCS078</t>
  </si>
  <si>
    <t>23ETCCS079</t>
  </si>
  <si>
    <t>23ETCCS080</t>
  </si>
  <si>
    <t>23ETCCS081</t>
  </si>
  <si>
    <t>23ETCCS082</t>
  </si>
  <si>
    <t>23ETCCS083</t>
  </si>
  <si>
    <t>23ETCCS084</t>
  </si>
  <si>
    <t>23ETCCS085</t>
  </si>
  <si>
    <t>23ETCCS086</t>
  </si>
  <si>
    <t>23ETCCS087</t>
  </si>
  <si>
    <t>23ETCCS088</t>
  </si>
  <si>
    <t>23ETCCS089</t>
  </si>
  <si>
    <t>23ETCCS090</t>
  </si>
  <si>
    <t>23ETCCS091</t>
  </si>
  <si>
    <t>23ETCCS092</t>
  </si>
  <si>
    <t>23ETCCS093</t>
  </si>
  <si>
    <t>23ETCCS094</t>
  </si>
  <si>
    <t>23ETCCS095</t>
  </si>
  <si>
    <t>23ETCCS096</t>
  </si>
  <si>
    <t>23ETCCS097</t>
  </si>
  <si>
    <t>23ETCCS098</t>
  </si>
  <si>
    <t>23ETCCS099</t>
  </si>
  <si>
    <t>23ETCCS100</t>
  </si>
  <si>
    <t>23ETCCS101</t>
  </si>
  <si>
    <t>23ETCCS102</t>
  </si>
  <si>
    <t>23ETCCS103</t>
  </si>
  <si>
    <t>23ETCCS104</t>
  </si>
  <si>
    <t>23ETCCS105</t>
  </si>
  <si>
    <t>23ETCCS106</t>
  </si>
  <si>
    <t>23ETCCS107</t>
  </si>
  <si>
    <t>23ETCCS108</t>
  </si>
  <si>
    <t>23ETCCS109</t>
  </si>
  <si>
    <t>23ETCCS110</t>
  </si>
  <si>
    <t>23ETCCS111</t>
  </si>
  <si>
    <t>23ETCCS112</t>
  </si>
  <si>
    <t>23ETCCS113</t>
  </si>
  <si>
    <t>23ETCCS114</t>
  </si>
  <si>
    <t>23ETCCS115</t>
  </si>
  <si>
    <t>23ETCCS116</t>
  </si>
  <si>
    <t>23ETCCS117</t>
  </si>
  <si>
    <t>23ETCCS118</t>
  </si>
  <si>
    <t>23ETCCS119</t>
  </si>
  <si>
    <t>23ETCCS121</t>
  </si>
  <si>
    <t>23ETCCS122</t>
  </si>
  <si>
    <t>23ETCCS123</t>
  </si>
  <si>
    <t>23ETCCS124</t>
  </si>
  <si>
    <t>23ETCCS125</t>
  </si>
  <si>
    <t>23ETCCS126</t>
  </si>
  <si>
    <t>23ETCCS127</t>
  </si>
  <si>
    <t>23ETCCS128</t>
  </si>
  <si>
    <t>23ETCCS129</t>
  </si>
  <si>
    <t>23ETCCS130</t>
  </si>
  <si>
    <t>23ETCCS131</t>
  </si>
  <si>
    <t>23ETCCS133</t>
  </si>
  <si>
    <t>23ETCCS134</t>
  </si>
  <si>
    <t>23ETCCS135</t>
  </si>
  <si>
    <t>23ETCCS136</t>
  </si>
  <si>
    <t>23ETCCS137</t>
  </si>
  <si>
    <t>23ETCCS138</t>
  </si>
  <si>
    <t>23ETCCS139</t>
  </si>
  <si>
    <t>23ETCCS140</t>
  </si>
  <si>
    <t>23ETCCS141</t>
  </si>
  <si>
    <t>23ETCCS142</t>
  </si>
  <si>
    <t>23ETCCS143</t>
  </si>
  <si>
    <t>23ETCCS144</t>
  </si>
  <si>
    <t>23ETCCS145</t>
  </si>
  <si>
    <t>23ETCCS146</t>
  </si>
  <si>
    <t>23ETCCS147</t>
  </si>
  <si>
    <t>23ETCCS148</t>
  </si>
  <si>
    <t>23ETCCS149</t>
  </si>
  <si>
    <t>23ETCCS150</t>
  </si>
  <si>
    <t>23ETCCS151</t>
  </si>
  <si>
    <t>23ETCCS152</t>
  </si>
  <si>
    <t>23ETCCS153</t>
  </si>
  <si>
    <t>23ETCCS154</t>
  </si>
  <si>
    <t>23ETCCS155</t>
  </si>
  <si>
    <t>23ETCCS156</t>
  </si>
  <si>
    <t>23ETCCS157</t>
  </si>
  <si>
    <t>23ETCCS158</t>
  </si>
  <si>
    <t>23ETCCS159</t>
  </si>
  <si>
    <t>23ETCCS160</t>
  </si>
  <si>
    <t>23ETCCS161</t>
  </si>
  <si>
    <t>23ETCCS162</t>
  </si>
  <si>
    <t>23ETCCS163</t>
  </si>
  <si>
    <t>23ETCCS164</t>
  </si>
  <si>
    <t>23ETCCS165</t>
  </si>
  <si>
    <t>23ETCCS166</t>
  </si>
  <si>
    <t>23ETCCS167</t>
  </si>
  <si>
    <t>23ETCCS168</t>
  </si>
  <si>
    <t>23ETCCS169</t>
  </si>
  <si>
    <t>23ETCCS170</t>
  </si>
  <si>
    <t>23ETCCS171</t>
  </si>
  <si>
    <t>23ETCCS172</t>
  </si>
  <si>
    <t>23ETCCS174</t>
  </si>
  <si>
    <t>23ETCCS175</t>
  </si>
  <si>
    <t>23ETCCS176</t>
  </si>
  <si>
    <t>23ETCCS177</t>
  </si>
  <si>
    <t>23ETCEC001</t>
  </si>
  <si>
    <t>23ETCEC002</t>
  </si>
  <si>
    <t>23ETCEC003</t>
  </si>
  <si>
    <t>23ETCEC004</t>
  </si>
  <si>
    <t>23ETCEC005</t>
  </si>
  <si>
    <t>23ETCEC007</t>
  </si>
  <si>
    <t>23ETCEC008</t>
  </si>
  <si>
    <t>23ETCEC009</t>
  </si>
  <si>
    <t>23ETCEC010</t>
  </si>
  <si>
    <t>23ETCEC011</t>
  </si>
  <si>
    <t>23ETCEC012</t>
  </si>
  <si>
    <t>23ETCEC013</t>
  </si>
  <si>
    <t>23ETCME001</t>
  </si>
  <si>
    <t>23ETCME003</t>
  </si>
  <si>
    <t xml:space="preserve"> </t>
  </si>
  <si>
    <t>SUBJECT: Human Values                                                                                                                                                    Faculty: Dr. Rekha Tiwari</t>
  </si>
  <si>
    <t>AA</t>
  </si>
  <si>
    <t>% of students securing 70% or more Marks in theory</t>
  </si>
  <si>
    <t>Marks and Gap Analysis of Mid-Term 2</t>
  </si>
  <si>
    <t>M-2 Marks (70)</t>
  </si>
  <si>
    <t>CO12FY105.1</t>
  </si>
  <si>
    <t>CO12FY105.2</t>
  </si>
  <si>
    <t>CO12FY105.3</t>
  </si>
  <si>
    <t>CO12FY105.4</t>
  </si>
  <si>
    <t>CO12FY105.5</t>
  </si>
  <si>
    <t>C12FY105 (AVG)</t>
  </si>
  <si>
    <t>CO12FY105</t>
  </si>
  <si>
    <t>2FY1-05</t>
  </si>
  <si>
    <t>I YEAR II SEM SEC A,B and C</t>
  </si>
  <si>
    <t>I YEAR II SEM SEC A, B and C</t>
  </si>
  <si>
    <t>MID TERM II EXAM MARK RECORD (Engineering Physics)</t>
  </si>
  <si>
    <t>I YEAR II SEM SEC A and B</t>
  </si>
</sst>
</file>

<file path=xl/styles.xml><?xml version="1.0" encoding="utf-8"?>
<styleSheet xmlns="http://schemas.openxmlformats.org/spreadsheetml/2006/main">
  <fonts count="42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sz val="14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9C6500"/>
      <name val="Times New Roman"/>
      <family val="1"/>
    </font>
    <font>
      <sz val="12"/>
      <color rgb="FF006100"/>
      <name val="Times New Roman"/>
      <family val="1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2"/>
      <color rgb="FF000000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rgb="FF8DB3E2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87">
    <xf numFmtId="0" fontId="0" fillId="0" borderId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27" fillId="0" borderId="36" applyNumberFormat="0" applyFill="0" applyAlignment="0" applyProtection="0"/>
    <xf numFmtId="0" fontId="31" fillId="13" borderId="37" applyNumberFormat="0" applyAlignment="0" applyProtection="0"/>
    <xf numFmtId="0" fontId="32" fillId="14" borderId="38" applyNumberFormat="0" applyAlignment="0" applyProtection="0"/>
    <xf numFmtId="0" fontId="33" fillId="14" borderId="37" applyNumberFormat="0" applyAlignment="0" applyProtection="0"/>
    <xf numFmtId="0" fontId="34" fillId="0" borderId="39" applyNumberFormat="0" applyFill="0" applyAlignment="0" applyProtection="0"/>
    <xf numFmtId="0" fontId="35" fillId="15" borderId="40" applyNumberFormat="0" applyAlignment="0" applyProtection="0"/>
    <xf numFmtId="0" fontId="38" fillId="0" borderId="42" applyNumberFormat="0" applyFill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40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30" fillId="12" borderId="0" applyNumberFormat="0" applyBorder="0" applyAlignment="0" applyProtection="0"/>
    <xf numFmtId="0" fontId="29" fillId="11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6" borderId="41" applyNumberFormat="0" applyFont="0" applyAlignment="0" applyProtection="0"/>
    <xf numFmtId="0" fontId="37" fillId="0" borderId="0" applyNumberFormat="0" applyFill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9" fillId="40" borderId="0" applyNumberFormat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/>
    <xf numFmtId="9" fontId="3" fillId="2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5" fillId="5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4" fillId="6" borderId="21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/>
    </xf>
    <xf numFmtId="0" fontId="0" fillId="0" borderId="21" xfId="0" applyBorder="1"/>
    <xf numFmtId="0" fontId="5" fillId="0" borderId="3" xfId="0" applyFont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5" fillId="0" borderId="23" xfId="0" applyFont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7" fillId="0" borderId="0" xfId="0" applyFont="1"/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0" fillId="6" borderId="21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20" fillId="9" borderId="21" xfId="0" applyFont="1" applyFill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8" borderId="2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0" fillId="0" borderId="0" xfId="0" applyAlignment="1">
      <alignment horizontal="left"/>
    </xf>
    <xf numFmtId="9" fontId="3" fillId="2" borderId="20" xfId="0" applyNumberFormat="1" applyFont="1" applyFill="1" applyBorder="1" applyAlignment="1">
      <alignment horizontal="center" vertical="center"/>
    </xf>
    <xf numFmtId="1" fontId="10" fillId="0" borderId="28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wrapText="1"/>
    </xf>
    <xf numFmtId="0" fontId="12" fillId="0" borderId="2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2" fillId="0" borderId="21" xfId="0" applyFont="1" applyBorder="1"/>
    <xf numFmtId="0" fontId="18" fillId="0" borderId="29" xfId="0" applyFont="1" applyBorder="1" applyAlignment="1">
      <alignment horizontal="center" wrapText="1"/>
    </xf>
    <xf numFmtId="0" fontId="19" fillId="0" borderId="30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0" xfId="0"/>
    <xf numFmtId="0" fontId="21" fillId="7" borderId="23" xfId="0" applyFont="1" applyFill="1" applyBorder="1" applyAlignment="1">
      <alignment horizontal="right" wrapText="1"/>
    </xf>
    <xf numFmtId="0" fontId="21" fillId="7" borderId="25" xfId="0" applyFont="1" applyFill="1" applyBorder="1" applyAlignment="1">
      <alignment horizontal="right" wrapText="1"/>
    </xf>
    <xf numFmtId="0" fontId="22" fillId="7" borderId="25" xfId="0" applyFont="1" applyFill="1" applyBorder="1" applyAlignment="1">
      <alignment horizontal="right" wrapText="1"/>
    </xf>
    <xf numFmtId="0" fontId="23" fillId="7" borderId="25" xfId="0" applyFont="1" applyFill="1" applyBorder="1" applyAlignment="1">
      <alignment horizontal="right" wrapText="1"/>
    </xf>
    <xf numFmtId="0" fontId="23" fillId="7" borderId="23" xfId="0" applyFont="1" applyFill="1" applyBorder="1" applyAlignment="1">
      <alignment horizontal="right" wrapText="1"/>
    </xf>
    <xf numFmtId="0" fontId="22" fillId="7" borderId="23" xfId="0" applyFont="1" applyFill="1" applyBorder="1" applyAlignment="1">
      <alignment horizontal="right" wrapText="1"/>
    </xf>
    <xf numFmtId="0" fontId="19" fillId="7" borderId="23" xfId="0" applyFont="1" applyFill="1" applyBorder="1" applyAlignment="1">
      <alignment vertical="center" wrapText="1"/>
    </xf>
    <xf numFmtId="0" fontId="19" fillId="7" borderId="25" xfId="0" applyFont="1" applyFill="1" applyBorder="1" applyAlignment="1">
      <alignment vertical="center" wrapText="1"/>
    </xf>
    <xf numFmtId="0" fontId="19" fillId="7" borderId="24" xfId="0" applyFont="1" applyFill="1" applyBorder="1" applyAlignment="1">
      <alignment vertical="center" wrapText="1"/>
    </xf>
    <xf numFmtId="0" fontId="19" fillId="7" borderId="26" xfId="0" applyFont="1" applyFill="1" applyBorder="1" applyAlignment="1">
      <alignment vertical="center" wrapText="1"/>
    </xf>
    <xf numFmtId="0" fontId="19" fillId="7" borderId="31" xfId="0" applyFont="1" applyFill="1" applyBorder="1" applyAlignment="1">
      <alignment vertical="center" wrapText="1"/>
    </xf>
    <xf numFmtId="0" fontId="19" fillId="7" borderId="32" xfId="0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wrapText="1"/>
    </xf>
    <xf numFmtId="1" fontId="8" fillId="0" borderId="21" xfId="0" applyNumberFormat="1" applyFont="1" applyBorder="1" applyAlignment="1">
      <alignment horizontal="center" vertical="center"/>
    </xf>
    <xf numFmtId="0" fontId="0" fillId="41" borderId="16" xfId="0" applyFont="1" applyFill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42" borderId="21" xfId="0" applyFont="1" applyFill="1" applyBorder="1" applyAlignment="1">
      <alignment horizontal="center" vertical="center"/>
    </xf>
    <xf numFmtId="0" fontId="41" fillId="0" borderId="43" xfId="0" applyFont="1" applyBorder="1" applyAlignment="1">
      <alignment horizontal="center" vertical="top" wrapText="1"/>
    </xf>
    <xf numFmtId="0" fontId="41" fillId="0" borderId="44" xfId="0" applyFont="1" applyBorder="1" applyAlignment="1">
      <alignment horizontal="center" vertical="top" wrapText="1"/>
    </xf>
    <xf numFmtId="0" fontId="41" fillId="0" borderId="45" xfId="0" applyFont="1" applyBorder="1" applyAlignment="1">
      <alignment horizontal="center" vertical="top" wrapText="1"/>
    </xf>
    <xf numFmtId="0" fontId="41" fillId="0" borderId="46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3" fillId="2" borderId="5" xfId="0" applyFont="1" applyFill="1" applyBorder="1" applyAlignment="1">
      <alignment horizontal="center" vertical="center"/>
    </xf>
    <xf numFmtId="0" fontId="4" fillId="0" borderId="6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3" xfId="0" applyFont="1" applyBorder="1"/>
    <xf numFmtId="0" fontId="4" fillId="0" borderId="17" xfId="0" applyFont="1" applyBorder="1"/>
    <xf numFmtId="0" fontId="0" fillId="0" borderId="0" xfId="0"/>
    <xf numFmtId="0" fontId="4" fillId="0" borderId="18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1" xfId="0" applyFont="1" applyBorder="1"/>
    <xf numFmtId="0" fontId="3" fillId="2" borderId="14" xfId="0" applyFont="1" applyFill="1" applyBorder="1" applyAlignment="1">
      <alignment horizontal="center" vertical="center"/>
    </xf>
    <xf numFmtId="0" fontId="4" fillId="0" borderId="19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3" fillId="2" borderId="5" xfId="0" applyNumberFormat="1" applyFont="1" applyFill="1" applyBorder="1" applyAlignment="1">
      <alignment horizontal="center" vertical="center"/>
    </xf>
    <xf numFmtId="9" fontId="3" fillId="2" borderId="20" xfId="0" applyNumberFormat="1" applyFont="1" applyFill="1" applyBorder="1" applyAlignment="1">
      <alignment horizontal="center" vertical="center"/>
    </xf>
    <xf numFmtId="9" fontId="3" fillId="2" borderId="10" xfId="0" applyNumberFormat="1" applyFont="1" applyFill="1" applyBorder="1" applyAlignment="1">
      <alignment horizontal="center" vertical="center"/>
    </xf>
  </cellXfs>
  <cellStyles count="1787">
    <cellStyle name="20% - Accent1 10" xfId="284"/>
    <cellStyle name="20% - Accent1 11" xfId="319"/>
    <cellStyle name="20% - Accent1 12" xfId="355"/>
    <cellStyle name="20% - Accent1 13" xfId="388"/>
    <cellStyle name="20% - Accent1 14" xfId="421"/>
    <cellStyle name="20% - Accent1 15" xfId="452"/>
    <cellStyle name="20% - Accent1 16" xfId="479"/>
    <cellStyle name="20% - Accent1 17" xfId="519"/>
    <cellStyle name="20% - Accent1 18" xfId="552"/>
    <cellStyle name="20% - Accent1 19" xfId="585"/>
    <cellStyle name="20% - Accent1 2" xfId="28"/>
    <cellStyle name="20% - Accent1 20" xfId="618"/>
    <cellStyle name="20% - Accent1 21" xfId="651"/>
    <cellStyle name="20% - Accent1 22" xfId="684"/>
    <cellStyle name="20% - Accent1 23" xfId="717"/>
    <cellStyle name="20% - Accent1 24" xfId="750"/>
    <cellStyle name="20% - Accent1 25" xfId="783"/>
    <cellStyle name="20% - Accent1 26" xfId="816"/>
    <cellStyle name="20% - Accent1 27" xfId="847"/>
    <cellStyle name="20% - Accent1 28" xfId="874"/>
    <cellStyle name="20% - Accent1 29" xfId="915"/>
    <cellStyle name="20% - Accent1 3" xfId="61"/>
    <cellStyle name="20% - Accent1 30" xfId="948"/>
    <cellStyle name="20% - Accent1 31" xfId="981"/>
    <cellStyle name="20% - Accent1 32" xfId="1014"/>
    <cellStyle name="20% - Accent1 33" xfId="1047"/>
    <cellStyle name="20% - Accent1 34" xfId="1080"/>
    <cellStyle name="20% - Accent1 35" xfId="1113"/>
    <cellStyle name="20% - Accent1 36" xfId="1146"/>
    <cellStyle name="20% - Accent1 37" xfId="1179"/>
    <cellStyle name="20% - Accent1 38" xfId="1212"/>
    <cellStyle name="20% - Accent1 39" xfId="1245"/>
    <cellStyle name="20% - Accent1 4" xfId="94"/>
    <cellStyle name="20% - Accent1 40" xfId="1278"/>
    <cellStyle name="20% - Accent1 41" xfId="1311"/>
    <cellStyle name="20% - Accent1 42" xfId="1344"/>
    <cellStyle name="20% - Accent1 43" xfId="1377"/>
    <cellStyle name="20% - Accent1 44" xfId="1410"/>
    <cellStyle name="20% - Accent1 45" xfId="1443"/>
    <cellStyle name="20% - Accent1 46" xfId="1476"/>
    <cellStyle name="20% - Accent1 47" xfId="1509"/>
    <cellStyle name="20% - Accent1 48" xfId="1542"/>
    <cellStyle name="20% - Accent1 49" xfId="1575"/>
    <cellStyle name="20% - Accent1 5" xfId="127"/>
    <cellStyle name="20% - Accent1 50" xfId="1608"/>
    <cellStyle name="20% - Accent1 51" xfId="1641"/>
    <cellStyle name="20% - Accent1 52" xfId="1673"/>
    <cellStyle name="20% - Accent1 53" xfId="1706"/>
    <cellStyle name="20% - Accent1 54" xfId="1737"/>
    <cellStyle name="20% - Accent1 55" xfId="1764"/>
    <cellStyle name="20% - Accent1 6" xfId="160"/>
    <cellStyle name="20% - Accent1 7" xfId="193"/>
    <cellStyle name="20% - Accent1 8" xfId="226"/>
    <cellStyle name="20% - Accent1 9" xfId="257"/>
    <cellStyle name="20% - Accent2 10" xfId="288"/>
    <cellStyle name="20% - Accent2 11" xfId="323"/>
    <cellStyle name="20% - Accent2 12" xfId="359"/>
    <cellStyle name="20% - Accent2 13" xfId="392"/>
    <cellStyle name="20% - Accent2 14" xfId="425"/>
    <cellStyle name="20% - Accent2 15" xfId="456"/>
    <cellStyle name="20% - Accent2 16" xfId="483"/>
    <cellStyle name="20% - Accent2 17" xfId="523"/>
    <cellStyle name="20% - Accent2 18" xfId="556"/>
    <cellStyle name="20% - Accent2 19" xfId="589"/>
    <cellStyle name="20% - Accent2 2" xfId="32"/>
    <cellStyle name="20% - Accent2 20" xfId="622"/>
    <cellStyle name="20% - Accent2 21" xfId="655"/>
    <cellStyle name="20% - Accent2 22" xfId="688"/>
    <cellStyle name="20% - Accent2 23" xfId="721"/>
    <cellStyle name="20% - Accent2 24" xfId="754"/>
    <cellStyle name="20% - Accent2 25" xfId="787"/>
    <cellStyle name="20% - Accent2 26" xfId="820"/>
    <cellStyle name="20% - Accent2 27" xfId="851"/>
    <cellStyle name="20% - Accent2 28" xfId="878"/>
    <cellStyle name="20% - Accent2 29" xfId="919"/>
    <cellStyle name="20% - Accent2 3" xfId="65"/>
    <cellStyle name="20% - Accent2 30" xfId="952"/>
    <cellStyle name="20% - Accent2 31" xfId="985"/>
    <cellStyle name="20% - Accent2 32" xfId="1018"/>
    <cellStyle name="20% - Accent2 33" xfId="1051"/>
    <cellStyle name="20% - Accent2 34" xfId="1084"/>
    <cellStyle name="20% - Accent2 35" xfId="1117"/>
    <cellStyle name="20% - Accent2 36" xfId="1150"/>
    <cellStyle name="20% - Accent2 37" xfId="1183"/>
    <cellStyle name="20% - Accent2 38" xfId="1216"/>
    <cellStyle name="20% - Accent2 39" xfId="1249"/>
    <cellStyle name="20% - Accent2 4" xfId="98"/>
    <cellStyle name="20% - Accent2 40" xfId="1282"/>
    <cellStyle name="20% - Accent2 41" xfId="1315"/>
    <cellStyle name="20% - Accent2 42" xfId="1348"/>
    <cellStyle name="20% - Accent2 43" xfId="1381"/>
    <cellStyle name="20% - Accent2 44" xfId="1414"/>
    <cellStyle name="20% - Accent2 45" xfId="1447"/>
    <cellStyle name="20% - Accent2 46" xfId="1480"/>
    <cellStyle name="20% - Accent2 47" xfId="1513"/>
    <cellStyle name="20% - Accent2 48" xfId="1546"/>
    <cellStyle name="20% - Accent2 49" xfId="1579"/>
    <cellStyle name="20% - Accent2 5" xfId="131"/>
    <cellStyle name="20% - Accent2 50" xfId="1612"/>
    <cellStyle name="20% - Accent2 51" xfId="1645"/>
    <cellStyle name="20% - Accent2 52" xfId="1677"/>
    <cellStyle name="20% - Accent2 53" xfId="1710"/>
    <cellStyle name="20% - Accent2 54" xfId="1741"/>
    <cellStyle name="20% - Accent2 55" xfId="1768"/>
    <cellStyle name="20% - Accent2 6" xfId="164"/>
    <cellStyle name="20% - Accent2 7" xfId="197"/>
    <cellStyle name="20% - Accent2 8" xfId="230"/>
    <cellStyle name="20% - Accent2 9" xfId="261"/>
    <cellStyle name="20% - Accent3 10" xfId="292"/>
    <cellStyle name="20% - Accent3 11" xfId="327"/>
    <cellStyle name="20% - Accent3 12" xfId="363"/>
    <cellStyle name="20% - Accent3 13" xfId="396"/>
    <cellStyle name="20% - Accent3 14" xfId="429"/>
    <cellStyle name="20% - Accent3 15" xfId="460"/>
    <cellStyle name="20% - Accent3 16" xfId="487"/>
    <cellStyle name="20% - Accent3 17" xfId="527"/>
    <cellStyle name="20% - Accent3 18" xfId="560"/>
    <cellStyle name="20% - Accent3 19" xfId="593"/>
    <cellStyle name="20% - Accent3 2" xfId="36"/>
    <cellStyle name="20% - Accent3 20" xfId="626"/>
    <cellStyle name="20% - Accent3 21" xfId="659"/>
    <cellStyle name="20% - Accent3 22" xfId="692"/>
    <cellStyle name="20% - Accent3 23" xfId="725"/>
    <cellStyle name="20% - Accent3 24" xfId="758"/>
    <cellStyle name="20% - Accent3 25" xfId="791"/>
    <cellStyle name="20% - Accent3 26" xfId="824"/>
    <cellStyle name="20% - Accent3 27" xfId="855"/>
    <cellStyle name="20% - Accent3 28" xfId="882"/>
    <cellStyle name="20% - Accent3 29" xfId="923"/>
    <cellStyle name="20% - Accent3 3" xfId="69"/>
    <cellStyle name="20% - Accent3 30" xfId="956"/>
    <cellStyle name="20% - Accent3 31" xfId="989"/>
    <cellStyle name="20% - Accent3 32" xfId="1022"/>
    <cellStyle name="20% - Accent3 33" xfId="1055"/>
    <cellStyle name="20% - Accent3 34" xfId="1088"/>
    <cellStyle name="20% - Accent3 35" xfId="1121"/>
    <cellStyle name="20% - Accent3 36" xfId="1154"/>
    <cellStyle name="20% - Accent3 37" xfId="1187"/>
    <cellStyle name="20% - Accent3 38" xfId="1220"/>
    <cellStyle name="20% - Accent3 39" xfId="1253"/>
    <cellStyle name="20% - Accent3 4" xfId="102"/>
    <cellStyle name="20% - Accent3 40" xfId="1286"/>
    <cellStyle name="20% - Accent3 41" xfId="1319"/>
    <cellStyle name="20% - Accent3 42" xfId="1352"/>
    <cellStyle name="20% - Accent3 43" xfId="1385"/>
    <cellStyle name="20% - Accent3 44" xfId="1418"/>
    <cellStyle name="20% - Accent3 45" xfId="1451"/>
    <cellStyle name="20% - Accent3 46" xfId="1484"/>
    <cellStyle name="20% - Accent3 47" xfId="1517"/>
    <cellStyle name="20% - Accent3 48" xfId="1550"/>
    <cellStyle name="20% - Accent3 49" xfId="1583"/>
    <cellStyle name="20% - Accent3 5" xfId="135"/>
    <cellStyle name="20% - Accent3 50" xfId="1616"/>
    <cellStyle name="20% - Accent3 51" xfId="1649"/>
    <cellStyle name="20% - Accent3 52" xfId="1681"/>
    <cellStyle name="20% - Accent3 53" xfId="1714"/>
    <cellStyle name="20% - Accent3 54" xfId="1745"/>
    <cellStyle name="20% - Accent3 55" xfId="1772"/>
    <cellStyle name="20% - Accent3 6" xfId="168"/>
    <cellStyle name="20% - Accent3 7" xfId="201"/>
    <cellStyle name="20% - Accent3 8" xfId="234"/>
    <cellStyle name="20% - Accent3 9" xfId="265"/>
    <cellStyle name="20% - Accent4 10" xfId="296"/>
    <cellStyle name="20% - Accent4 11" xfId="331"/>
    <cellStyle name="20% - Accent4 12" xfId="367"/>
    <cellStyle name="20% - Accent4 13" xfId="400"/>
    <cellStyle name="20% - Accent4 14" xfId="433"/>
    <cellStyle name="20% - Accent4 15" xfId="464"/>
    <cellStyle name="20% - Accent4 16" xfId="491"/>
    <cellStyle name="20% - Accent4 17" xfId="531"/>
    <cellStyle name="20% - Accent4 18" xfId="564"/>
    <cellStyle name="20% - Accent4 19" xfId="597"/>
    <cellStyle name="20% - Accent4 2" xfId="40"/>
    <cellStyle name="20% - Accent4 20" xfId="630"/>
    <cellStyle name="20% - Accent4 21" xfId="663"/>
    <cellStyle name="20% - Accent4 22" xfId="696"/>
    <cellStyle name="20% - Accent4 23" xfId="729"/>
    <cellStyle name="20% - Accent4 24" xfId="762"/>
    <cellStyle name="20% - Accent4 25" xfId="795"/>
    <cellStyle name="20% - Accent4 26" xfId="828"/>
    <cellStyle name="20% - Accent4 27" xfId="859"/>
    <cellStyle name="20% - Accent4 28" xfId="886"/>
    <cellStyle name="20% - Accent4 29" xfId="927"/>
    <cellStyle name="20% - Accent4 3" xfId="73"/>
    <cellStyle name="20% - Accent4 30" xfId="960"/>
    <cellStyle name="20% - Accent4 31" xfId="993"/>
    <cellStyle name="20% - Accent4 32" xfId="1026"/>
    <cellStyle name="20% - Accent4 33" xfId="1059"/>
    <cellStyle name="20% - Accent4 34" xfId="1092"/>
    <cellStyle name="20% - Accent4 35" xfId="1125"/>
    <cellStyle name="20% - Accent4 36" xfId="1158"/>
    <cellStyle name="20% - Accent4 37" xfId="1191"/>
    <cellStyle name="20% - Accent4 38" xfId="1224"/>
    <cellStyle name="20% - Accent4 39" xfId="1257"/>
    <cellStyle name="20% - Accent4 4" xfId="106"/>
    <cellStyle name="20% - Accent4 40" xfId="1290"/>
    <cellStyle name="20% - Accent4 41" xfId="1323"/>
    <cellStyle name="20% - Accent4 42" xfId="1356"/>
    <cellStyle name="20% - Accent4 43" xfId="1389"/>
    <cellStyle name="20% - Accent4 44" xfId="1422"/>
    <cellStyle name="20% - Accent4 45" xfId="1455"/>
    <cellStyle name="20% - Accent4 46" xfId="1488"/>
    <cellStyle name="20% - Accent4 47" xfId="1521"/>
    <cellStyle name="20% - Accent4 48" xfId="1554"/>
    <cellStyle name="20% - Accent4 49" xfId="1587"/>
    <cellStyle name="20% - Accent4 5" xfId="139"/>
    <cellStyle name="20% - Accent4 50" xfId="1620"/>
    <cellStyle name="20% - Accent4 51" xfId="1653"/>
    <cellStyle name="20% - Accent4 52" xfId="1685"/>
    <cellStyle name="20% - Accent4 53" xfId="1718"/>
    <cellStyle name="20% - Accent4 54" xfId="1749"/>
    <cellStyle name="20% - Accent4 55" xfId="1776"/>
    <cellStyle name="20% - Accent4 6" xfId="172"/>
    <cellStyle name="20% - Accent4 7" xfId="205"/>
    <cellStyle name="20% - Accent4 8" xfId="238"/>
    <cellStyle name="20% - Accent4 9" xfId="269"/>
    <cellStyle name="20% - Accent5 10" xfId="300"/>
    <cellStyle name="20% - Accent5 11" xfId="335"/>
    <cellStyle name="20% - Accent5 12" xfId="371"/>
    <cellStyle name="20% - Accent5 13" xfId="404"/>
    <cellStyle name="20% - Accent5 14" xfId="437"/>
    <cellStyle name="20% - Accent5 15" xfId="468"/>
    <cellStyle name="20% - Accent5 16" xfId="495"/>
    <cellStyle name="20% - Accent5 17" xfId="535"/>
    <cellStyle name="20% - Accent5 18" xfId="568"/>
    <cellStyle name="20% - Accent5 19" xfId="601"/>
    <cellStyle name="20% - Accent5 2" xfId="44"/>
    <cellStyle name="20% - Accent5 20" xfId="634"/>
    <cellStyle name="20% - Accent5 21" xfId="667"/>
    <cellStyle name="20% - Accent5 22" xfId="700"/>
    <cellStyle name="20% - Accent5 23" xfId="733"/>
    <cellStyle name="20% - Accent5 24" xfId="766"/>
    <cellStyle name="20% - Accent5 25" xfId="799"/>
    <cellStyle name="20% - Accent5 26" xfId="832"/>
    <cellStyle name="20% - Accent5 27" xfId="863"/>
    <cellStyle name="20% - Accent5 28" xfId="890"/>
    <cellStyle name="20% - Accent5 29" xfId="931"/>
    <cellStyle name="20% - Accent5 3" xfId="77"/>
    <cellStyle name="20% - Accent5 30" xfId="964"/>
    <cellStyle name="20% - Accent5 31" xfId="997"/>
    <cellStyle name="20% - Accent5 32" xfId="1030"/>
    <cellStyle name="20% - Accent5 33" xfId="1063"/>
    <cellStyle name="20% - Accent5 34" xfId="1096"/>
    <cellStyle name="20% - Accent5 35" xfId="1129"/>
    <cellStyle name="20% - Accent5 36" xfId="1162"/>
    <cellStyle name="20% - Accent5 37" xfId="1195"/>
    <cellStyle name="20% - Accent5 38" xfId="1228"/>
    <cellStyle name="20% - Accent5 39" xfId="1261"/>
    <cellStyle name="20% - Accent5 4" xfId="110"/>
    <cellStyle name="20% - Accent5 40" xfId="1294"/>
    <cellStyle name="20% - Accent5 41" xfId="1327"/>
    <cellStyle name="20% - Accent5 42" xfId="1360"/>
    <cellStyle name="20% - Accent5 43" xfId="1393"/>
    <cellStyle name="20% - Accent5 44" xfId="1426"/>
    <cellStyle name="20% - Accent5 45" xfId="1459"/>
    <cellStyle name="20% - Accent5 46" xfId="1492"/>
    <cellStyle name="20% - Accent5 47" xfId="1525"/>
    <cellStyle name="20% - Accent5 48" xfId="1558"/>
    <cellStyle name="20% - Accent5 49" xfId="1591"/>
    <cellStyle name="20% - Accent5 5" xfId="143"/>
    <cellStyle name="20% - Accent5 50" xfId="1624"/>
    <cellStyle name="20% - Accent5 51" xfId="1657"/>
    <cellStyle name="20% - Accent5 52" xfId="1689"/>
    <cellStyle name="20% - Accent5 53" xfId="1722"/>
    <cellStyle name="20% - Accent5 54" xfId="1753"/>
    <cellStyle name="20% - Accent5 55" xfId="1780"/>
    <cellStyle name="20% - Accent5 6" xfId="176"/>
    <cellStyle name="20% - Accent5 7" xfId="209"/>
    <cellStyle name="20% - Accent5 8" xfId="242"/>
    <cellStyle name="20% - Accent5 9" xfId="273"/>
    <cellStyle name="20% - Accent6 10" xfId="304"/>
    <cellStyle name="20% - Accent6 11" xfId="339"/>
    <cellStyle name="20% - Accent6 12" xfId="375"/>
    <cellStyle name="20% - Accent6 13" xfId="408"/>
    <cellStyle name="20% - Accent6 14" xfId="441"/>
    <cellStyle name="20% - Accent6 15" xfId="472"/>
    <cellStyle name="20% - Accent6 16" xfId="499"/>
    <cellStyle name="20% - Accent6 17" xfId="539"/>
    <cellStyle name="20% - Accent6 18" xfId="572"/>
    <cellStyle name="20% - Accent6 19" xfId="605"/>
    <cellStyle name="20% - Accent6 2" xfId="48"/>
    <cellStyle name="20% - Accent6 20" xfId="638"/>
    <cellStyle name="20% - Accent6 21" xfId="671"/>
    <cellStyle name="20% - Accent6 22" xfId="704"/>
    <cellStyle name="20% - Accent6 23" xfId="737"/>
    <cellStyle name="20% - Accent6 24" xfId="770"/>
    <cellStyle name="20% - Accent6 25" xfId="803"/>
    <cellStyle name="20% - Accent6 26" xfId="836"/>
    <cellStyle name="20% - Accent6 27" xfId="867"/>
    <cellStyle name="20% - Accent6 28" xfId="894"/>
    <cellStyle name="20% - Accent6 29" xfId="935"/>
    <cellStyle name="20% - Accent6 3" xfId="81"/>
    <cellStyle name="20% - Accent6 30" xfId="968"/>
    <cellStyle name="20% - Accent6 31" xfId="1001"/>
    <cellStyle name="20% - Accent6 32" xfId="1034"/>
    <cellStyle name="20% - Accent6 33" xfId="1067"/>
    <cellStyle name="20% - Accent6 34" xfId="1100"/>
    <cellStyle name="20% - Accent6 35" xfId="1133"/>
    <cellStyle name="20% - Accent6 36" xfId="1166"/>
    <cellStyle name="20% - Accent6 37" xfId="1199"/>
    <cellStyle name="20% - Accent6 38" xfId="1232"/>
    <cellStyle name="20% - Accent6 39" xfId="1265"/>
    <cellStyle name="20% - Accent6 4" xfId="114"/>
    <cellStyle name="20% - Accent6 40" xfId="1298"/>
    <cellStyle name="20% - Accent6 41" xfId="1331"/>
    <cellStyle name="20% - Accent6 42" xfId="1364"/>
    <cellStyle name="20% - Accent6 43" xfId="1397"/>
    <cellStyle name="20% - Accent6 44" xfId="1430"/>
    <cellStyle name="20% - Accent6 45" xfId="1463"/>
    <cellStyle name="20% - Accent6 46" xfId="1496"/>
    <cellStyle name="20% - Accent6 47" xfId="1529"/>
    <cellStyle name="20% - Accent6 48" xfId="1562"/>
    <cellStyle name="20% - Accent6 49" xfId="1595"/>
    <cellStyle name="20% - Accent6 5" xfId="147"/>
    <cellStyle name="20% - Accent6 50" xfId="1628"/>
    <cellStyle name="20% - Accent6 51" xfId="1661"/>
    <cellStyle name="20% - Accent6 52" xfId="1693"/>
    <cellStyle name="20% - Accent6 53" xfId="1726"/>
    <cellStyle name="20% - Accent6 54" xfId="1757"/>
    <cellStyle name="20% - Accent6 55" xfId="1784"/>
    <cellStyle name="20% - Accent6 6" xfId="180"/>
    <cellStyle name="20% - Accent6 7" xfId="213"/>
    <cellStyle name="20% - Accent6 8" xfId="246"/>
    <cellStyle name="20% - Accent6 9" xfId="277"/>
    <cellStyle name="40% - Accent1 10" xfId="285"/>
    <cellStyle name="40% - Accent1 11" xfId="320"/>
    <cellStyle name="40% - Accent1 12" xfId="356"/>
    <cellStyle name="40% - Accent1 13" xfId="389"/>
    <cellStyle name="40% - Accent1 14" xfId="422"/>
    <cellStyle name="40% - Accent1 15" xfId="453"/>
    <cellStyle name="40% - Accent1 16" xfId="480"/>
    <cellStyle name="40% - Accent1 17" xfId="520"/>
    <cellStyle name="40% - Accent1 18" xfId="553"/>
    <cellStyle name="40% - Accent1 19" xfId="586"/>
    <cellStyle name="40% - Accent1 2" xfId="29"/>
    <cellStyle name="40% - Accent1 20" xfId="619"/>
    <cellStyle name="40% - Accent1 21" xfId="652"/>
    <cellStyle name="40% - Accent1 22" xfId="685"/>
    <cellStyle name="40% - Accent1 23" xfId="718"/>
    <cellStyle name="40% - Accent1 24" xfId="751"/>
    <cellStyle name="40% - Accent1 25" xfId="784"/>
    <cellStyle name="40% - Accent1 26" xfId="817"/>
    <cellStyle name="40% - Accent1 27" xfId="848"/>
    <cellStyle name="40% - Accent1 28" xfId="875"/>
    <cellStyle name="40% - Accent1 29" xfId="916"/>
    <cellStyle name="40% - Accent1 3" xfId="62"/>
    <cellStyle name="40% - Accent1 30" xfId="949"/>
    <cellStyle name="40% - Accent1 31" xfId="982"/>
    <cellStyle name="40% - Accent1 32" xfId="1015"/>
    <cellStyle name="40% - Accent1 33" xfId="1048"/>
    <cellStyle name="40% - Accent1 34" xfId="1081"/>
    <cellStyle name="40% - Accent1 35" xfId="1114"/>
    <cellStyle name="40% - Accent1 36" xfId="1147"/>
    <cellStyle name="40% - Accent1 37" xfId="1180"/>
    <cellStyle name="40% - Accent1 38" xfId="1213"/>
    <cellStyle name="40% - Accent1 39" xfId="1246"/>
    <cellStyle name="40% - Accent1 4" xfId="95"/>
    <cellStyle name="40% - Accent1 40" xfId="1279"/>
    <cellStyle name="40% - Accent1 41" xfId="1312"/>
    <cellStyle name="40% - Accent1 42" xfId="1345"/>
    <cellStyle name="40% - Accent1 43" xfId="1378"/>
    <cellStyle name="40% - Accent1 44" xfId="1411"/>
    <cellStyle name="40% - Accent1 45" xfId="1444"/>
    <cellStyle name="40% - Accent1 46" xfId="1477"/>
    <cellStyle name="40% - Accent1 47" xfId="1510"/>
    <cellStyle name="40% - Accent1 48" xfId="1543"/>
    <cellStyle name="40% - Accent1 49" xfId="1576"/>
    <cellStyle name="40% - Accent1 5" xfId="128"/>
    <cellStyle name="40% - Accent1 50" xfId="1609"/>
    <cellStyle name="40% - Accent1 51" xfId="1642"/>
    <cellStyle name="40% - Accent1 52" xfId="1674"/>
    <cellStyle name="40% - Accent1 53" xfId="1707"/>
    <cellStyle name="40% - Accent1 54" xfId="1738"/>
    <cellStyle name="40% - Accent1 55" xfId="1765"/>
    <cellStyle name="40% - Accent1 6" xfId="161"/>
    <cellStyle name="40% - Accent1 7" xfId="194"/>
    <cellStyle name="40% - Accent1 8" xfId="227"/>
    <cellStyle name="40% - Accent1 9" xfId="258"/>
    <cellStyle name="40% - Accent2 10" xfId="289"/>
    <cellStyle name="40% - Accent2 11" xfId="324"/>
    <cellStyle name="40% - Accent2 12" xfId="360"/>
    <cellStyle name="40% - Accent2 13" xfId="393"/>
    <cellStyle name="40% - Accent2 14" xfId="426"/>
    <cellStyle name="40% - Accent2 15" xfId="457"/>
    <cellStyle name="40% - Accent2 16" xfId="484"/>
    <cellStyle name="40% - Accent2 17" xfId="524"/>
    <cellStyle name="40% - Accent2 18" xfId="557"/>
    <cellStyle name="40% - Accent2 19" xfId="590"/>
    <cellStyle name="40% - Accent2 2" xfId="33"/>
    <cellStyle name="40% - Accent2 20" xfId="623"/>
    <cellStyle name="40% - Accent2 21" xfId="656"/>
    <cellStyle name="40% - Accent2 22" xfId="689"/>
    <cellStyle name="40% - Accent2 23" xfId="722"/>
    <cellStyle name="40% - Accent2 24" xfId="755"/>
    <cellStyle name="40% - Accent2 25" xfId="788"/>
    <cellStyle name="40% - Accent2 26" xfId="821"/>
    <cellStyle name="40% - Accent2 27" xfId="852"/>
    <cellStyle name="40% - Accent2 28" xfId="879"/>
    <cellStyle name="40% - Accent2 29" xfId="920"/>
    <cellStyle name="40% - Accent2 3" xfId="66"/>
    <cellStyle name="40% - Accent2 30" xfId="953"/>
    <cellStyle name="40% - Accent2 31" xfId="986"/>
    <cellStyle name="40% - Accent2 32" xfId="1019"/>
    <cellStyle name="40% - Accent2 33" xfId="1052"/>
    <cellStyle name="40% - Accent2 34" xfId="1085"/>
    <cellStyle name="40% - Accent2 35" xfId="1118"/>
    <cellStyle name="40% - Accent2 36" xfId="1151"/>
    <cellStyle name="40% - Accent2 37" xfId="1184"/>
    <cellStyle name="40% - Accent2 38" xfId="1217"/>
    <cellStyle name="40% - Accent2 39" xfId="1250"/>
    <cellStyle name="40% - Accent2 4" xfId="99"/>
    <cellStyle name="40% - Accent2 40" xfId="1283"/>
    <cellStyle name="40% - Accent2 41" xfId="1316"/>
    <cellStyle name="40% - Accent2 42" xfId="1349"/>
    <cellStyle name="40% - Accent2 43" xfId="1382"/>
    <cellStyle name="40% - Accent2 44" xfId="1415"/>
    <cellStyle name="40% - Accent2 45" xfId="1448"/>
    <cellStyle name="40% - Accent2 46" xfId="1481"/>
    <cellStyle name="40% - Accent2 47" xfId="1514"/>
    <cellStyle name="40% - Accent2 48" xfId="1547"/>
    <cellStyle name="40% - Accent2 49" xfId="1580"/>
    <cellStyle name="40% - Accent2 5" xfId="132"/>
    <cellStyle name="40% - Accent2 50" xfId="1613"/>
    <cellStyle name="40% - Accent2 51" xfId="1646"/>
    <cellStyle name="40% - Accent2 52" xfId="1678"/>
    <cellStyle name="40% - Accent2 53" xfId="1711"/>
    <cellStyle name="40% - Accent2 54" xfId="1742"/>
    <cellStyle name="40% - Accent2 55" xfId="1769"/>
    <cellStyle name="40% - Accent2 6" xfId="165"/>
    <cellStyle name="40% - Accent2 7" xfId="198"/>
    <cellStyle name="40% - Accent2 8" xfId="231"/>
    <cellStyle name="40% - Accent2 9" xfId="262"/>
    <cellStyle name="40% - Accent3 10" xfId="293"/>
    <cellStyle name="40% - Accent3 11" xfId="328"/>
    <cellStyle name="40% - Accent3 12" xfId="364"/>
    <cellStyle name="40% - Accent3 13" xfId="397"/>
    <cellStyle name="40% - Accent3 14" xfId="430"/>
    <cellStyle name="40% - Accent3 15" xfId="461"/>
    <cellStyle name="40% - Accent3 16" xfId="488"/>
    <cellStyle name="40% - Accent3 17" xfId="528"/>
    <cellStyle name="40% - Accent3 18" xfId="561"/>
    <cellStyle name="40% - Accent3 19" xfId="594"/>
    <cellStyle name="40% - Accent3 2" xfId="37"/>
    <cellStyle name="40% - Accent3 20" xfId="627"/>
    <cellStyle name="40% - Accent3 21" xfId="660"/>
    <cellStyle name="40% - Accent3 22" xfId="693"/>
    <cellStyle name="40% - Accent3 23" xfId="726"/>
    <cellStyle name="40% - Accent3 24" xfId="759"/>
    <cellStyle name="40% - Accent3 25" xfId="792"/>
    <cellStyle name="40% - Accent3 26" xfId="825"/>
    <cellStyle name="40% - Accent3 27" xfId="856"/>
    <cellStyle name="40% - Accent3 28" xfId="883"/>
    <cellStyle name="40% - Accent3 29" xfId="924"/>
    <cellStyle name="40% - Accent3 3" xfId="70"/>
    <cellStyle name="40% - Accent3 30" xfId="957"/>
    <cellStyle name="40% - Accent3 31" xfId="990"/>
    <cellStyle name="40% - Accent3 32" xfId="1023"/>
    <cellStyle name="40% - Accent3 33" xfId="1056"/>
    <cellStyle name="40% - Accent3 34" xfId="1089"/>
    <cellStyle name="40% - Accent3 35" xfId="1122"/>
    <cellStyle name="40% - Accent3 36" xfId="1155"/>
    <cellStyle name="40% - Accent3 37" xfId="1188"/>
    <cellStyle name="40% - Accent3 38" xfId="1221"/>
    <cellStyle name="40% - Accent3 39" xfId="1254"/>
    <cellStyle name="40% - Accent3 4" xfId="103"/>
    <cellStyle name="40% - Accent3 40" xfId="1287"/>
    <cellStyle name="40% - Accent3 41" xfId="1320"/>
    <cellStyle name="40% - Accent3 42" xfId="1353"/>
    <cellStyle name="40% - Accent3 43" xfId="1386"/>
    <cellStyle name="40% - Accent3 44" xfId="1419"/>
    <cellStyle name="40% - Accent3 45" xfId="1452"/>
    <cellStyle name="40% - Accent3 46" xfId="1485"/>
    <cellStyle name="40% - Accent3 47" xfId="1518"/>
    <cellStyle name="40% - Accent3 48" xfId="1551"/>
    <cellStyle name="40% - Accent3 49" xfId="1584"/>
    <cellStyle name="40% - Accent3 5" xfId="136"/>
    <cellStyle name="40% - Accent3 50" xfId="1617"/>
    <cellStyle name="40% - Accent3 51" xfId="1650"/>
    <cellStyle name="40% - Accent3 52" xfId="1682"/>
    <cellStyle name="40% - Accent3 53" xfId="1715"/>
    <cellStyle name="40% - Accent3 54" xfId="1746"/>
    <cellStyle name="40% - Accent3 55" xfId="1773"/>
    <cellStyle name="40% - Accent3 6" xfId="169"/>
    <cellStyle name="40% - Accent3 7" xfId="202"/>
    <cellStyle name="40% - Accent3 8" xfId="235"/>
    <cellStyle name="40% - Accent3 9" xfId="266"/>
    <cellStyle name="40% - Accent4 10" xfId="297"/>
    <cellStyle name="40% - Accent4 11" xfId="332"/>
    <cellStyle name="40% - Accent4 12" xfId="368"/>
    <cellStyle name="40% - Accent4 13" xfId="401"/>
    <cellStyle name="40% - Accent4 14" xfId="434"/>
    <cellStyle name="40% - Accent4 15" xfId="465"/>
    <cellStyle name="40% - Accent4 16" xfId="492"/>
    <cellStyle name="40% - Accent4 17" xfId="532"/>
    <cellStyle name="40% - Accent4 18" xfId="565"/>
    <cellStyle name="40% - Accent4 19" xfId="598"/>
    <cellStyle name="40% - Accent4 2" xfId="41"/>
    <cellStyle name="40% - Accent4 20" xfId="631"/>
    <cellStyle name="40% - Accent4 21" xfId="664"/>
    <cellStyle name="40% - Accent4 22" xfId="697"/>
    <cellStyle name="40% - Accent4 23" xfId="730"/>
    <cellStyle name="40% - Accent4 24" xfId="763"/>
    <cellStyle name="40% - Accent4 25" xfId="796"/>
    <cellStyle name="40% - Accent4 26" xfId="829"/>
    <cellStyle name="40% - Accent4 27" xfId="860"/>
    <cellStyle name="40% - Accent4 28" xfId="887"/>
    <cellStyle name="40% - Accent4 29" xfId="928"/>
    <cellStyle name="40% - Accent4 3" xfId="74"/>
    <cellStyle name="40% - Accent4 30" xfId="961"/>
    <cellStyle name="40% - Accent4 31" xfId="994"/>
    <cellStyle name="40% - Accent4 32" xfId="1027"/>
    <cellStyle name="40% - Accent4 33" xfId="1060"/>
    <cellStyle name="40% - Accent4 34" xfId="1093"/>
    <cellStyle name="40% - Accent4 35" xfId="1126"/>
    <cellStyle name="40% - Accent4 36" xfId="1159"/>
    <cellStyle name="40% - Accent4 37" xfId="1192"/>
    <cellStyle name="40% - Accent4 38" xfId="1225"/>
    <cellStyle name="40% - Accent4 39" xfId="1258"/>
    <cellStyle name="40% - Accent4 4" xfId="107"/>
    <cellStyle name="40% - Accent4 40" xfId="1291"/>
    <cellStyle name="40% - Accent4 41" xfId="1324"/>
    <cellStyle name="40% - Accent4 42" xfId="1357"/>
    <cellStyle name="40% - Accent4 43" xfId="1390"/>
    <cellStyle name="40% - Accent4 44" xfId="1423"/>
    <cellStyle name="40% - Accent4 45" xfId="1456"/>
    <cellStyle name="40% - Accent4 46" xfId="1489"/>
    <cellStyle name="40% - Accent4 47" xfId="1522"/>
    <cellStyle name="40% - Accent4 48" xfId="1555"/>
    <cellStyle name="40% - Accent4 49" xfId="1588"/>
    <cellStyle name="40% - Accent4 5" xfId="140"/>
    <cellStyle name="40% - Accent4 50" xfId="1621"/>
    <cellStyle name="40% - Accent4 51" xfId="1654"/>
    <cellStyle name="40% - Accent4 52" xfId="1686"/>
    <cellStyle name="40% - Accent4 53" xfId="1719"/>
    <cellStyle name="40% - Accent4 54" xfId="1750"/>
    <cellStyle name="40% - Accent4 55" xfId="1777"/>
    <cellStyle name="40% - Accent4 6" xfId="173"/>
    <cellStyle name="40% - Accent4 7" xfId="206"/>
    <cellStyle name="40% - Accent4 8" xfId="239"/>
    <cellStyle name="40% - Accent4 9" xfId="270"/>
    <cellStyle name="40% - Accent5 10" xfId="301"/>
    <cellStyle name="40% - Accent5 11" xfId="336"/>
    <cellStyle name="40% - Accent5 12" xfId="372"/>
    <cellStyle name="40% - Accent5 13" xfId="405"/>
    <cellStyle name="40% - Accent5 14" xfId="438"/>
    <cellStyle name="40% - Accent5 15" xfId="469"/>
    <cellStyle name="40% - Accent5 16" xfId="496"/>
    <cellStyle name="40% - Accent5 17" xfId="536"/>
    <cellStyle name="40% - Accent5 18" xfId="569"/>
    <cellStyle name="40% - Accent5 19" xfId="602"/>
    <cellStyle name="40% - Accent5 2" xfId="45"/>
    <cellStyle name="40% - Accent5 20" xfId="635"/>
    <cellStyle name="40% - Accent5 21" xfId="668"/>
    <cellStyle name="40% - Accent5 22" xfId="701"/>
    <cellStyle name="40% - Accent5 23" xfId="734"/>
    <cellStyle name="40% - Accent5 24" xfId="767"/>
    <cellStyle name="40% - Accent5 25" xfId="800"/>
    <cellStyle name="40% - Accent5 26" xfId="833"/>
    <cellStyle name="40% - Accent5 27" xfId="864"/>
    <cellStyle name="40% - Accent5 28" xfId="891"/>
    <cellStyle name="40% - Accent5 29" xfId="932"/>
    <cellStyle name="40% - Accent5 3" xfId="78"/>
    <cellStyle name="40% - Accent5 30" xfId="965"/>
    <cellStyle name="40% - Accent5 31" xfId="998"/>
    <cellStyle name="40% - Accent5 32" xfId="1031"/>
    <cellStyle name="40% - Accent5 33" xfId="1064"/>
    <cellStyle name="40% - Accent5 34" xfId="1097"/>
    <cellStyle name="40% - Accent5 35" xfId="1130"/>
    <cellStyle name="40% - Accent5 36" xfId="1163"/>
    <cellStyle name="40% - Accent5 37" xfId="1196"/>
    <cellStyle name="40% - Accent5 38" xfId="1229"/>
    <cellStyle name="40% - Accent5 39" xfId="1262"/>
    <cellStyle name="40% - Accent5 4" xfId="111"/>
    <cellStyle name="40% - Accent5 40" xfId="1295"/>
    <cellStyle name="40% - Accent5 41" xfId="1328"/>
    <cellStyle name="40% - Accent5 42" xfId="1361"/>
    <cellStyle name="40% - Accent5 43" xfId="1394"/>
    <cellStyle name="40% - Accent5 44" xfId="1427"/>
    <cellStyle name="40% - Accent5 45" xfId="1460"/>
    <cellStyle name="40% - Accent5 46" xfId="1493"/>
    <cellStyle name="40% - Accent5 47" xfId="1526"/>
    <cellStyle name="40% - Accent5 48" xfId="1559"/>
    <cellStyle name="40% - Accent5 49" xfId="1592"/>
    <cellStyle name="40% - Accent5 5" xfId="144"/>
    <cellStyle name="40% - Accent5 50" xfId="1625"/>
    <cellStyle name="40% - Accent5 51" xfId="1658"/>
    <cellStyle name="40% - Accent5 52" xfId="1690"/>
    <cellStyle name="40% - Accent5 53" xfId="1723"/>
    <cellStyle name="40% - Accent5 54" xfId="1754"/>
    <cellStyle name="40% - Accent5 55" xfId="1781"/>
    <cellStyle name="40% - Accent5 6" xfId="177"/>
    <cellStyle name="40% - Accent5 7" xfId="210"/>
    <cellStyle name="40% - Accent5 8" xfId="243"/>
    <cellStyle name="40% - Accent5 9" xfId="274"/>
    <cellStyle name="40% - Accent6 10" xfId="305"/>
    <cellStyle name="40% - Accent6 11" xfId="340"/>
    <cellStyle name="40% - Accent6 12" xfId="376"/>
    <cellStyle name="40% - Accent6 13" xfId="409"/>
    <cellStyle name="40% - Accent6 14" xfId="442"/>
    <cellStyle name="40% - Accent6 15" xfId="473"/>
    <cellStyle name="40% - Accent6 16" xfId="500"/>
    <cellStyle name="40% - Accent6 17" xfId="540"/>
    <cellStyle name="40% - Accent6 18" xfId="573"/>
    <cellStyle name="40% - Accent6 19" xfId="606"/>
    <cellStyle name="40% - Accent6 2" xfId="49"/>
    <cellStyle name="40% - Accent6 20" xfId="639"/>
    <cellStyle name="40% - Accent6 21" xfId="672"/>
    <cellStyle name="40% - Accent6 22" xfId="705"/>
    <cellStyle name="40% - Accent6 23" xfId="738"/>
    <cellStyle name="40% - Accent6 24" xfId="771"/>
    <cellStyle name="40% - Accent6 25" xfId="804"/>
    <cellStyle name="40% - Accent6 26" xfId="837"/>
    <cellStyle name="40% - Accent6 27" xfId="868"/>
    <cellStyle name="40% - Accent6 28" xfId="895"/>
    <cellStyle name="40% - Accent6 29" xfId="936"/>
    <cellStyle name="40% - Accent6 3" xfId="82"/>
    <cellStyle name="40% - Accent6 30" xfId="969"/>
    <cellStyle name="40% - Accent6 31" xfId="1002"/>
    <cellStyle name="40% - Accent6 32" xfId="1035"/>
    <cellStyle name="40% - Accent6 33" xfId="1068"/>
    <cellStyle name="40% - Accent6 34" xfId="1101"/>
    <cellStyle name="40% - Accent6 35" xfId="1134"/>
    <cellStyle name="40% - Accent6 36" xfId="1167"/>
    <cellStyle name="40% - Accent6 37" xfId="1200"/>
    <cellStyle name="40% - Accent6 38" xfId="1233"/>
    <cellStyle name="40% - Accent6 39" xfId="1266"/>
    <cellStyle name="40% - Accent6 4" xfId="115"/>
    <cellStyle name="40% - Accent6 40" xfId="1299"/>
    <cellStyle name="40% - Accent6 41" xfId="1332"/>
    <cellStyle name="40% - Accent6 42" xfId="1365"/>
    <cellStyle name="40% - Accent6 43" xfId="1398"/>
    <cellStyle name="40% - Accent6 44" xfId="1431"/>
    <cellStyle name="40% - Accent6 45" xfId="1464"/>
    <cellStyle name="40% - Accent6 46" xfId="1497"/>
    <cellStyle name="40% - Accent6 47" xfId="1530"/>
    <cellStyle name="40% - Accent6 48" xfId="1563"/>
    <cellStyle name="40% - Accent6 49" xfId="1596"/>
    <cellStyle name="40% - Accent6 5" xfId="148"/>
    <cellStyle name="40% - Accent6 50" xfId="1629"/>
    <cellStyle name="40% - Accent6 51" xfId="1662"/>
    <cellStyle name="40% - Accent6 52" xfId="1694"/>
    <cellStyle name="40% - Accent6 53" xfId="1727"/>
    <cellStyle name="40% - Accent6 54" xfId="1758"/>
    <cellStyle name="40% - Accent6 55" xfId="1785"/>
    <cellStyle name="40% - Accent6 6" xfId="181"/>
    <cellStyle name="40% - Accent6 7" xfId="214"/>
    <cellStyle name="40% - Accent6 8" xfId="247"/>
    <cellStyle name="40% - Accent6 9" xfId="278"/>
    <cellStyle name="60% - Accent1 10" xfId="286"/>
    <cellStyle name="60% - Accent1 11" xfId="321"/>
    <cellStyle name="60% - Accent1 12" xfId="357"/>
    <cellStyle name="60% - Accent1 13" xfId="390"/>
    <cellStyle name="60% - Accent1 14" xfId="423"/>
    <cellStyle name="60% - Accent1 15" xfId="454"/>
    <cellStyle name="60% - Accent1 16" xfId="481"/>
    <cellStyle name="60% - Accent1 17" xfId="521"/>
    <cellStyle name="60% - Accent1 18" xfId="554"/>
    <cellStyle name="60% - Accent1 19" xfId="587"/>
    <cellStyle name="60% - Accent1 2" xfId="30"/>
    <cellStyle name="60% - Accent1 20" xfId="620"/>
    <cellStyle name="60% - Accent1 21" xfId="653"/>
    <cellStyle name="60% - Accent1 22" xfId="686"/>
    <cellStyle name="60% - Accent1 23" xfId="719"/>
    <cellStyle name="60% - Accent1 24" xfId="752"/>
    <cellStyle name="60% - Accent1 25" xfId="785"/>
    <cellStyle name="60% - Accent1 26" xfId="818"/>
    <cellStyle name="60% - Accent1 27" xfId="849"/>
    <cellStyle name="60% - Accent1 28" xfId="876"/>
    <cellStyle name="60% - Accent1 29" xfId="917"/>
    <cellStyle name="60% - Accent1 3" xfId="63"/>
    <cellStyle name="60% - Accent1 30" xfId="950"/>
    <cellStyle name="60% - Accent1 31" xfId="983"/>
    <cellStyle name="60% - Accent1 32" xfId="1016"/>
    <cellStyle name="60% - Accent1 33" xfId="1049"/>
    <cellStyle name="60% - Accent1 34" xfId="1082"/>
    <cellStyle name="60% - Accent1 35" xfId="1115"/>
    <cellStyle name="60% - Accent1 36" xfId="1148"/>
    <cellStyle name="60% - Accent1 37" xfId="1181"/>
    <cellStyle name="60% - Accent1 38" xfId="1214"/>
    <cellStyle name="60% - Accent1 39" xfId="1247"/>
    <cellStyle name="60% - Accent1 4" xfId="96"/>
    <cellStyle name="60% - Accent1 40" xfId="1280"/>
    <cellStyle name="60% - Accent1 41" xfId="1313"/>
    <cellStyle name="60% - Accent1 42" xfId="1346"/>
    <cellStyle name="60% - Accent1 43" xfId="1379"/>
    <cellStyle name="60% - Accent1 44" xfId="1412"/>
    <cellStyle name="60% - Accent1 45" xfId="1445"/>
    <cellStyle name="60% - Accent1 46" xfId="1478"/>
    <cellStyle name="60% - Accent1 47" xfId="1511"/>
    <cellStyle name="60% - Accent1 48" xfId="1544"/>
    <cellStyle name="60% - Accent1 49" xfId="1577"/>
    <cellStyle name="60% - Accent1 5" xfId="129"/>
    <cellStyle name="60% - Accent1 50" xfId="1610"/>
    <cellStyle name="60% - Accent1 51" xfId="1643"/>
    <cellStyle name="60% - Accent1 52" xfId="1675"/>
    <cellStyle name="60% - Accent1 53" xfId="1708"/>
    <cellStyle name="60% - Accent1 54" xfId="1739"/>
    <cellStyle name="60% - Accent1 55" xfId="1766"/>
    <cellStyle name="60% - Accent1 6" xfId="162"/>
    <cellStyle name="60% - Accent1 7" xfId="195"/>
    <cellStyle name="60% - Accent1 8" xfId="228"/>
    <cellStyle name="60% - Accent1 9" xfId="259"/>
    <cellStyle name="60% - Accent2 10" xfId="290"/>
    <cellStyle name="60% - Accent2 11" xfId="325"/>
    <cellStyle name="60% - Accent2 12" xfId="361"/>
    <cellStyle name="60% - Accent2 13" xfId="394"/>
    <cellStyle name="60% - Accent2 14" xfId="427"/>
    <cellStyle name="60% - Accent2 15" xfId="458"/>
    <cellStyle name="60% - Accent2 16" xfId="485"/>
    <cellStyle name="60% - Accent2 17" xfId="525"/>
    <cellStyle name="60% - Accent2 18" xfId="558"/>
    <cellStyle name="60% - Accent2 19" xfId="591"/>
    <cellStyle name="60% - Accent2 2" xfId="34"/>
    <cellStyle name="60% - Accent2 20" xfId="624"/>
    <cellStyle name="60% - Accent2 21" xfId="657"/>
    <cellStyle name="60% - Accent2 22" xfId="690"/>
    <cellStyle name="60% - Accent2 23" xfId="723"/>
    <cellStyle name="60% - Accent2 24" xfId="756"/>
    <cellStyle name="60% - Accent2 25" xfId="789"/>
    <cellStyle name="60% - Accent2 26" xfId="822"/>
    <cellStyle name="60% - Accent2 27" xfId="853"/>
    <cellStyle name="60% - Accent2 28" xfId="880"/>
    <cellStyle name="60% - Accent2 29" xfId="921"/>
    <cellStyle name="60% - Accent2 3" xfId="67"/>
    <cellStyle name="60% - Accent2 30" xfId="954"/>
    <cellStyle name="60% - Accent2 31" xfId="987"/>
    <cellStyle name="60% - Accent2 32" xfId="1020"/>
    <cellStyle name="60% - Accent2 33" xfId="1053"/>
    <cellStyle name="60% - Accent2 34" xfId="1086"/>
    <cellStyle name="60% - Accent2 35" xfId="1119"/>
    <cellStyle name="60% - Accent2 36" xfId="1152"/>
    <cellStyle name="60% - Accent2 37" xfId="1185"/>
    <cellStyle name="60% - Accent2 38" xfId="1218"/>
    <cellStyle name="60% - Accent2 39" xfId="1251"/>
    <cellStyle name="60% - Accent2 4" xfId="100"/>
    <cellStyle name="60% - Accent2 40" xfId="1284"/>
    <cellStyle name="60% - Accent2 41" xfId="1317"/>
    <cellStyle name="60% - Accent2 42" xfId="1350"/>
    <cellStyle name="60% - Accent2 43" xfId="1383"/>
    <cellStyle name="60% - Accent2 44" xfId="1416"/>
    <cellStyle name="60% - Accent2 45" xfId="1449"/>
    <cellStyle name="60% - Accent2 46" xfId="1482"/>
    <cellStyle name="60% - Accent2 47" xfId="1515"/>
    <cellStyle name="60% - Accent2 48" xfId="1548"/>
    <cellStyle name="60% - Accent2 49" xfId="1581"/>
    <cellStyle name="60% - Accent2 5" xfId="133"/>
    <cellStyle name="60% - Accent2 50" xfId="1614"/>
    <cellStyle name="60% - Accent2 51" xfId="1647"/>
    <cellStyle name="60% - Accent2 52" xfId="1679"/>
    <cellStyle name="60% - Accent2 53" xfId="1712"/>
    <cellStyle name="60% - Accent2 54" xfId="1743"/>
    <cellStyle name="60% - Accent2 55" xfId="1770"/>
    <cellStyle name="60% - Accent2 6" xfId="166"/>
    <cellStyle name="60% - Accent2 7" xfId="199"/>
    <cellStyle name="60% - Accent2 8" xfId="232"/>
    <cellStyle name="60% - Accent2 9" xfId="263"/>
    <cellStyle name="60% - Accent3 10" xfId="294"/>
    <cellStyle name="60% - Accent3 11" xfId="329"/>
    <cellStyle name="60% - Accent3 12" xfId="365"/>
    <cellStyle name="60% - Accent3 13" xfId="398"/>
    <cellStyle name="60% - Accent3 14" xfId="431"/>
    <cellStyle name="60% - Accent3 15" xfId="462"/>
    <cellStyle name="60% - Accent3 16" xfId="489"/>
    <cellStyle name="60% - Accent3 17" xfId="529"/>
    <cellStyle name="60% - Accent3 18" xfId="562"/>
    <cellStyle name="60% - Accent3 19" xfId="595"/>
    <cellStyle name="60% - Accent3 2" xfId="38"/>
    <cellStyle name="60% - Accent3 20" xfId="628"/>
    <cellStyle name="60% - Accent3 21" xfId="661"/>
    <cellStyle name="60% - Accent3 22" xfId="694"/>
    <cellStyle name="60% - Accent3 23" xfId="727"/>
    <cellStyle name="60% - Accent3 24" xfId="760"/>
    <cellStyle name="60% - Accent3 25" xfId="793"/>
    <cellStyle name="60% - Accent3 26" xfId="826"/>
    <cellStyle name="60% - Accent3 27" xfId="857"/>
    <cellStyle name="60% - Accent3 28" xfId="884"/>
    <cellStyle name="60% - Accent3 29" xfId="925"/>
    <cellStyle name="60% - Accent3 3" xfId="71"/>
    <cellStyle name="60% - Accent3 30" xfId="958"/>
    <cellStyle name="60% - Accent3 31" xfId="991"/>
    <cellStyle name="60% - Accent3 32" xfId="1024"/>
    <cellStyle name="60% - Accent3 33" xfId="1057"/>
    <cellStyle name="60% - Accent3 34" xfId="1090"/>
    <cellStyle name="60% - Accent3 35" xfId="1123"/>
    <cellStyle name="60% - Accent3 36" xfId="1156"/>
    <cellStyle name="60% - Accent3 37" xfId="1189"/>
    <cellStyle name="60% - Accent3 38" xfId="1222"/>
    <cellStyle name="60% - Accent3 39" xfId="1255"/>
    <cellStyle name="60% - Accent3 4" xfId="104"/>
    <cellStyle name="60% - Accent3 40" xfId="1288"/>
    <cellStyle name="60% - Accent3 41" xfId="1321"/>
    <cellStyle name="60% - Accent3 42" xfId="1354"/>
    <cellStyle name="60% - Accent3 43" xfId="1387"/>
    <cellStyle name="60% - Accent3 44" xfId="1420"/>
    <cellStyle name="60% - Accent3 45" xfId="1453"/>
    <cellStyle name="60% - Accent3 46" xfId="1486"/>
    <cellStyle name="60% - Accent3 47" xfId="1519"/>
    <cellStyle name="60% - Accent3 48" xfId="1552"/>
    <cellStyle name="60% - Accent3 49" xfId="1585"/>
    <cellStyle name="60% - Accent3 5" xfId="137"/>
    <cellStyle name="60% - Accent3 50" xfId="1618"/>
    <cellStyle name="60% - Accent3 51" xfId="1651"/>
    <cellStyle name="60% - Accent3 52" xfId="1683"/>
    <cellStyle name="60% - Accent3 53" xfId="1716"/>
    <cellStyle name="60% - Accent3 54" xfId="1747"/>
    <cellStyle name="60% - Accent3 55" xfId="1774"/>
    <cellStyle name="60% - Accent3 6" xfId="170"/>
    <cellStyle name="60% - Accent3 7" xfId="203"/>
    <cellStyle name="60% - Accent3 8" xfId="236"/>
    <cellStyle name="60% - Accent3 9" xfId="267"/>
    <cellStyle name="60% - Accent4 10" xfId="298"/>
    <cellStyle name="60% - Accent4 11" xfId="333"/>
    <cellStyle name="60% - Accent4 12" xfId="369"/>
    <cellStyle name="60% - Accent4 13" xfId="402"/>
    <cellStyle name="60% - Accent4 14" xfId="435"/>
    <cellStyle name="60% - Accent4 15" xfId="466"/>
    <cellStyle name="60% - Accent4 16" xfId="493"/>
    <cellStyle name="60% - Accent4 17" xfId="533"/>
    <cellStyle name="60% - Accent4 18" xfId="566"/>
    <cellStyle name="60% - Accent4 19" xfId="599"/>
    <cellStyle name="60% - Accent4 2" xfId="42"/>
    <cellStyle name="60% - Accent4 20" xfId="632"/>
    <cellStyle name="60% - Accent4 21" xfId="665"/>
    <cellStyle name="60% - Accent4 22" xfId="698"/>
    <cellStyle name="60% - Accent4 23" xfId="731"/>
    <cellStyle name="60% - Accent4 24" xfId="764"/>
    <cellStyle name="60% - Accent4 25" xfId="797"/>
    <cellStyle name="60% - Accent4 26" xfId="830"/>
    <cellStyle name="60% - Accent4 27" xfId="861"/>
    <cellStyle name="60% - Accent4 28" xfId="888"/>
    <cellStyle name="60% - Accent4 29" xfId="929"/>
    <cellStyle name="60% - Accent4 3" xfId="75"/>
    <cellStyle name="60% - Accent4 30" xfId="962"/>
    <cellStyle name="60% - Accent4 31" xfId="995"/>
    <cellStyle name="60% - Accent4 32" xfId="1028"/>
    <cellStyle name="60% - Accent4 33" xfId="1061"/>
    <cellStyle name="60% - Accent4 34" xfId="1094"/>
    <cellStyle name="60% - Accent4 35" xfId="1127"/>
    <cellStyle name="60% - Accent4 36" xfId="1160"/>
    <cellStyle name="60% - Accent4 37" xfId="1193"/>
    <cellStyle name="60% - Accent4 38" xfId="1226"/>
    <cellStyle name="60% - Accent4 39" xfId="1259"/>
    <cellStyle name="60% - Accent4 4" xfId="108"/>
    <cellStyle name="60% - Accent4 40" xfId="1292"/>
    <cellStyle name="60% - Accent4 41" xfId="1325"/>
    <cellStyle name="60% - Accent4 42" xfId="1358"/>
    <cellStyle name="60% - Accent4 43" xfId="1391"/>
    <cellStyle name="60% - Accent4 44" xfId="1424"/>
    <cellStyle name="60% - Accent4 45" xfId="1457"/>
    <cellStyle name="60% - Accent4 46" xfId="1490"/>
    <cellStyle name="60% - Accent4 47" xfId="1523"/>
    <cellStyle name="60% - Accent4 48" xfId="1556"/>
    <cellStyle name="60% - Accent4 49" xfId="1589"/>
    <cellStyle name="60% - Accent4 5" xfId="141"/>
    <cellStyle name="60% - Accent4 50" xfId="1622"/>
    <cellStyle name="60% - Accent4 51" xfId="1655"/>
    <cellStyle name="60% - Accent4 52" xfId="1687"/>
    <cellStyle name="60% - Accent4 53" xfId="1720"/>
    <cellStyle name="60% - Accent4 54" xfId="1751"/>
    <cellStyle name="60% - Accent4 55" xfId="1778"/>
    <cellStyle name="60% - Accent4 6" xfId="174"/>
    <cellStyle name="60% - Accent4 7" xfId="207"/>
    <cellStyle name="60% - Accent4 8" xfId="240"/>
    <cellStyle name="60% - Accent4 9" xfId="271"/>
    <cellStyle name="60% - Accent5 10" xfId="302"/>
    <cellStyle name="60% - Accent5 11" xfId="337"/>
    <cellStyle name="60% - Accent5 12" xfId="373"/>
    <cellStyle name="60% - Accent5 13" xfId="406"/>
    <cellStyle name="60% - Accent5 14" xfId="439"/>
    <cellStyle name="60% - Accent5 15" xfId="470"/>
    <cellStyle name="60% - Accent5 16" xfId="497"/>
    <cellStyle name="60% - Accent5 17" xfId="537"/>
    <cellStyle name="60% - Accent5 18" xfId="570"/>
    <cellStyle name="60% - Accent5 19" xfId="603"/>
    <cellStyle name="60% - Accent5 2" xfId="46"/>
    <cellStyle name="60% - Accent5 20" xfId="636"/>
    <cellStyle name="60% - Accent5 21" xfId="669"/>
    <cellStyle name="60% - Accent5 22" xfId="702"/>
    <cellStyle name="60% - Accent5 23" xfId="735"/>
    <cellStyle name="60% - Accent5 24" xfId="768"/>
    <cellStyle name="60% - Accent5 25" xfId="801"/>
    <cellStyle name="60% - Accent5 26" xfId="834"/>
    <cellStyle name="60% - Accent5 27" xfId="865"/>
    <cellStyle name="60% - Accent5 28" xfId="892"/>
    <cellStyle name="60% - Accent5 29" xfId="933"/>
    <cellStyle name="60% - Accent5 3" xfId="79"/>
    <cellStyle name="60% - Accent5 30" xfId="966"/>
    <cellStyle name="60% - Accent5 31" xfId="999"/>
    <cellStyle name="60% - Accent5 32" xfId="1032"/>
    <cellStyle name="60% - Accent5 33" xfId="1065"/>
    <cellStyle name="60% - Accent5 34" xfId="1098"/>
    <cellStyle name="60% - Accent5 35" xfId="1131"/>
    <cellStyle name="60% - Accent5 36" xfId="1164"/>
    <cellStyle name="60% - Accent5 37" xfId="1197"/>
    <cellStyle name="60% - Accent5 38" xfId="1230"/>
    <cellStyle name="60% - Accent5 39" xfId="1263"/>
    <cellStyle name="60% - Accent5 4" xfId="112"/>
    <cellStyle name="60% - Accent5 40" xfId="1296"/>
    <cellStyle name="60% - Accent5 41" xfId="1329"/>
    <cellStyle name="60% - Accent5 42" xfId="1362"/>
    <cellStyle name="60% - Accent5 43" xfId="1395"/>
    <cellStyle name="60% - Accent5 44" xfId="1428"/>
    <cellStyle name="60% - Accent5 45" xfId="1461"/>
    <cellStyle name="60% - Accent5 46" xfId="1494"/>
    <cellStyle name="60% - Accent5 47" xfId="1527"/>
    <cellStyle name="60% - Accent5 48" xfId="1560"/>
    <cellStyle name="60% - Accent5 49" xfId="1593"/>
    <cellStyle name="60% - Accent5 5" xfId="145"/>
    <cellStyle name="60% - Accent5 50" xfId="1626"/>
    <cellStyle name="60% - Accent5 51" xfId="1659"/>
    <cellStyle name="60% - Accent5 52" xfId="1691"/>
    <cellStyle name="60% - Accent5 53" xfId="1724"/>
    <cellStyle name="60% - Accent5 54" xfId="1755"/>
    <cellStyle name="60% - Accent5 55" xfId="1782"/>
    <cellStyle name="60% - Accent5 6" xfId="178"/>
    <cellStyle name="60% - Accent5 7" xfId="211"/>
    <cellStyle name="60% - Accent5 8" xfId="244"/>
    <cellStyle name="60% - Accent5 9" xfId="275"/>
    <cellStyle name="60% - Accent6 10" xfId="306"/>
    <cellStyle name="60% - Accent6 11" xfId="341"/>
    <cellStyle name="60% - Accent6 12" xfId="377"/>
    <cellStyle name="60% - Accent6 13" xfId="410"/>
    <cellStyle name="60% - Accent6 14" xfId="443"/>
    <cellStyle name="60% - Accent6 15" xfId="474"/>
    <cellStyle name="60% - Accent6 16" xfId="501"/>
    <cellStyle name="60% - Accent6 17" xfId="541"/>
    <cellStyle name="60% - Accent6 18" xfId="574"/>
    <cellStyle name="60% - Accent6 19" xfId="607"/>
    <cellStyle name="60% - Accent6 2" xfId="50"/>
    <cellStyle name="60% - Accent6 20" xfId="640"/>
    <cellStyle name="60% - Accent6 21" xfId="673"/>
    <cellStyle name="60% - Accent6 22" xfId="706"/>
    <cellStyle name="60% - Accent6 23" xfId="739"/>
    <cellStyle name="60% - Accent6 24" xfId="772"/>
    <cellStyle name="60% - Accent6 25" xfId="805"/>
    <cellStyle name="60% - Accent6 26" xfId="838"/>
    <cellStyle name="60% - Accent6 27" xfId="869"/>
    <cellStyle name="60% - Accent6 28" xfId="896"/>
    <cellStyle name="60% - Accent6 29" xfId="937"/>
    <cellStyle name="60% - Accent6 3" xfId="83"/>
    <cellStyle name="60% - Accent6 30" xfId="970"/>
    <cellStyle name="60% - Accent6 31" xfId="1003"/>
    <cellStyle name="60% - Accent6 32" xfId="1036"/>
    <cellStyle name="60% - Accent6 33" xfId="1069"/>
    <cellStyle name="60% - Accent6 34" xfId="1102"/>
    <cellStyle name="60% - Accent6 35" xfId="1135"/>
    <cellStyle name="60% - Accent6 36" xfId="1168"/>
    <cellStyle name="60% - Accent6 37" xfId="1201"/>
    <cellStyle name="60% - Accent6 38" xfId="1234"/>
    <cellStyle name="60% - Accent6 39" xfId="1267"/>
    <cellStyle name="60% - Accent6 4" xfId="116"/>
    <cellStyle name="60% - Accent6 40" xfId="1300"/>
    <cellStyle name="60% - Accent6 41" xfId="1333"/>
    <cellStyle name="60% - Accent6 42" xfId="1366"/>
    <cellStyle name="60% - Accent6 43" xfId="1399"/>
    <cellStyle name="60% - Accent6 44" xfId="1432"/>
    <cellStyle name="60% - Accent6 45" xfId="1465"/>
    <cellStyle name="60% - Accent6 46" xfId="1498"/>
    <cellStyle name="60% - Accent6 47" xfId="1531"/>
    <cellStyle name="60% - Accent6 48" xfId="1564"/>
    <cellStyle name="60% - Accent6 49" xfId="1597"/>
    <cellStyle name="60% - Accent6 5" xfId="149"/>
    <cellStyle name="60% - Accent6 50" xfId="1630"/>
    <cellStyle name="60% - Accent6 51" xfId="1663"/>
    <cellStyle name="60% - Accent6 52" xfId="1695"/>
    <cellStyle name="60% - Accent6 53" xfId="1728"/>
    <cellStyle name="60% - Accent6 54" xfId="1759"/>
    <cellStyle name="60% - Accent6 55" xfId="1786"/>
    <cellStyle name="60% - Accent6 6" xfId="182"/>
    <cellStyle name="60% - Accent6 7" xfId="215"/>
    <cellStyle name="60% - Accent6 8" xfId="248"/>
    <cellStyle name="60% - Accent6 9" xfId="279"/>
    <cellStyle name="Accent1 10" xfId="283"/>
    <cellStyle name="Accent1 11" xfId="318"/>
    <cellStyle name="Accent1 12" xfId="354"/>
    <cellStyle name="Accent1 13" xfId="387"/>
    <cellStyle name="Accent1 14" xfId="420"/>
    <cellStyle name="Accent1 15" xfId="451"/>
    <cellStyle name="Accent1 16" xfId="478"/>
    <cellStyle name="Accent1 17" xfId="518"/>
    <cellStyle name="Accent1 18" xfId="551"/>
    <cellStyle name="Accent1 19" xfId="584"/>
    <cellStyle name="Accent1 2" xfId="27"/>
    <cellStyle name="Accent1 20" xfId="617"/>
    <cellStyle name="Accent1 21" xfId="650"/>
    <cellStyle name="Accent1 22" xfId="683"/>
    <cellStyle name="Accent1 23" xfId="716"/>
    <cellStyle name="Accent1 24" xfId="749"/>
    <cellStyle name="Accent1 25" xfId="782"/>
    <cellStyle name="Accent1 26" xfId="815"/>
    <cellStyle name="Accent1 27" xfId="846"/>
    <cellStyle name="Accent1 28" xfId="873"/>
    <cellStyle name="Accent1 29" xfId="914"/>
    <cellStyle name="Accent1 3" xfId="60"/>
    <cellStyle name="Accent1 30" xfId="947"/>
    <cellStyle name="Accent1 31" xfId="980"/>
    <cellStyle name="Accent1 32" xfId="1013"/>
    <cellStyle name="Accent1 33" xfId="1046"/>
    <cellStyle name="Accent1 34" xfId="1079"/>
    <cellStyle name="Accent1 35" xfId="1112"/>
    <cellStyle name="Accent1 36" xfId="1145"/>
    <cellStyle name="Accent1 37" xfId="1178"/>
    <cellStyle name="Accent1 38" xfId="1211"/>
    <cellStyle name="Accent1 39" xfId="1244"/>
    <cellStyle name="Accent1 4" xfId="93"/>
    <cellStyle name="Accent1 40" xfId="1277"/>
    <cellStyle name="Accent1 41" xfId="1310"/>
    <cellStyle name="Accent1 42" xfId="1343"/>
    <cellStyle name="Accent1 43" xfId="1376"/>
    <cellStyle name="Accent1 44" xfId="1409"/>
    <cellStyle name="Accent1 45" xfId="1442"/>
    <cellStyle name="Accent1 46" xfId="1475"/>
    <cellStyle name="Accent1 47" xfId="1508"/>
    <cellStyle name="Accent1 48" xfId="1541"/>
    <cellStyle name="Accent1 49" xfId="1574"/>
    <cellStyle name="Accent1 5" xfId="126"/>
    <cellStyle name="Accent1 50" xfId="1607"/>
    <cellStyle name="Accent1 51" xfId="1640"/>
    <cellStyle name="Accent1 52" xfId="1672"/>
    <cellStyle name="Accent1 53" xfId="1705"/>
    <cellStyle name="Accent1 54" xfId="1736"/>
    <cellStyle name="Accent1 55" xfId="1763"/>
    <cellStyle name="Accent1 6" xfId="159"/>
    <cellStyle name="Accent1 7" xfId="192"/>
    <cellStyle name="Accent1 8" xfId="225"/>
    <cellStyle name="Accent1 9" xfId="256"/>
    <cellStyle name="Accent2 10" xfId="287"/>
    <cellStyle name="Accent2 11" xfId="322"/>
    <cellStyle name="Accent2 12" xfId="358"/>
    <cellStyle name="Accent2 13" xfId="391"/>
    <cellStyle name="Accent2 14" xfId="424"/>
    <cellStyle name="Accent2 15" xfId="455"/>
    <cellStyle name="Accent2 16" xfId="482"/>
    <cellStyle name="Accent2 17" xfId="522"/>
    <cellStyle name="Accent2 18" xfId="555"/>
    <cellStyle name="Accent2 19" xfId="588"/>
    <cellStyle name="Accent2 2" xfId="31"/>
    <cellStyle name="Accent2 20" xfId="621"/>
    <cellStyle name="Accent2 21" xfId="654"/>
    <cellStyle name="Accent2 22" xfId="687"/>
    <cellStyle name="Accent2 23" xfId="720"/>
    <cellStyle name="Accent2 24" xfId="753"/>
    <cellStyle name="Accent2 25" xfId="786"/>
    <cellStyle name="Accent2 26" xfId="819"/>
    <cellStyle name="Accent2 27" xfId="850"/>
    <cellStyle name="Accent2 28" xfId="877"/>
    <cellStyle name="Accent2 29" xfId="918"/>
    <cellStyle name="Accent2 3" xfId="64"/>
    <cellStyle name="Accent2 30" xfId="951"/>
    <cellStyle name="Accent2 31" xfId="984"/>
    <cellStyle name="Accent2 32" xfId="1017"/>
    <cellStyle name="Accent2 33" xfId="1050"/>
    <cellStyle name="Accent2 34" xfId="1083"/>
    <cellStyle name="Accent2 35" xfId="1116"/>
    <cellStyle name="Accent2 36" xfId="1149"/>
    <cellStyle name="Accent2 37" xfId="1182"/>
    <cellStyle name="Accent2 38" xfId="1215"/>
    <cellStyle name="Accent2 39" xfId="1248"/>
    <cellStyle name="Accent2 4" xfId="97"/>
    <cellStyle name="Accent2 40" xfId="1281"/>
    <cellStyle name="Accent2 41" xfId="1314"/>
    <cellStyle name="Accent2 42" xfId="1347"/>
    <cellStyle name="Accent2 43" xfId="1380"/>
    <cellStyle name="Accent2 44" xfId="1413"/>
    <cellStyle name="Accent2 45" xfId="1446"/>
    <cellStyle name="Accent2 46" xfId="1479"/>
    <cellStyle name="Accent2 47" xfId="1512"/>
    <cellStyle name="Accent2 48" xfId="1545"/>
    <cellStyle name="Accent2 49" xfId="1578"/>
    <cellStyle name="Accent2 5" xfId="130"/>
    <cellStyle name="Accent2 50" xfId="1611"/>
    <cellStyle name="Accent2 51" xfId="1644"/>
    <cellStyle name="Accent2 52" xfId="1676"/>
    <cellStyle name="Accent2 53" xfId="1709"/>
    <cellStyle name="Accent2 54" xfId="1740"/>
    <cellStyle name="Accent2 55" xfId="1767"/>
    <cellStyle name="Accent2 6" xfId="163"/>
    <cellStyle name="Accent2 7" xfId="196"/>
    <cellStyle name="Accent2 8" xfId="229"/>
    <cellStyle name="Accent2 9" xfId="260"/>
    <cellStyle name="Accent3 10" xfId="291"/>
    <cellStyle name="Accent3 11" xfId="326"/>
    <cellStyle name="Accent3 12" xfId="362"/>
    <cellStyle name="Accent3 13" xfId="395"/>
    <cellStyle name="Accent3 14" xfId="428"/>
    <cellStyle name="Accent3 15" xfId="459"/>
    <cellStyle name="Accent3 16" xfId="486"/>
    <cellStyle name="Accent3 17" xfId="526"/>
    <cellStyle name="Accent3 18" xfId="559"/>
    <cellStyle name="Accent3 19" xfId="592"/>
    <cellStyle name="Accent3 2" xfId="35"/>
    <cellStyle name="Accent3 20" xfId="625"/>
    <cellStyle name="Accent3 21" xfId="658"/>
    <cellStyle name="Accent3 22" xfId="691"/>
    <cellStyle name="Accent3 23" xfId="724"/>
    <cellStyle name="Accent3 24" xfId="757"/>
    <cellStyle name="Accent3 25" xfId="790"/>
    <cellStyle name="Accent3 26" xfId="823"/>
    <cellStyle name="Accent3 27" xfId="854"/>
    <cellStyle name="Accent3 28" xfId="881"/>
    <cellStyle name="Accent3 29" xfId="922"/>
    <cellStyle name="Accent3 3" xfId="68"/>
    <cellStyle name="Accent3 30" xfId="955"/>
    <cellStyle name="Accent3 31" xfId="988"/>
    <cellStyle name="Accent3 32" xfId="1021"/>
    <cellStyle name="Accent3 33" xfId="1054"/>
    <cellStyle name="Accent3 34" xfId="1087"/>
    <cellStyle name="Accent3 35" xfId="1120"/>
    <cellStyle name="Accent3 36" xfId="1153"/>
    <cellStyle name="Accent3 37" xfId="1186"/>
    <cellStyle name="Accent3 38" xfId="1219"/>
    <cellStyle name="Accent3 39" xfId="1252"/>
    <cellStyle name="Accent3 4" xfId="101"/>
    <cellStyle name="Accent3 40" xfId="1285"/>
    <cellStyle name="Accent3 41" xfId="1318"/>
    <cellStyle name="Accent3 42" xfId="1351"/>
    <cellStyle name="Accent3 43" xfId="1384"/>
    <cellStyle name="Accent3 44" xfId="1417"/>
    <cellStyle name="Accent3 45" xfId="1450"/>
    <cellStyle name="Accent3 46" xfId="1483"/>
    <cellStyle name="Accent3 47" xfId="1516"/>
    <cellStyle name="Accent3 48" xfId="1549"/>
    <cellStyle name="Accent3 49" xfId="1582"/>
    <cellStyle name="Accent3 5" xfId="134"/>
    <cellStyle name="Accent3 50" xfId="1615"/>
    <cellStyle name="Accent3 51" xfId="1648"/>
    <cellStyle name="Accent3 52" xfId="1680"/>
    <cellStyle name="Accent3 53" xfId="1713"/>
    <cellStyle name="Accent3 54" xfId="1744"/>
    <cellStyle name="Accent3 55" xfId="1771"/>
    <cellStyle name="Accent3 6" xfId="167"/>
    <cellStyle name="Accent3 7" xfId="200"/>
    <cellStyle name="Accent3 8" xfId="233"/>
    <cellStyle name="Accent3 9" xfId="264"/>
    <cellStyle name="Accent4 10" xfId="295"/>
    <cellStyle name="Accent4 11" xfId="330"/>
    <cellStyle name="Accent4 12" xfId="366"/>
    <cellStyle name="Accent4 13" xfId="399"/>
    <cellStyle name="Accent4 14" xfId="432"/>
    <cellStyle name="Accent4 15" xfId="463"/>
    <cellStyle name="Accent4 16" xfId="490"/>
    <cellStyle name="Accent4 17" xfId="530"/>
    <cellStyle name="Accent4 18" xfId="563"/>
    <cellStyle name="Accent4 19" xfId="596"/>
    <cellStyle name="Accent4 2" xfId="39"/>
    <cellStyle name="Accent4 20" xfId="629"/>
    <cellStyle name="Accent4 21" xfId="662"/>
    <cellStyle name="Accent4 22" xfId="695"/>
    <cellStyle name="Accent4 23" xfId="728"/>
    <cellStyle name="Accent4 24" xfId="761"/>
    <cellStyle name="Accent4 25" xfId="794"/>
    <cellStyle name="Accent4 26" xfId="827"/>
    <cellStyle name="Accent4 27" xfId="858"/>
    <cellStyle name="Accent4 28" xfId="885"/>
    <cellStyle name="Accent4 29" xfId="926"/>
    <cellStyle name="Accent4 3" xfId="72"/>
    <cellStyle name="Accent4 30" xfId="959"/>
    <cellStyle name="Accent4 31" xfId="992"/>
    <cellStyle name="Accent4 32" xfId="1025"/>
    <cellStyle name="Accent4 33" xfId="1058"/>
    <cellStyle name="Accent4 34" xfId="1091"/>
    <cellStyle name="Accent4 35" xfId="1124"/>
    <cellStyle name="Accent4 36" xfId="1157"/>
    <cellStyle name="Accent4 37" xfId="1190"/>
    <cellStyle name="Accent4 38" xfId="1223"/>
    <cellStyle name="Accent4 39" xfId="1256"/>
    <cellStyle name="Accent4 4" xfId="105"/>
    <cellStyle name="Accent4 40" xfId="1289"/>
    <cellStyle name="Accent4 41" xfId="1322"/>
    <cellStyle name="Accent4 42" xfId="1355"/>
    <cellStyle name="Accent4 43" xfId="1388"/>
    <cellStyle name="Accent4 44" xfId="1421"/>
    <cellStyle name="Accent4 45" xfId="1454"/>
    <cellStyle name="Accent4 46" xfId="1487"/>
    <cellStyle name="Accent4 47" xfId="1520"/>
    <cellStyle name="Accent4 48" xfId="1553"/>
    <cellStyle name="Accent4 49" xfId="1586"/>
    <cellStyle name="Accent4 5" xfId="138"/>
    <cellStyle name="Accent4 50" xfId="1619"/>
    <cellStyle name="Accent4 51" xfId="1652"/>
    <cellStyle name="Accent4 52" xfId="1684"/>
    <cellStyle name="Accent4 53" xfId="1717"/>
    <cellStyle name="Accent4 54" xfId="1748"/>
    <cellStyle name="Accent4 55" xfId="1775"/>
    <cellStyle name="Accent4 6" xfId="171"/>
    <cellStyle name="Accent4 7" xfId="204"/>
    <cellStyle name="Accent4 8" xfId="237"/>
    <cellStyle name="Accent4 9" xfId="268"/>
    <cellStyle name="Accent5 10" xfId="299"/>
    <cellStyle name="Accent5 11" xfId="334"/>
    <cellStyle name="Accent5 12" xfId="370"/>
    <cellStyle name="Accent5 13" xfId="403"/>
    <cellStyle name="Accent5 14" xfId="436"/>
    <cellStyle name="Accent5 15" xfId="467"/>
    <cellStyle name="Accent5 16" xfId="494"/>
    <cellStyle name="Accent5 17" xfId="534"/>
    <cellStyle name="Accent5 18" xfId="567"/>
    <cellStyle name="Accent5 19" xfId="600"/>
    <cellStyle name="Accent5 2" xfId="43"/>
    <cellStyle name="Accent5 20" xfId="633"/>
    <cellStyle name="Accent5 21" xfId="666"/>
    <cellStyle name="Accent5 22" xfId="699"/>
    <cellStyle name="Accent5 23" xfId="732"/>
    <cellStyle name="Accent5 24" xfId="765"/>
    <cellStyle name="Accent5 25" xfId="798"/>
    <cellStyle name="Accent5 26" xfId="831"/>
    <cellStyle name="Accent5 27" xfId="862"/>
    <cellStyle name="Accent5 28" xfId="889"/>
    <cellStyle name="Accent5 29" xfId="930"/>
    <cellStyle name="Accent5 3" xfId="76"/>
    <cellStyle name="Accent5 30" xfId="963"/>
    <cellStyle name="Accent5 31" xfId="996"/>
    <cellStyle name="Accent5 32" xfId="1029"/>
    <cellStyle name="Accent5 33" xfId="1062"/>
    <cellStyle name="Accent5 34" xfId="1095"/>
    <cellStyle name="Accent5 35" xfId="1128"/>
    <cellStyle name="Accent5 36" xfId="1161"/>
    <cellStyle name="Accent5 37" xfId="1194"/>
    <cellStyle name="Accent5 38" xfId="1227"/>
    <cellStyle name="Accent5 39" xfId="1260"/>
    <cellStyle name="Accent5 4" xfId="109"/>
    <cellStyle name="Accent5 40" xfId="1293"/>
    <cellStyle name="Accent5 41" xfId="1326"/>
    <cellStyle name="Accent5 42" xfId="1359"/>
    <cellStyle name="Accent5 43" xfId="1392"/>
    <cellStyle name="Accent5 44" xfId="1425"/>
    <cellStyle name="Accent5 45" xfId="1458"/>
    <cellStyle name="Accent5 46" xfId="1491"/>
    <cellStyle name="Accent5 47" xfId="1524"/>
    <cellStyle name="Accent5 48" xfId="1557"/>
    <cellStyle name="Accent5 49" xfId="1590"/>
    <cellStyle name="Accent5 5" xfId="142"/>
    <cellStyle name="Accent5 50" xfId="1623"/>
    <cellStyle name="Accent5 51" xfId="1656"/>
    <cellStyle name="Accent5 52" xfId="1688"/>
    <cellStyle name="Accent5 53" xfId="1721"/>
    <cellStyle name="Accent5 54" xfId="1752"/>
    <cellStyle name="Accent5 55" xfId="1779"/>
    <cellStyle name="Accent5 6" xfId="175"/>
    <cellStyle name="Accent5 7" xfId="208"/>
    <cellStyle name="Accent5 8" xfId="241"/>
    <cellStyle name="Accent5 9" xfId="272"/>
    <cellStyle name="Accent6 10" xfId="303"/>
    <cellStyle name="Accent6 11" xfId="338"/>
    <cellStyle name="Accent6 12" xfId="374"/>
    <cellStyle name="Accent6 13" xfId="407"/>
    <cellStyle name="Accent6 14" xfId="440"/>
    <cellStyle name="Accent6 15" xfId="471"/>
    <cellStyle name="Accent6 16" xfId="498"/>
    <cellStyle name="Accent6 17" xfId="538"/>
    <cellStyle name="Accent6 18" xfId="571"/>
    <cellStyle name="Accent6 19" xfId="604"/>
    <cellStyle name="Accent6 2" xfId="47"/>
    <cellStyle name="Accent6 20" xfId="637"/>
    <cellStyle name="Accent6 21" xfId="670"/>
    <cellStyle name="Accent6 22" xfId="703"/>
    <cellStyle name="Accent6 23" xfId="736"/>
    <cellStyle name="Accent6 24" xfId="769"/>
    <cellStyle name="Accent6 25" xfId="802"/>
    <cellStyle name="Accent6 26" xfId="835"/>
    <cellStyle name="Accent6 27" xfId="866"/>
    <cellStyle name="Accent6 28" xfId="893"/>
    <cellStyle name="Accent6 29" xfId="934"/>
    <cellStyle name="Accent6 3" xfId="80"/>
    <cellStyle name="Accent6 30" xfId="967"/>
    <cellStyle name="Accent6 31" xfId="1000"/>
    <cellStyle name="Accent6 32" xfId="1033"/>
    <cellStyle name="Accent6 33" xfId="1066"/>
    <cellStyle name="Accent6 34" xfId="1099"/>
    <cellStyle name="Accent6 35" xfId="1132"/>
    <cellStyle name="Accent6 36" xfId="1165"/>
    <cellStyle name="Accent6 37" xfId="1198"/>
    <cellStyle name="Accent6 38" xfId="1231"/>
    <cellStyle name="Accent6 39" xfId="1264"/>
    <cellStyle name="Accent6 4" xfId="113"/>
    <cellStyle name="Accent6 40" xfId="1297"/>
    <cellStyle name="Accent6 41" xfId="1330"/>
    <cellStyle name="Accent6 42" xfId="1363"/>
    <cellStyle name="Accent6 43" xfId="1396"/>
    <cellStyle name="Accent6 44" xfId="1429"/>
    <cellStyle name="Accent6 45" xfId="1462"/>
    <cellStyle name="Accent6 46" xfId="1495"/>
    <cellStyle name="Accent6 47" xfId="1528"/>
    <cellStyle name="Accent6 48" xfId="1561"/>
    <cellStyle name="Accent6 49" xfId="1594"/>
    <cellStyle name="Accent6 5" xfId="146"/>
    <cellStyle name="Accent6 50" xfId="1627"/>
    <cellStyle name="Accent6 51" xfId="1660"/>
    <cellStyle name="Accent6 52" xfId="1692"/>
    <cellStyle name="Accent6 53" xfId="1725"/>
    <cellStyle name="Accent6 54" xfId="1756"/>
    <cellStyle name="Accent6 55" xfId="1783"/>
    <cellStyle name="Accent6 6" xfId="179"/>
    <cellStyle name="Accent6 7" xfId="212"/>
    <cellStyle name="Accent6 8" xfId="245"/>
    <cellStyle name="Accent6 9" xfId="276"/>
    <cellStyle name="Bad 10" xfId="251"/>
    <cellStyle name="Bad 11" xfId="312"/>
    <cellStyle name="Bad 12" xfId="344"/>
    <cellStyle name="Bad 13" xfId="350"/>
    <cellStyle name="Bad 14" xfId="382"/>
    <cellStyle name="Bad 15" xfId="415"/>
    <cellStyle name="Bad 16" xfId="446"/>
    <cellStyle name="Bad 17" xfId="507"/>
    <cellStyle name="Bad 18" xfId="513"/>
    <cellStyle name="Bad 19" xfId="546"/>
    <cellStyle name="Bad 2" xfId="16"/>
    <cellStyle name="Bad 20" xfId="579"/>
    <cellStyle name="Bad 21" xfId="612"/>
    <cellStyle name="Bad 22" xfId="645"/>
    <cellStyle name="Bad 23" xfId="678"/>
    <cellStyle name="Bad 24" xfId="711"/>
    <cellStyle name="Bad 25" xfId="744"/>
    <cellStyle name="Bad 26" xfId="777"/>
    <cellStyle name="Bad 27" xfId="810"/>
    <cellStyle name="Bad 28" xfId="841"/>
    <cellStyle name="Bad 29" xfId="903"/>
    <cellStyle name="Bad 3" xfId="22"/>
    <cellStyle name="Bad 30" xfId="909"/>
    <cellStyle name="Bad 31" xfId="942"/>
    <cellStyle name="Bad 32" xfId="975"/>
    <cellStyle name="Bad 33" xfId="1008"/>
    <cellStyle name="Bad 34" xfId="1041"/>
    <cellStyle name="Bad 35" xfId="1074"/>
    <cellStyle name="Bad 36" xfId="1107"/>
    <cellStyle name="Bad 37" xfId="1140"/>
    <cellStyle name="Bad 38" xfId="1173"/>
    <cellStyle name="Bad 39" xfId="1206"/>
    <cellStyle name="Bad 4" xfId="55"/>
    <cellStyle name="Bad 40" xfId="1239"/>
    <cellStyle name="Bad 41" xfId="1272"/>
    <cellStyle name="Bad 42" xfId="1305"/>
    <cellStyle name="Bad 43" xfId="1338"/>
    <cellStyle name="Bad 44" xfId="1371"/>
    <cellStyle name="Bad 45" xfId="1404"/>
    <cellStyle name="Bad 46" xfId="1437"/>
    <cellStyle name="Bad 47" xfId="1470"/>
    <cellStyle name="Bad 48" xfId="1503"/>
    <cellStyle name="Bad 49" xfId="1536"/>
    <cellStyle name="Bad 5" xfId="88"/>
    <cellStyle name="Bad 50" xfId="1569"/>
    <cellStyle name="Bad 51" xfId="1602"/>
    <cellStyle name="Bad 52" xfId="1635"/>
    <cellStyle name="Bad 53" xfId="1668"/>
    <cellStyle name="Bad 54" xfId="1700"/>
    <cellStyle name="Bad 55" xfId="1731"/>
    <cellStyle name="Bad 6" xfId="121"/>
    <cellStyle name="Bad 7" xfId="154"/>
    <cellStyle name="Bad 8" xfId="187"/>
    <cellStyle name="Bad 9" xfId="220"/>
    <cellStyle name="Calculation" xfId="6" builtinId="22" customBuiltin="1"/>
    <cellStyle name="Check Cell" xfId="8" builtinId="23" customBuiltin="1"/>
    <cellStyle name="Explanatory Text 10" xfId="282"/>
    <cellStyle name="Explanatory Text 11" xfId="317"/>
    <cellStyle name="Explanatory Text 12" xfId="353"/>
    <cellStyle name="Explanatory Text 13" xfId="385"/>
    <cellStyle name="Explanatory Text 14" xfId="418"/>
    <cellStyle name="Explanatory Text 15" xfId="449"/>
    <cellStyle name="Explanatory Text 16" xfId="477"/>
    <cellStyle name="Explanatory Text 17" xfId="516"/>
    <cellStyle name="Explanatory Text 18" xfId="549"/>
    <cellStyle name="Explanatory Text 19" xfId="582"/>
    <cellStyle name="Explanatory Text 2" xfId="25"/>
    <cellStyle name="Explanatory Text 20" xfId="615"/>
    <cellStyle name="Explanatory Text 21" xfId="648"/>
    <cellStyle name="Explanatory Text 22" xfId="681"/>
    <cellStyle name="Explanatory Text 23" xfId="714"/>
    <cellStyle name="Explanatory Text 24" xfId="747"/>
    <cellStyle name="Explanatory Text 25" xfId="780"/>
    <cellStyle name="Explanatory Text 26" xfId="813"/>
    <cellStyle name="Explanatory Text 27" xfId="844"/>
    <cellStyle name="Explanatory Text 28" xfId="872"/>
    <cellStyle name="Explanatory Text 29" xfId="912"/>
    <cellStyle name="Explanatory Text 3" xfId="58"/>
    <cellStyle name="Explanatory Text 30" xfId="945"/>
    <cellStyle name="Explanatory Text 31" xfId="978"/>
    <cellStyle name="Explanatory Text 32" xfId="1011"/>
    <cellStyle name="Explanatory Text 33" xfId="1044"/>
    <cellStyle name="Explanatory Text 34" xfId="1077"/>
    <cellStyle name="Explanatory Text 35" xfId="1110"/>
    <cellStyle name="Explanatory Text 36" xfId="1143"/>
    <cellStyle name="Explanatory Text 37" xfId="1176"/>
    <cellStyle name="Explanatory Text 38" xfId="1209"/>
    <cellStyle name="Explanatory Text 39" xfId="1242"/>
    <cellStyle name="Explanatory Text 4" xfId="91"/>
    <cellStyle name="Explanatory Text 40" xfId="1275"/>
    <cellStyle name="Explanatory Text 41" xfId="1308"/>
    <cellStyle name="Explanatory Text 42" xfId="1341"/>
    <cellStyle name="Explanatory Text 43" xfId="1374"/>
    <cellStyle name="Explanatory Text 44" xfId="1407"/>
    <cellStyle name="Explanatory Text 45" xfId="1440"/>
    <cellStyle name="Explanatory Text 46" xfId="1473"/>
    <cellStyle name="Explanatory Text 47" xfId="1506"/>
    <cellStyle name="Explanatory Text 48" xfId="1539"/>
    <cellStyle name="Explanatory Text 49" xfId="1572"/>
    <cellStyle name="Explanatory Text 5" xfId="124"/>
    <cellStyle name="Explanatory Text 50" xfId="1605"/>
    <cellStyle name="Explanatory Text 51" xfId="1638"/>
    <cellStyle name="Explanatory Text 52" xfId="1671"/>
    <cellStyle name="Explanatory Text 53" xfId="1703"/>
    <cellStyle name="Explanatory Text 54" xfId="1734"/>
    <cellStyle name="Explanatory Text 55" xfId="1762"/>
    <cellStyle name="Explanatory Text 6" xfId="157"/>
    <cellStyle name="Explanatory Text 7" xfId="190"/>
    <cellStyle name="Explanatory Text 8" xfId="223"/>
    <cellStyle name="Explanatory Text 9" xfId="254"/>
    <cellStyle name="Good 10" xfId="219"/>
    <cellStyle name="Good 11" xfId="311"/>
    <cellStyle name="Good 12" xfId="343"/>
    <cellStyle name="Good 13" xfId="308"/>
    <cellStyle name="Good 14" xfId="349"/>
    <cellStyle name="Good 15" xfId="381"/>
    <cellStyle name="Good 16" xfId="414"/>
    <cellStyle name="Good 17" xfId="506"/>
    <cellStyle name="Good 18" xfId="503"/>
    <cellStyle name="Good 19" xfId="512"/>
    <cellStyle name="Good 2" xfId="15"/>
    <cellStyle name="Good 20" xfId="545"/>
    <cellStyle name="Good 21" xfId="578"/>
    <cellStyle name="Good 22" xfId="611"/>
    <cellStyle name="Good 23" xfId="644"/>
    <cellStyle name="Good 24" xfId="677"/>
    <cellStyle name="Good 25" xfId="710"/>
    <cellStyle name="Good 26" xfId="743"/>
    <cellStyle name="Good 27" xfId="776"/>
    <cellStyle name="Good 28" xfId="809"/>
    <cellStyle name="Good 29" xfId="902"/>
    <cellStyle name="Good 3" xfId="12"/>
    <cellStyle name="Good 30" xfId="899"/>
    <cellStyle name="Good 31" xfId="908"/>
    <cellStyle name="Good 32" xfId="941"/>
    <cellStyle name="Good 33" xfId="974"/>
    <cellStyle name="Good 34" xfId="1007"/>
    <cellStyle name="Good 35" xfId="1040"/>
    <cellStyle name="Good 36" xfId="1073"/>
    <cellStyle name="Good 37" xfId="1106"/>
    <cellStyle name="Good 38" xfId="1139"/>
    <cellStyle name="Good 39" xfId="1172"/>
    <cellStyle name="Good 4" xfId="21"/>
    <cellStyle name="Good 40" xfId="1205"/>
    <cellStyle name="Good 41" xfId="1238"/>
    <cellStyle name="Good 42" xfId="1271"/>
    <cellStyle name="Good 43" xfId="1304"/>
    <cellStyle name="Good 44" xfId="1337"/>
    <cellStyle name="Good 45" xfId="1370"/>
    <cellStyle name="Good 46" xfId="1403"/>
    <cellStyle name="Good 47" xfId="1436"/>
    <cellStyle name="Good 48" xfId="1469"/>
    <cellStyle name="Good 49" xfId="1502"/>
    <cellStyle name="Good 5" xfId="54"/>
    <cellStyle name="Good 50" xfId="1535"/>
    <cellStyle name="Good 51" xfId="1568"/>
    <cellStyle name="Good 52" xfId="1601"/>
    <cellStyle name="Good 53" xfId="1634"/>
    <cellStyle name="Good 54" xfId="1667"/>
    <cellStyle name="Good 55" xfId="1699"/>
    <cellStyle name="Good 6" xfId="87"/>
    <cellStyle name="Good 7" xfId="120"/>
    <cellStyle name="Good 8" xfId="153"/>
    <cellStyle name="Good 9" xfId="186"/>
    <cellStyle name="Heading 1" xfId="1" builtinId="16" customBuiltin="1"/>
    <cellStyle name="Heading 2" xfId="2" builtinId="17" customBuiltin="1"/>
    <cellStyle name="Heading 3" xfId="3" builtinId="18" customBuiltin="1"/>
    <cellStyle name="Heading 4 10" xfId="216"/>
    <cellStyle name="Heading 4 11" xfId="310"/>
    <cellStyle name="Heading 4 12" xfId="342"/>
    <cellStyle name="Heading 4 13" xfId="314"/>
    <cellStyle name="Heading 4 14" xfId="346"/>
    <cellStyle name="Heading 4 15" xfId="378"/>
    <cellStyle name="Heading 4 16" xfId="411"/>
    <cellStyle name="Heading 4 17" xfId="505"/>
    <cellStyle name="Heading 4 18" xfId="504"/>
    <cellStyle name="Heading 4 19" xfId="509"/>
    <cellStyle name="Heading 4 2" xfId="14"/>
    <cellStyle name="Heading 4 20" xfId="542"/>
    <cellStyle name="Heading 4 21" xfId="575"/>
    <cellStyle name="Heading 4 22" xfId="608"/>
    <cellStyle name="Heading 4 23" xfId="641"/>
    <cellStyle name="Heading 4 24" xfId="674"/>
    <cellStyle name="Heading 4 25" xfId="707"/>
    <cellStyle name="Heading 4 26" xfId="740"/>
    <cellStyle name="Heading 4 27" xfId="773"/>
    <cellStyle name="Heading 4 28" xfId="806"/>
    <cellStyle name="Heading 4 29" xfId="901"/>
    <cellStyle name="Heading 4 3" xfId="13"/>
    <cellStyle name="Heading 4 30" xfId="900"/>
    <cellStyle name="Heading 4 31" xfId="905"/>
    <cellStyle name="Heading 4 32" xfId="938"/>
    <cellStyle name="Heading 4 33" xfId="971"/>
    <cellStyle name="Heading 4 34" xfId="1004"/>
    <cellStyle name="Heading 4 35" xfId="1037"/>
    <cellStyle name="Heading 4 36" xfId="1070"/>
    <cellStyle name="Heading 4 37" xfId="1103"/>
    <cellStyle name="Heading 4 38" xfId="1136"/>
    <cellStyle name="Heading 4 39" xfId="1169"/>
    <cellStyle name="Heading 4 4" xfId="18"/>
    <cellStyle name="Heading 4 40" xfId="1202"/>
    <cellStyle name="Heading 4 41" xfId="1235"/>
    <cellStyle name="Heading 4 42" xfId="1268"/>
    <cellStyle name="Heading 4 43" xfId="1301"/>
    <cellStyle name="Heading 4 44" xfId="1334"/>
    <cellStyle name="Heading 4 45" xfId="1367"/>
    <cellStyle name="Heading 4 46" xfId="1400"/>
    <cellStyle name="Heading 4 47" xfId="1433"/>
    <cellStyle name="Heading 4 48" xfId="1466"/>
    <cellStyle name="Heading 4 49" xfId="1499"/>
    <cellStyle name="Heading 4 5" xfId="51"/>
    <cellStyle name="Heading 4 50" xfId="1532"/>
    <cellStyle name="Heading 4 51" xfId="1565"/>
    <cellStyle name="Heading 4 52" xfId="1598"/>
    <cellStyle name="Heading 4 53" xfId="1631"/>
    <cellStyle name="Heading 4 54" xfId="1664"/>
    <cellStyle name="Heading 4 55" xfId="1696"/>
    <cellStyle name="Heading 4 6" xfId="84"/>
    <cellStyle name="Heading 4 7" xfId="117"/>
    <cellStyle name="Heading 4 8" xfId="150"/>
    <cellStyle name="Heading 4 9" xfId="183"/>
    <cellStyle name="Input" xfId="4" builtinId="20" customBuiltin="1"/>
    <cellStyle name="Linked Cell" xfId="7" builtinId="24" customBuiltin="1"/>
    <cellStyle name="Neutral 10" xfId="250"/>
    <cellStyle name="Neutral 11" xfId="313"/>
    <cellStyle name="Neutral 12" xfId="345"/>
    <cellStyle name="Neutral 13" xfId="348"/>
    <cellStyle name="Neutral 14" xfId="380"/>
    <cellStyle name="Neutral 15" xfId="413"/>
    <cellStyle name="Neutral 16" xfId="445"/>
    <cellStyle name="Neutral 17" xfId="508"/>
    <cellStyle name="Neutral 18" xfId="511"/>
    <cellStyle name="Neutral 19" xfId="544"/>
    <cellStyle name="Neutral 2" xfId="17"/>
    <cellStyle name="Neutral 20" xfId="577"/>
    <cellStyle name="Neutral 21" xfId="610"/>
    <cellStyle name="Neutral 22" xfId="643"/>
    <cellStyle name="Neutral 23" xfId="676"/>
    <cellStyle name="Neutral 24" xfId="709"/>
    <cellStyle name="Neutral 25" xfId="742"/>
    <cellStyle name="Neutral 26" xfId="775"/>
    <cellStyle name="Neutral 27" xfId="808"/>
    <cellStyle name="Neutral 28" xfId="840"/>
    <cellStyle name="Neutral 29" xfId="904"/>
    <cellStyle name="Neutral 3" xfId="20"/>
    <cellStyle name="Neutral 30" xfId="907"/>
    <cellStyle name="Neutral 31" xfId="940"/>
    <cellStyle name="Neutral 32" xfId="973"/>
    <cellStyle name="Neutral 33" xfId="1006"/>
    <cellStyle name="Neutral 34" xfId="1039"/>
    <cellStyle name="Neutral 35" xfId="1072"/>
    <cellStyle name="Neutral 36" xfId="1105"/>
    <cellStyle name="Neutral 37" xfId="1138"/>
    <cellStyle name="Neutral 38" xfId="1171"/>
    <cellStyle name="Neutral 39" xfId="1204"/>
    <cellStyle name="Neutral 4" xfId="53"/>
    <cellStyle name="Neutral 40" xfId="1237"/>
    <cellStyle name="Neutral 41" xfId="1270"/>
    <cellStyle name="Neutral 42" xfId="1303"/>
    <cellStyle name="Neutral 43" xfId="1336"/>
    <cellStyle name="Neutral 44" xfId="1369"/>
    <cellStyle name="Neutral 45" xfId="1402"/>
    <cellStyle name="Neutral 46" xfId="1435"/>
    <cellStyle name="Neutral 47" xfId="1468"/>
    <cellStyle name="Neutral 48" xfId="1501"/>
    <cellStyle name="Neutral 49" xfId="1534"/>
    <cellStyle name="Neutral 5" xfId="86"/>
    <cellStyle name="Neutral 50" xfId="1567"/>
    <cellStyle name="Neutral 51" xfId="1600"/>
    <cellStyle name="Neutral 52" xfId="1633"/>
    <cellStyle name="Neutral 53" xfId="1666"/>
    <cellStyle name="Neutral 54" xfId="1698"/>
    <cellStyle name="Neutral 55" xfId="1730"/>
    <cellStyle name="Neutral 6" xfId="119"/>
    <cellStyle name="Neutral 7" xfId="152"/>
    <cellStyle name="Neutral 8" xfId="185"/>
    <cellStyle name="Neutral 9" xfId="218"/>
    <cellStyle name="Normal" xfId="0" builtinId="0"/>
    <cellStyle name="Normal 10" xfId="255"/>
    <cellStyle name="Normal 11" xfId="897"/>
    <cellStyle name="Normal 12" xfId="517"/>
    <cellStyle name="Normal 13" xfId="550"/>
    <cellStyle name="Normal 14" xfId="386"/>
    <cellStyle name="Normal 15" xfId="419"/>
    <cellStyle name="Normal 16" xfId="450"/>
    <cellStyle name="Normal 17" xfId="583"/>
    <cellStyle name="Normal 18" xfId="616"/>
    <cellStyle name="Normal 19" xfId="649"/>
    <cellStyle name="Normal 2" xfId="10"/>
    <cellStyle name="Normal 20" xfId="682"/>
    <cellStyle name="Normal 21" xfId="715"/>
    <cellStyle name="Normal 22" xfId="748"/>
    <cellStyle name="Normal 23" xfId="781"/>
    <cellStyle name="Normal 24" xfId="814"/>
    <cellStyle name="Normal 25" xfId="845"/>
    <cellStyle name="Normal 26" xfId="913"/>
    <cellStyle name="Normal 27" xfId="946"/>
    <cellStyle name="Normal 28" xfId="979"/>
    <cellStyle name="Normal 29" xfId="1012"/>
    <cellStyle name="Normal 3" xfId="26"/>
    <cellStyle name="Normal 30" xfId="1045"/>
    <cellStyle name="Normal 31" xfId="1078"/>
    <cellStyle name="Normal 32" xfId="1111"/>
    <cellStyle name="Normal 33" xfId="1144"/>
    <cellStyle name="Normal 34" xfId="1177"/>
    <cellStyle name="Normal 35" xfId="1210"/>
    <cellStyle name="Normal 36" xfId="1243"/>
    <cellStyle name="Normal 37" xfId="1276"/>
    <cellStyle name="Normal 38" xfId="1309"/>
    <cellStyle name="Normal 39" xfId="1342"/>
    <cellStyle name="Normal 4" xfId="59"/>
    <cellStyle name="Normal 40" xfId="1375"/>
    <cellStyle name="Normal 41" xfId="1408"/>
    <cellStyle name="Normal 42" xfId="1441"/>
    <cellStyle name="Normal 43" xfId="1474"/>
    <cellStyle name="Normal 44" xfId="1507"/>
    <cellStyle name="Normal 45" xfId="1540"/>
    <cellStyle name="Normal 46" xfId="1573"/>
    <cellStyle name="Normal 47" xfId="1606"/>
    <cellStyle name="Normal 48" xfId="1639"/>
    <cellStyle name="Normal 5" xfId="92"/>
    <cellStyle name="Normal 50" xfId="1704"/>
    <cellStyle name="Normal 51" xfId="1735"/>
    <cellStyle name="Normal 6" xfId="125"/>
    <cellStyle name="Normal 7" xfId="158"/>
    <cellStyle name="Normal 8" xfId="191"/>
    <cellStyle name="Normal 9" xfId="224"/>
    <cellStyle name="Note 10" xfId="281"/>
    <cellStyle name="Note 11" xfId="316"/>
    <cellStyle name="Note 12" xfId="352"/>
    <cellStyle name="Note 13" xfId="384"/>
    <cellStyle name="Note 14" xfId="417"/>
    <cellStyle name="Note 15" xfId="448"/>
    <cellStyle name="Note 16" xfId="476"/>
    <cellStyle name="Note 17" xfId="515"/>
    <cellStyle name="Note 18" xfId="548"/>
    <cellStyle name="Note 19" xfId="581"/>
    <cellStyle name="Note 2" xfId="24"/>
    <cellStyle name="Note 20" xfId="614"/>
    <cellStyle name="Note 21" xfId="647"/>
    <cellStyle name="Note 22" xfId="680"/>
    <cellStyle name="Note 23" xfId="713"/>
    <cellStyle name="Note 24" xfId="746"/>
    <cellStyle name="Note 25" xfId="779"/>
    <cellStyle name="Note 26" xfId="812"/>
    <cellStyle name="Note 27" xfId="843"/>
    <cellStyle name="Note 28" xfId="871"/>
    <cellStyle name="Note 29" xfId="911"/>
    <cellStyle name="Note 3" xfId="57"/>
    <cellStyle name="Note 30" xfId="944"/>
    <cellStyle name="Note 31" xfId="977"/>
    <cellStyle name="Note 32" xfId="1010"/>
    <cellStyle name="Note 33" xfId="1043"/>
    <cellStyle name="Note 34" xfId="1076"/>
    <cellStyle name="Note 35" xfId="1109"/>
    <cellStyle name="Note 36" xfId="1142"/>
    <cellStyle name="Note 37" xfId="1175"/>
    <cellStyle name="Note 38" xfId="1208"/>
    <cellStyle name="Note 39" xfId="1241"/>
    <cellStyle name="Note 4" xfId="90"/>
    <cellStyle name="Note 40" xfId="1274"/>
    <cellStyle name="Note 41" xfId="1307"/>
    <cellStyle name="Note 42" xfId="1340"/>
    <cellStyle name="Note 43" xfId="1373"/>
    <cellStyle name="Note 44" xfId="1406"/>
    <cellStyle name="Note 45" xfId="1439"/>
    <cellStyle name="Note 46" xfId="1472"/>
    <cellStyle name="Note 47" xfId="1505"/>
    <cellStyle name="Note 48" xfId="1538"/>
    <cellStyle name="Note 49" xfId="1571"/>
    <cellStyle name="Note 5" xfId="123"/>
    <cellStyle name="Note 50" xfId="1604"/>
    <cellStyle name="Note 51" xfId="1637"/>
    <cellStyle name="Note 52" xfId="1670"/>
    <cellStyle name="Note 53" xfId="1702"/>
    <cellStyle name="Note 54" xfId="1733"/>
    <cellStyle name="Note 55" xfId="1761"/>
    <cellStyle name="Note 6" xfId="156"/>
    <cellStyle name="Note 7" xfId="189"/>
    <cellStyle name="Note 8" xfId="222"/>
    <cellStyle name="Note 9" xfId="253"/>
    <cellStyle name="Output" xfId="5" builtinId="21" customBuiltin="1"/>
    <cellStyle name="Title 10" xfId="249"/>
    <cellStyle name="Title 11" xfId="307"/>
    <cellStyle name="Title 12" xfId="309"/>
    <cellStyle name="Title 13" xfId="347"/>
    <cellStyle name="Title 14" xfId="379"/>
    <cellStyle name="Title 15" xfId="412"/>
    <cellStyle name="Title 16" xfId="444"/>
    <cellStyle name="Title 17" xfId="502"/>
    <cellStyle name="Title 18" xfId="510"/>
    <cellStyle name="Title 19" xfId="543"/>
    <cellStyle name="Title 2" xfId="11"/>
    <cellStyle name="Title 20" xfId="576"/>
    <cellStyle name="Title 21" xfId="609"/>
    <cellStyle name="Title 22" xfId="642"/>
    <cellStyle name="Title 23" xfId="675"/>
    <cellStyle name="Title 24" xfId="708"/>
    <cellStyle name="Title 25" xfId="741"/>
    <cellStyle name="Title 26" xfId="774"/>
    <cellStyle name="Title 27" xfId="807"/>
    <cellStyle name="Title 28" xfId="839"/>
    <cellStyle name="Title 29" xfId="898"/>
    <cellStyle name="Title 3" xfId="19"/>
    <cellStyle name="Title 30" xfId="906"/>
    <cellStyle name="Title 31" xfId="939"/>
    <cellStyle name="Title 32" xfId="972"/>
    <cellStyle name="Title 33" xfId="1005"/>
    <cellStyle name="Title 34" xfId="1038"/>
    <cellStyle name="Title 35" xfId="1071"/>
    <cellStyle name="Title 36" xfId="1104"/>
    <cellStyle name="Title 37" xfId="1137"/>
    <cellStyle name="Title 38" xfId="1170"/>
    <cellStyle name="Title 39" xfId="1203"/>
    <cellStyle name="Title 4" xfId="52"/>
    <cellStyle name="Title 40" xfId="1236"/>
    <cellStyle name="Title 41" xfId="1269"/>
    <cellStyle name="Title 42" xfId="1302"/>
    <cellStyle name="Title 43" xfId="1335"/>
    <cellStyle name="Title 44" xfId="1368"/>
    <cellStyle name="Title 45" xfId="1401"/>
    <cellStyle name="Title 46" xfId="1434"/>
    <cellStyle name="Title 47" xfId="1467"/>
    <cellStyle name="Title 48" xfId="1500"/>
    <cellStyle name="Title 49" xfId="1533"/>
    <cellStyle name="Title 5" xfId="85"/>
    <cellStyle name="Title 50" xfId="1566"/>
    <cellStyle name="Title 51" xfId="1599"/>
    <cellStyle name="Title 52" xfId="1632"/>
    <cellStyle name="Title 53" xfId="1665"/>
    <cellStyle name="Title 54" xfId="1697"/>
    <cellStyle name="Title 55" xfId="1729"/>
    <cellStyle name="Title 6" xfId="118"/>
    <cellStyle name="Title 7" xfId="151"/>
    <cellStyle name="Title 8" xfId="184"/>
    <cellStyle name="Title 9" xfId="217"/>
    <cellStyle name="Total" xfId="9" builtinId="25" customBuiltin="1"/>
    <cellStyle name="Warning Text 10" xfId="280"/>
    <cellStyle name="Warning Text 11" xfId="315"/>
    <cellStyle name="Warning Text 12" xfId="351"/>
    <cellStyle name="Warning Text 13" xfId="383"/>
    <cellStyle name="Warning Text 14" xfId="416"/>
    <cellStyle name="Warning Text 15" xfId="447"/>
    <cellStyle name="Warning Text 16" xfId="475"/>
    <cellStyle name="Warning Text 17" xfId="514"/>
    <cellStyle name="Warning Text 18" xfId="547"/>
    <cellStyle name="Warning Text 19" xfId="580"/>
    <cellStyle name="Warning Text 2" xfId="23"/>
    <cellStyle name="Warning Text 20" xfId="613"/>
    <cellStyle name="Warning Text 21" xfId="646"/>
    <cellStyle name="Warning Text 22" xfId="679"/>
    <cellStyle name="Warning Text 23" xfId="712"/>
    <cellStyle name="Warning Text 24" xfId="745"/>
    <cellStyle name="Warning Text 25" xfId="778"/>
    <cellStyle name="Warning Text 26" xfId="811"/>
    <cellStyle name="Warning Text 27" xfId="842"/>
    <cellStyle name="Warning Text 28" xfId="870"/>
    <cellStyle name="Warning Text 29" xfId="910"/>
    <cellStyle name="Warning Text 3" xfId="56"/>
    <cellStyle name="Warning Text 30" xfId="943"/>
    <cellStyle name="Warning Text 31" xfId="976"/>
    <cellStyle name="Warning Text 32" xfId="1009"/>
    <cellStyle name="Warning Text 33" xfId="1042"/>
    <cellStyle name="Warning Text 34" xfId="1075"/>
    <cellStyle name="Warning Text 35" xfId="1108"/>
    <cellStyle name="Warning Text 36" xfId="1141"/>
    <cellStyle name="Warning Text 37" xfId="1174"/>
    <cellStyle name="Warning Text 38" xfId="1207"/>
    <cellStyle name="Warning Text 39" xfId="1240"/>
    <cellStyle name="Warning Text 4" xfId="89"/>
    <cellStyle name="Warning Text 40" xfId="1273"/>
    <cellStyle name="Warning Text 41" xfId="1306"/>
    <cellStyle name="Warning Text 42" xfId="1339"/>
    <cellStyle name="Warning Text 43" xfId="1372"/>
    <cellStyle name="Warning Text 44" xfId="1405"/>
    <cellStyle name="Warning Text 45" xfId="1438"/>
    <cellStyle name="Warning Text 46" xfId="1471"/>
    <cellStyle name="Warning Text 47" xfId="1504"/>
    <cellStyle name="Warning Text 48" xfId="1537"/>
    <cellStyle name="Warning Text 49" xfId="1570"/>
    <cellStyle name="Warning Text 5" xfId="122"/>
    <cellStyle name="Warning Text 50" xfId="1603"/>
    <cellStyle name="Warning Text 51" xfId="1636"/>
    <cellStyle name="Warning Text 52" xfId="1669"/>
    <cellStyle name="Warning Text 53" xfId="1701"/>
    <cellStyle name="Warning Text 54" xfId="1732"/>
    <cellStyle name="Warning Text 55" xfId="1760"/>
    <cellStyle name="Warning Text 6" xfId="155"/>
    <cellStyle name="Warning Text 7" xfId="188"/>
    <cellStyle name="Warning Text 8" xfId="221"/>
    <cellStyle name="Warning Text 9" xfId="252"/>
  </cellStyles>
  <dxfs count="15"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999"/>
  <sheetViews>
    <sheetView workbookViewId="0">
      <selection activeCell="C20" sqref="C20"/>
    </sheetView>
  </sheetViews>
  <sheetFormatPr defaultColWidth="12.625" defaultRowHeight="15" customHeight="1"/>
  <cols>
    <col min="1" max="1" width="15.625" customWidth="1"/>
    <col min="2" max="16" width="8" customWidth="1"/>
    <col min="17" max="26" width="7.625" customWidth="1"/>
  </cols>
  <sheetData>
    <row r="1" spans="1:26" ht="19.5" customHeight="1">
      <c r="A1" s="129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9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9" t="s">
        <v>498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9" t="s">
        <v>485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thickBot="1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thickBot="1">
      <c r="A6" s="51" t="s">
        <v>490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125">
        <v>2</v>
      </c>
      <c r="H6" s="126">
        <v>1</v>
      </c>
      <c r="I6" s="126">
        <v>3</v>
      </c>
      <c r="J6" s="126">
        <v>2</v>
      </c>
      <c r="K6" s="53">
        <v>0</v>
      </c>
      <c r="L6" s="53">
        <v>0</v>
      </c>
      <c r="M6" s="125">
        <v>2</v>
      </c>
      <c r="N6" s="52">
        <v>0</v>
      </c>
      <c r="O6" s="52">
        <v>0</v>
      </c>
      <c r="P6" s="53"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thickBot="1">
      <c r="A7" s="51" t="s">
        <v>491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127">
        <v>2</v>
      </c>
      <c r="H7" s="128">
        <v>1</v>
      </c>
      <c r="I7" s="128">
        <v>3</v>
      </c>
      <c r="J7" s="128">
        <v>2</v>
      </c>
      <c r="K7" s="53">
        <v>0</v>
      </c>
      <c r="L7" s="53">
        <v>0</v>
      </c>
      <c r="M7" s="127">
        <v>2</v>
      </c>
      <c r="N7" s="56">
        <v>0</v>
      </c>
      <c r="O7" s="56">
        <v>0</v>
      </c>
      <c r="P7" s="56"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>
      <c r="A8" s="51" t="s">
        <v>492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127">
        <v>2</v>
      </c>
      <c r="H8" s="128">
        <v>1</v>
      </c>
      <c r="I8" s="128">
        <v>3</v>
      </c>
      <c r="J8" s="128">
        <v>2</v>
      </c>
      <c r="K8" s="53">
        <v>0</v>
      </c>
      <c r="L8" s="53">
        <v>0</v>
      </c>
      <c r="M8" s="127">
        <v>2</v>
      </c>
      <c r="N8" s="55">
        <v>0</v>
      </c>
      <c r="O8" s="55">
        <v>0</v>
      </c>
      <c r="P8" s="56"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51" t="s">
        <v>493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127">
        <v>2</v>
      </c>
      <c r="H9" s="128">
        <v>1</v>
      </c>
      <c r="I9" s="128">
        <v>3</v>
      </c>
      <c r="J9" s="128">
        <v>2</v>
      </c>
      <c r="K9" s="53">
        <v>0</v>
      </c>
      <c r="L9" s="53">
        <v>0</v>
      </c>
      <c r="M9" s="127">
        <v>2</v>
      </c>
      <c r="N9" s="55">
        <v>0</v>
      </c>
      <c r="O9" s="55">
        <v>0</v>
      </c>
      <c r="P9" s="56"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51" t="s">
        <v>494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127">
        <v>2</v>
      </c>
      <c r="H10" s="128">
        <v>1</v>
      </c>
      <c r="I10" s="128">
        <v>3</v>
      </c>
      <c r="J10" s="128">
        <v>2</v>
      </c>
      <c r="K10" s="53">
        <v>0</v>
      </c>
      <c r="L10" s="53">
        <v>0</v>
      </c>
      <c r="M10" s="127">
        <v>2</v>
      </c>
      <c r="N10" s="55">
        <v>0</v>
      </c>
      <c r="O10" s="56">
        <v>0</v>
      </c>
      <c r="P10" s="56"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54" t="s">
        <v>495</v>
      </c>
      <c r="B11" s="55">
        <f>AVERAGE(B6:B10)</f>
        <v>0</v>
      </c>
      <c r="C11" s="55">
        <f t="shared" ref="C11:M11" si="0">AVERAGE(C6:C10)</f>
        <v>0</v>
      </c>
      <c r="D11" s="55">
        <f t="shared" si="0"/>
        <v>0</v>
      </c>
      <c r="E11" s="55">
        <f t="shared" si="0"/>
        <v>0</v>
      </c>
      <c r="F11" s="55">
        <f t="shared" si="0"/>
        <v>0</v>
      </c>
      <c r="G11" s="55">
        <f t="shared" si="0"/>
        <v>2</v>
      </c>
      <c r="H11" s="55">
        <f t="shared" si="0"/>
        <v>1</v>
      </c>
      <c r="I11" s="55">
        <f t="shared" si="0"/>
        <v>3</v>
      </c>
      <c r="J11" s="55">
        <f t="shared" si="0"/>
        <v>2</v>
      </c>
      <c r="K11" s="55">
        <f t="shared" si="0"/>
        <v>0</v>
      </c>
      <c r="L11" s="55">
        <f t="shared" si="0"/>
        <v>0</v>
      </c>
      <c r="M11" s="55">
        <f t="shared" si="0"/>
        <v>2</v>
      </c>
      <c r="N11" s="55">
        <v>0</v>
      </c>
      <c r="O11" s="55">
        <v>0</v>
      </c>
      <c r="P11" s="55"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9.75" customHeight="1">
      <c r="A12" s="132" t="s">
        <v>17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32"/>
      <c r="O12" s="130"/>
      <c r="P12" s="13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6"/>
  <sheetViews>
    <sheetView workbookViewId="0">
      <selection activeCell="G204" sqref="G204"/>
    </sheetView>
  </sheetViews>
  <sheetFormatPr defaultRowHeight="15" customHeight="1"/>
  <cols>
    <col min="1" max="1" width="5.75" customWidth="1"/>
    <col min="2" max="2" width="17.5" customWidth="1"/>
    <col min="3" max="3" width="29.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129" t="s">
        <v>67</v>
      </c>
      <c r="B1" s="130"/>
      <c r="C1" s="130"/>
      <c r="D1" s="130"/>
      <c r="E1" s="130"/>
      <c r="F1" s="130"/>
      <c r="G1" s="130"/>
      <c r="H1" s="131"/>
    </row>
    <row r="2" spans="1:26" ht="19.5" customHeight="1">
      <c r="A2" s="129" t="s">
        <v>18</v>
      </c>
      <c r="B2" s="130"/>
      <c r="C2" s="130"/>
      <c r="D2" s="130"/>
      <c r="E2" s="130"/>
      <c r="F2" s="130"/>
      <c r="G2" s="130"/>
      <c r="H2" s="131"/>
    </row>
    <row r="3" spans="1:26" ht="19.5" customHeight="1">
      <c r="A3" s="129" t="s">
        <v>64</v>
      </c>
      <c r="B3" s="130"/>
      <c r="C3" s="130"/>
      <c r="D3" s="130"/>
      <c r="E3" s="130"/>
      <c r="F3" s="130"/>
      <c r="G3" s="130"/>
      <c r="H3" s="131"/>
    </row>
    <row r="4" spans="1:26" ht="19.5" customHeight="1">
      <c r="A4" s="129" t="s">
        <v>86</v>
      </c>
      <c r="B4" s="130"/>
      <c r="C4" s="130"/>
      <c r="D4" s="130"/>
      <c r="E4" s="130"/>
      <c r="F4" s="130"/>
      <c r="G4" s="130"/>
      <c r="H4" s="13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1.5">
      <c r="A5" s="136" t="s">
        <v>19</v>
      </c>
      <c r="B5" s="136" t="s">
        <v>20</v>
      </c>
      <c r="C5" s="7" t="s">
        <v>21</v>
      </c>
      <c r="D5" s="5" t="s">
        <v>22</v>
      </c>
      <c r="E5" s="5" t="s">
        <v>23</v>
      </c>
      <c r="F5" s="7" t="s">
        <v>24</v>
      </c>
      <c r="G5" s="138" t="s">
        <v>25</v>
      </c>
      <c r="H5" s="13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31.5">
      <c r="A6" s="137"/>
      <c r="B6" s="137"/>
      <c r="C6" s="7" t="s">
        <v>26</v>
      </c>
      <c r="D6" s="7">
        <v>70</v>
      </c>
      <c r="E6" s="7">
        <v>30</v>
      </c>
      <c r="F6" s="7">
        <f>D6+E6</f>
        <v>100</v>
      </c>
      <c r="G6" s="5" t="s">
        <v>27</v>
      </c>
      <c r="H6" s="5" t="s">
        <v>28</v>
      </c>
    </row>
    <row r="7" spans="1:26" ht="19.5" customHeight="1" thickBot="1">
      <c r="A7" s="133" t="s">
        <v>29</v>
      </c>
      <c r="B7" s="134"/>
      <c r="C7" s="135"/>
      <c r="D7" s="39">
        <v>0.6</v>
      </c>
      <c r="E7" s="39">
        <v>0.7</v>
      </c>
      <c r="F7" s="21"/>
      <c r="G7" s="9">
        <v>0.6</v>
      </c>
      <c r="H7" s="9">
        <v>0.7</v>
      </c>
    </row>
    <row r="8" spans="1:26" ht="19.5" customHeight="1" thickBot="1">
      <c r="A8" s="70">
        <v>1</v>
      </c>
      <c r="B8" s="110" t="s">
        <v>296</v>
      </c>
      <c r="C8" s="112" t="s">
        <v>101</v>
      </c>
      <c r="D8" s="120">
        <v>56</v>
      </c>
      <c r="E8" s="28">
        <v>27</v>
      </c>
      <c r="F8" s="40">
        <f t="shared" ref="F8:F55" si="0">SUM(D8:E8)</f>
        <v>83</v>
      </c>
      <c r="G8" s="38">
        <f t="shared" ref="G8" si="1">IF((D8/$D$6)&gt;=$D$7,1,0)</f>
        <v>1</v>
      </c>
      <c r="H8" s="11">
        <f t="shared" ref="H8" si="2">IF((E8/$E$6)&gt;=$E$7,1,0)</f>
        <v>1</v>
      </c>
    </row>
    <row r="9" spans="1:26" ht="19.5" customHeight="1" thickBot="1">
      <c r="A9" s="70">
        <v>2</v>
      </c>
      <c r="B9" s="111" t="s">
        <v>297</v>
      </c>
      <c r="C9" s="113" t="s">
        <v>102</v>
      </c>
      <c r="D9" s="120">
        <v>55</v>
      </c>
      <c r="E9" s="28">
        <v>27</v>
      </c>
      <c r="F9" s="40">
        <f t="shared" si="0"/>
        <v>82</v>
      </c>
      <c r="G9" s="38">
        <f t="shared" ref="G9:G72" si="3">IF((D9/$D$6)&gt;=$D$7,1,0)</f>
        <v>1</v>
      </c>
      <c r="H9" s="11">
        <f t="shared" ref="H9:H72" si="4">IF((E9/$E$6)&gt;=$E$7,1,0)</f>
        <v>1</v>
      </c>
    </row>
    <row r="10" spans="1:26" ht="19.5" customHeight="1" thickBot="1">
      <c r="A10" s="70">
        <v>3</v>
      </c>
      <c r="B10" s="111" t="s">
        <v>298</v>
      </c>
      <c r="C10" s="113" t="s">
        <v>103</v>
      </c>
      <c r="D10" s="120">
        <v>55</v>
      </c>
      <c r="E10" s="28">
        <v>27</v>
      </c>
      <c r="F10" s="40">
        <f t="shared" si="0"/>
        <v>82</v>
      </c>
      <c r="G10" s="38">
        <f t="shared" si="3"/>
        <v>1</v>
      </c>
      <c r="H10" s="11">
        <f t="shared" si="4"/>
        <v>1</v>
      </c>
    </row>
    <row r="11" spans="1:26" ht="19.5" customHeight="1" thickBot="1">
      <c r="A11" s="70">
        <v>4</v>
      </c>
      <c r="B11" s="111" t="s">
        <v>299</v>
      </c>
      <c r="C11" s="113" t="s">
        <v>93</v>
      </c>
      <c r="D11" s="120">
        <v>48</v>
      </c>
      <c r="E11" s="28">
        <v>27</v>
      </c>
      <c r="F11" s="40">
        <f t="shared" si="0"/>
        <v>75</v>
      </c>
      <c r="G11" s="38">
        <f t="shared" si="3"/>
        <v>1</v>
      </c>
      <c r="H11" s="11">
        <f t="shared" si="4"/>
        <v>1</v>
      </c>
    </row>
    <row r="12" spans="1:26" ht="19.5" customHeight="1" thickBot="1">
      <c r="A12" s="70">
        <v>5</v>
      </c>
      <c r="B12" s="111" t="s">
        <v>300</v>
      </c>
      <c r="C12" s="113" t="s">
        <v>104</v>
      </c>
      <c r="D12" s="120">
        <v>29</v>
      </c>
      <c r="E12" s="28">
        <v>26</v>
      </c>
      <c r="F12" s="40">
        <f t="shared" si="0"/>
        <v>55</v>
      </c>
      <c r="G12" s="38">
        <f t="shared" si="3"/>
        <v>0</v>
      </c>
      <c r="H12" s="11">
        <f t="shared" si="4"/>
        <v>1</v>
      </c>
    </row>
    <row r="13" spans="1:26" ht="19.5" customHeight="1" thickBot="1">
      <c r="A13" s="70">
        <v>6</v>
      </c>
      <c r="B13" s="111" t="s">
        <v>301</v>
      </c>
      <c r="C13" s="113" t="s">
        <v>105</v>
      </c>
      <c r="D13" s="120">
        <v>35</v>
      </c>
      <c r="E13" s="28">
        <v>28</v>
      </c>
      <c r="F13" s="40">
        <f t="shared" si="0"/>
        <v>63</v>
      </c>
      <c r="G13" s="38">
        <f t="shared" si="3"/>
        <v>0</v>
      </c>
      <c r="H13" s="11">
        <f t="shared" si="4"/>
        <v>1</v>
      </c>
    </row>
    <row r="14" spans="1:26" ht="19.5" customHeight="1" thickBot="1">
      <c r="A14" s="70">
        <v>7</v>
      </c>
      <c r="B14" s="111" t="s">
        <v>302</v>
      </c>
      <c r="C14" s="113" t="s">
        <v>106</v>
      </c>
      <c r="D14" s="120">
        <v>36</v>
      </c>
      <c r="E14" s="28">
        <v>27</v>
      </c>
      <c r="F14" s="40">
        <f t="shared" si="0"/>
        <v>63</v>
      </c>
      <c r="G14" s="38">
        <f t="shared" si="3"/>
        <v>0</v>
      </c>
      <c r="H14" s="11">
        <f t="shared" si="4"/>
        <v>1</v>
      </c>
    </row>
    <row r="15" spans="1:26" ht="19.5" customHeight="1" thickBot="1">
      <c r="A15" s="70">
        <v>8</v>
      </c>
      <c r="B15" s="111" t="s">
        <v>303</v>
      </c>
      <c r="C15" s="113" t="s">
        <v>107</v>
      </c>
      <c r="D15" s="120">
        <v>61</v>
      </c>
      <c r="E15" s="28">
        <v>29</v>
      </c>
      <c r="F15" s="40">
        <f t="shared" si="0"/>
        <v>90</v>
      </c>
      <c r="G15" s="38">
        <f t="shared" si="3"/>
        <v>1</v>
      </c>
      <c r="H15" s="11">
        <f t="shared" si="4"/>
        <v>1</v>
      </c>
    </row>
    <row r="16" spans="1:26" ht="19.5" customHeight="1" thickBot="1">
      <c r="A16" s="70">
        <v>9</v>
      </c>
      <c r="B16" s="111" t="s">
        <v>304</v>
      </c>
      <c r="C16" s="113" t="s">
        <v>108</v>
      </c>
      <c r="D16" s="120">
        <v>61</v>
      </c>
      <c r="E16" s="28">
        <v>28</v>
      </c>
      <c r="F16" s="40">
        <f t="shared" si="0"/>
        <v>89</v>
      </c>
      <c r="G16" s="38">
        <f t="shared" si="3"/>
        <v>1</v>
      </c>
      <c r="H16" s="11">
        <f t="shared" si="4"/>
        <v>1</v>
      </c>
    </row>
    <row r="17" spans="1:8" ht="19.5" customHeight="1" thickBot="1">
      <c r="A17" s="70">
        <v>10</v>
      </c>
      <c r="B17" s="111" t="s">
        <v>305</v>
      </c>
      <c r="C17" s="113" t="s">
        <v>109</v>
      </c>
      <c r="D17" s="120">
        <v>54</v>
      </c>
      <c r="E17" s="28">
        <v>27</v>
      </c>
      <c r="F17" s="40">
        <f t="shared" si="0"/>
        <v>81</v>
      </c>
      <c r="G17" s="38">
        <f t="shared" si="3"/>
        <v>1</v>
      </c>
      <c r="H17" s="11">
        <f t="shared" si="4"/>
        <v>1</v>
      </c>
    </row>
    <row r="18" spans="1:8" ht="19.5" customHeight="1" thickBot="1">
      <c r="A18" s="70">
        <v>11</v>
      </c>
      <c r="B18" s="111" t="s">
        <v>306</v>
      </c>
      <c r="C18" s="113" t="s">
        <v>110</v>
      </c>
      <c r="D18" s="120">
        <v>60</v>
      </c>
      <c r="E18" s="28">
        <v>29</v>
      </c>
      <c r="F18" s="40">
        <f t="shared" si="0"/>
        <v>89</v>
      </c>
      <c r="G18" s="38">
        <f t="shared" si="3"/>
        <v>1</v>
      </c>
      <c r="H18" s="11">
        <f t="shared" si="4"/>
        <v>1</v>
      </c>
    </row>
    <row r="19" spans="1:8" ht="19.5" customHeight="1" thickBot="1">
      <c r="A19" s="70">
        <v>12</v>
      </c>
      <c r="B19" s="111" t="s">
        <v>307</v>
      </c>
      <c r="C19" s="113" t="s">
        <v>111</v>
      </c>
      <c r="D19" s="120">
        <v>34</v>
      </c>
      <c r="E19" s="28">
        <v>29</v>
      </c>
      <c r="F19" s="40">
        <f t="shared" si="0"/>
        <v>63</v>
      </c>
      <c r="G19" s="38">
        <f t="shared" si="3"/>
        <v>0</v>
      </c>
      <c r="H19" s="11">
        <f t="shared" si="4"/>
        <v>1</v>
      </c>
    </row>
    <row r="20" spans="1:8" ht="19.5" customHeight="1" thickBot="1">
      <c r="A20" s="70">
        <v>13</v>
      </c>
      <c r="B20" s="111" t="s">
        <v>308</v>
      </c>
      <c r="C20" s="113" t="s">
        <v>112</v>
      </c>
      <c r="D20" s="120">
        <v>39</v>
      </c>
      <c r="E20" s="28">
        <v>26</v>
      </c>
      <c r="F20" s="40">
        <f t="shared" si="0"/>
        <v>65</v>
      </c>
      <c r="G20" s="38">
        <f t="shared" si="3"/>
        <v>0</v>
      </c>
      <c r="H20" s="11">
        <f t="shared" si="4"/>
        <v>1</v>
      </c>
    </row>
    <row r="21" spans="1:8" ht="19.5" customHeight="1" thickBot="1">
      <c r="A21" s="70">
        <v>14</v>
      </c>
      <c r="B21" s="111" t="s">
        <v>309</v>
      </c>
      <c r="C21" s="113" t="s">
        <v>113</v>
      </c>
      <c r="D21" s="120">
        <v>38</v>
      </c>
      <c r="E21" s="28">
        <v>27</v>
      </c>
      <c r="F21" s="40">
        <f t="shared" si="0"/>
        <v>65</v>
      </c>
      <c r="G21" s="38">
        <f t="shared" si="3"/>
        <v>0</v>
      </c>
      <c r="H21" s="11">
        <f t="shared" si="4"/>
        <v>1</v>
      </c>
    </row>
    <row r="22" spans="1:8" ht="19.5" customHeight="1" thickBot="1">
      <c r="A22" s="70">
        <v>15</v>
      </c>
      <c r="B22" s="111" t="s">
        <v>310</v>
      </c>
      <c r="C22" s="113" t="s">
        <v>114</v>
      </c>
      <c r="D22" s="120">
        <v>54</v>
      </c>
      <c r="E22" s="28">
        <v>26</v>
      </c>
      <c r="F22" s="40">
        <f t="shared" si="0"/>
        <v>80</v>
      </c>
      <c r="G22" s="38">
        <f t="shared" si="3"/>
        <v>1</v>
      </c>
      <c r="H22" s="11">
        <f t="shared" si="4"/>
        <v>1</v>
      </c>
    </row>
    <row r="23" spans="1:8" ht="19.5" customHeight="1" thickBot="1">
      <c r="A23" s="70">
        <v>16</v>
      </c>
      <c r="B23" s="111" t="s">
        <v>311</v>
      </c>
      <c r="C23" s="113" t="s">
        <v>115</v>
      </c>
      <c r="D23" s="120">
        <v>59</v>
      </c>
      <c r="E23" s="28">
        <v>27</v>
      </c>
      <c r="F23" s="40">
        <f t="shared" si="0"/>
        <v>86</v>
      </c>
      <c r="G23" s="38">
        <f t="shared" si="3"/>
        <v>1</v>
      </c>
      <c r="H23" s="11">
        <f t="shared" si="4"/>
        <v>1</v>
      </c>
    </row>
    <row r="24" spans="1:8" ht="19.5" customHeight="1" thickBot="1">
      <c r="A24" s="70">
        <v>17</v>
      </c>
      <c r="B24" s="111" t="s">
        <v>312</v>
      </c>
      <c r="C24" s="113" t="s">
        <v>116</v>
      </c>
      <c r="D24" s="120">
        <v>56</v>
      </c>
      <c r="E24" s="28">
        <v>26</v>
      </c>
      <c r="F24" s="40">
        <f t="shared" si="0"/>
        <v>82</v>
      </c>
      <c r="G24" s="38">
        <f t="shared" si="3"/>
        <v>1</v>
      </c>
      <c r="H24" s="11">
        <f t="shared" si="4"/>
        <v>1</v>
      </c>
    </row>
    <row r="25" spans="1:8" ht="19.5" customHeight="1" thickBot="1">
      <c r="A25" s="70">
        <v>18</v>
      </c>
      <c r="B25" s="111" t="s">
        <v>313</v>
      </c>
      <c r="C25" s="113" t="s">
        <v>117</v>
      </c>
      <c r="D25" s="120">
        <v>56</v>
      </c>
      <c r="E25" s="28">
        <v>26</v>
      </c>
      <c r="F25" s="40">
        <f t="shared" si="0"/>
        <v>82</v>
      </c>
      <c r="G25" s="38">
        <f t="shared" si="3"/>
        <v>1</v>
      </c>
      <c r="H25" s="11">
        <f t="shared" si="4"/>
        <v>1</v>
      </c>
    </row>
    <row r="26" spans="1:8" ht="19.5" customHeight="1" thickBot="1">
      <c r="A26" s="70">
        <v>19</v>
      </c>
      <c r="B26" s="111" t="s">
        <v>314</v>
      </c>
      <c r="C26" s="113" t="s">
        <v>118</v>
      </c>
      <c r="D26" s="120">
        <v>59</v>
      </c>
      <c r="E26" s="28">
        <v>27</v>
      </c>
      <c r="F26" s="40">
        <f t="shared" si="0"/>
        <v>86</v>
      </c>
      <c r="G26" s="38">
        <f t="shared" si="3"/>
        <v>1</v>
      </c>
      <c r="H26" s="11">
        <f t="shared" si="4"/>
        <v>1</v>
      </c>
    </row>
    <row r="27" spans="1:8" ht="19.5" customHeight="1" thickBot="1">
      <c r="A27" s="70">
        <v>20</v>
      </c>
      <c r="B27" s="111" t="s">
        <v>315</v>
      </c>
      <c r="C27" s="113" t="s">
        <v>119</v>
      </c>
      <c r="D27" s="120">
        <v>51</v>
      </c>
      <c r="E27" s="28">
        <v>29</v>
      </c>
      <c r="F27" s="40">
        <f t="shared" si="0"/>
        <v>80</v>
      </c>
      <c r="G27" s="38">
        <f t="shared" si="3"/>
        <v>1</v>
      </c>
      <c r="H27" s="11">
        <f t="shared" si="4"/>
        <v>1</v>
      </c>
    </row>
    <row r="28" spans="1:8" ht="19.5" customHeight="1" thickBot="1">
      <c r="A28" s="70">
        <v>21</v>
      </c>
      <c r="B28" s="111" t="s">
        <v>316</v>
      </c>
      <c r="C28" s="113" t="s">
        <v>120</v>
      </c>
      <c r="D28" s="120">
        <v>39</v>
      </c>
      <c r="E28" s="28">
        <v>26</v>
      </c>
      <c r="F28" s="40">
        <f t="shared" si="0"/>
        <v>65</v>
      </c>
      <c r="G28" s="38">
        <f t="shared" si="3"/>
        <v>0</v>
      </c>
      <c r="H28" s="11">
        <f t="shared" si="4"/>
        <v>1</v>
      </c>
    </row>
    <row r="29" spans="1:8" ht="19.5" customHeight="1" thickBot="1">
      <c r="A29" s="70">
        <v>22</v>
      </c>
      <c r="B29" s="111" t="s">
        <v>317</v>
      </c>
      <c r="C29" s="113" t="s">
        <v>121</v>
      </c>
      <c r="D29" s="120">
        <v>28</v>
      </c>
      <c r="E29" s="28">
        <v>29</v>
      </c>
      <c r="F29" s="40">
        <f t="shared" si="0"/>
        <v>57</v>
      </c>
      <c r="G29" s="38">
        <f t="shared" si="3"/>
        <v>0</v>
      </c>
      <c r="H29" s="11">
        <f t="shared" si="4"/>
        <v>1</v>
      </c>
    </row>
    <row r="30" spans="1:8" ht="19.5" customHeight="1" thickBot="1">
      <c r="A30" s="70">
        <v>23</v>
      </c>
      <c r="B30" s="111" t="s">
        <v>318</v>
      </c>
      <c r="C30" s="113" t="s">
        <v>122</v>
      </c>
      <c r="D30" s="120">
        <v>43</v>
      </c>
      <c r="E30" s="28">
        <v>28</v>
      </c>
      <c r="F30" s="40">
        <f t="shared" si="0"/>
        <v>71</v>
      </c>
      <c r="G30" s="38">
        <f t="shared" si="3"/>
        <v>1</v>
      </c>
      <c r="H30" s="11">
        <f t="shared" si="4"/>
        <v>1</v>
      </c>
    </row>
    <row r="31" spans="1:8" ht="19.5" customHeight="1" thickBot="1">
      <c r="A31" s="70">
        <v>24</v>
      </c>
      <c r="B31" s="111" t="s">
        <v>319</v>
      </c>
      <c r="C31" s="113" t="s">
        <v>123</v>
      </c>
      <c r="D31" s="120" t="s">
        <v>486</v>
      </c>
      <c r="E31" s="28">
        <v>26</v>
      </c>
      <c r="F31" s="40">
        <f t="shared" si="0"/>
        <v>26</v>
      </c>
      <c r="G31" s="38" t="e">
        <f t="shared" si="3"/>
        <v>#VALUE!</v>
      </c>
      <c r="H31" s="11">
        <f t="shared" si="4"/>
        <v>1</v>
      </c>
    </row>
    <row r="32" spans="1:8" ht="19.5" customHeight="1" thickBot="1">
      <c r="A32" s="70">
        <v>25</v>
      </c>
      <c r="B32" s="111" t="s">
        <v>320</v>
      </c>
      <c r="C32" s="113" t="s">
        <v>124</v>
      </c>
      <c r="D32" s="120">
        <v>43</v>
      </c>
      <c r="E32" s="28">
        <v>27</v>
      </c>
      <c r="F32" s="40">
        <f t="shared" si="0"/>
        <v>70</v>
      </c>
      <c r="G32" s="38">
        <f t="shared" si="3"/>
        <v>1</v>
      </c>
      <c r="H32" s="11">
        <f t="shared" si="4"/>
        <v>1</v>
      </c>
    </row>
    <row r="33" spans="1:8" ht="19.5" customHeight="1" thickBot="1">
      <c r="A33" s="70">
        <v>26</v>
      </c>
      <c r="B33" s="111" t="s">
        <v>321</v>
      </c>
      <c r="C33" s="113" t="s">
        <v>125</v>
      </c>
      <c r="D33" s="120">
        <v>58</v>
      </c>
      <c r="E33" s="28">
        <v>27</v>
      </c>
      <c r="F33" s="40">
        <f t="shared" si="0"/>
        <v>85</v>
      </c>
      <c r="G33" s="38">
        <f t="shared" si="3"/>
        <v>1</v>
      </c>
      <c r="H33" s="11">
        <f t="shared" si="4"/>
        <v>1</v>
      </c>
    </row>
    <row r="34" spans="1:8" ht="19.5" customHeight="1" thickBot="1">
      <c r="A34" s="70">
        <v>27</v>
      </c>
      <c r="B34" s="111" t="s">
        <v>322</v>
      </c>
      <c r="C34" s="113" t="s">
        <v>126</v>
      </c>
      <c r="D34" s="120">
        <v>59</v>
      </c>
      <c r="E34" s="28">
        <v>26</v>
      </c>
      <c r="F34" s="40">
        <f t="shared" si="0"/>
        <v>85</v>
      </c>
      <c r="G34" s="38">
        <f t="shared" si="3"/>
        <v>1</v>
      </c>
      <c r="H34" s="11">
        <f t="shared" si="4"/>
        <v>1</v>
      </c>
    </row>
    <row r="35" spans="1:8" ht="19.5" customHeight="1" thickBot="1">
      <c r="A35" s="70">
        <v>28</v>
      </c>
      <c r="B35" s="111" t="s">
        <v>323</v>
      </c>
      <c r="C35" s="113" t="s">
        <v>127</v>
      </c>
      <c r="D35" s="120">
        <v>50</v>
      </c>
      <c r="E35" s="28">
        <v>27</v>
      </c>
      <c r="F35" s="40">
        <f t="shared" si="0"/>
        <v>77</v>
      </c>
      <c r="G35" s="38">
        <f t="shared" si="3"/>
        <v>1</v>
      </c>
      <c r="H35" s="11">
        <f t="shared" si="4"/>
        <v>1</v>
      </c>
    </row>
    <row r="36" spans="1:8" ht="19.5" customHeight="1" thickBot="1">
      <c r="A36" s="70">
        <v>29</v>
      </c>
      <c r="B36" s="111" t="s">
        <v>324</v>
      </c>
      <c r="C36" s="113" t="s">
        <v>128</v>
      </c>
      <c r="D36" s="120">
        <v>53</v>
      </c>
      <c r="E36" s="28">
        <v>27</v>
      </c>
      <c r="F36" s="40">
        <f t="shared" si="0"/>
        <v>80</v>
      </c>
      <c r="G36" s="38">
        <f t="shared" si="3"/>
        <v>1</v>
      </c>
      <c r="H36" s="11">
        <f t="shared" si="4"/>
        <v>1</v>
      </c>
    </row>
    <row r="37" spans="1:8" ht="19.5" customHeight="1" thickBot="1">
      <c r="A37" s="70">
        <v>30</v>
      </c>
      <c r="B37" s="111" t="s">
        <v>325</v>
      </c>
      <c r="C37" s="113" t="s">
        <v>129</v>
      </c>
      <c r="D37" s="120">
        <v>32</v>
      </c>
      <c r="E37" s="28">
        <v>26</v>
      </c>
      <c r="F37" s="40">
        <f t="shared" si="0"/>
        <v>58</v>
      </c>
      <c r="G37" s="38">
        <f t="shared" si="3"/>
        <v>0</v>
      </c>
      <c r="H37" s="11">
        <f t="shared" si="4"/>
        <v>1</v>
      </c>
    </row>
    <row r="38" spans="1:8" ht="19.5" customHeight="1" thickBot="1">
      <c r="A38" s="70">
        <v>31</v>
      </c>
      <c r="B38" s="111" t="s">
        <v>326</v>
      </c>
      <c r="C38" s="113" t="s">
        <v>130</v>
      </c>
      <c r="D38" s="120">
        <v>31</v>
      </c>
      <c r="E38" s="28">
        <v>29</v>
      </c>
      <c r="F38" s="40">
        <f t="shared" si="0"/>
        <v>60</v>
      </c>
      <c r="G38" s="38">
        <f t="shared" si="3"/>
        <v>0</v>
      </c>
      <c r="H38" s="11">
        <f t="shared" si="4"/>
        <v>1</v>
      </c>
    </row>
    <row r="39" spans="1:8" ht="19.5" customHeight="1" thickBot="1">
      <c r="A39" s="70">
        <v>32</v>
      </c>
      <c r="B39" s="111" t="s">
        <v>327</v>
      </c>
      <c r="C39" s="113" t="s">
        <v>131</v>
      </c>
      <c r="D39" s="120">
        <v>16</v>
      </c>
      <c r="E39" s="28">
        <v>27</v>
      </c>
      <c r="F39" s="40">
        <f t="shared" si="0"/>
        <v>43</v>
      </c>
      <c r="G39" s="38">
        <f t="shared" si="3"/>
        <v>0</v>
      </c>
      <c r="H39" s="11">
        <f t="shared" si="4"/>
        <v>1</v>
      </c>
    </row>
    <row r="40" spans="1:8" ht="19.5" customHeight="1" thickBot="1">
      <c r="A40" s="70">
        <v>33</v>
      </c>
      <c r="B40" s="111" t="s">
        <v>328</v>
      </c>
      <c r="C40" s="113" t="s">
        <v>132</v>
      </c>
      <c r="D40" s="120">
        <v>64</v>
      </c>
      <c r="E40" s="28">
        <v>29</v>
      </c>
      <c r="F40" s="40">
        <f t="shared" si="0"/>
        <v>93</v>
      </c>
      <c r="G40" s="38">
        <f t="shared" si="3"/>
        <v>1</v>
      </c>
      <c r="H40" s="11">
        <f t="shared" si="4"/>
        <v>1</v>
      </c>
    </row>
    <row r="41" spans="1:8" ht="19.5" customHeight="1" thickBot="1">
      <c r="A41" s="70">
        <v>34</v>
      </c>
      <c r="B41" s="111" t="s">
        <v>329</v>
      </c>
      <c r="C41" s="113" t="s">
        <v>133</v>
      </c>
      <c r="D41" s="120">
        <v>57</v>
      </c>
      <c r="E41" s="28">
        <v>27</v>
      </c>
      <c r="F41" s="40">
        <f t="shared" si="0"/>
        <v>84</v>
      </c>
      <c r="G41" s="38">
        <f t="shared" si="3"/>
        <v>1</v>
      </c>
      <c r="H41" s="11">
        <f t="shared" si="4"/>
        <v>1</v>
      </c>
    </row>
    <row r="42" spans="1:8" ht="19.5" customHeight="1" thickBot="1">
      <c r="A42" s="70">
        <v>35</v>
      </c>
      <c r="B42" s="111" t="s">
        <v>330</v>
      </c>
      <c r="C42" s="113" t="s">
        <v>134</v>
      </c>
      <c r="D42" s="120">
        <v>56</v>
      </c>
      <c r="E42" s="28">
        <v>26</v>
      </c>
      <c r="F42" s="40">
        <f t="shared" si="0"/>
        <v>82</v>
      </c>
      <c r="G42" s="38">
        <f t="shared" si="3"/>
        <v>1</v>
      </c>
      <c r="H42" s="11">
        <f t="shared" si="4"/>
        <v>1</v>
      </c>
    </row>
    <row r="43" spans="1:8" ht="19.5" customHeight="1" thickBot="1">
      <c r="A43" s="70">
        <v>36</v>
      </c>
      <c r="B43" s="111" t="s">
        <v>331</v>
      </c>
      <c r="C43" s="113" t="s">
        <v>135</v>
      </c>
      <c r="D43" s="120">
        <v>56</v>
      </c>
      <c r="E43" s="28">
        <v>29</v>
      </c>
      <c r="F43" s="40">
        <f t="shared" si="0"/>
        <v>85</v>
      </c>
      <c r="G43" s="38">
        <f t="shared" si="3"/>
        <v>1</v>
      </c>
      <c r="H43" s="11">
        <f t="shared" si="4"/>
        <v>1</v>
      </c>
    </row>
    <row r="44" spans="1:8" ht="19.5" customHeight="1" thickBot="1">
      <c r="A44" s="70">
        <v>37</v>
      </c>
      <c r="B44" s="111" t="s">
        <v>332</v>
      </c>
      <c r="C44" s="113" t="s">
        <v>136</v>
      </c>
      <c r="D44" s="120">
        <v>51</v>
      </c>
      <c r="E44" s="28">
        <v>27</v>
      </c>
      <c r="F44" s="40">
        <f t="shared" si="0"/>
        <v>78</v>
      </c>
      <c r="G44" s="38">
        <f t="shared" si="3"/>
        <v>1</v>
      </c>
      <c r="H44" s="11">
        <f t="shared" si="4"/>
        <v>1</v>
      </c>
    </row>
    <row r="45" spans="1:8" ht="19.5" customHeight="1" thickBot="1">
      <c r="A45" s="70">
        <v>38</v>
      </c>
      <c r="B45" s="111" t="s">
        <v>333</v>
      </c>
      <c r="C45" s="113" t="s">
        <v>137</v>
      </c>
      <c r="D45" s="120">
        <v>28</v>
      </c>
      <c r="E45" s="28">
        <v>26</v>
      </c>
      <c r="F45" s="40">
        <f t="shared" si="0"/>
        <v>54</v>
      </c>
      <c r="G45" s="38">
        <f t="shared" si="3"/>
        <v>0</v>
      </c>
      <c r="H45" s="11">
        <f t="shared" si="4"/>
        <v>1</v>
      </c>
    </row>
    <row r="46" spans="1:8" ht="19.5" customHeight="1" thickBot="1">
      <c r="A46" s="70">
        <v>39</v>
      </c>
      <c r="B46" s="111" t="s">
        <v>334</v>
      </c>
      <c r="C46" s="113" t="s">
        <v>138</v>
      </c>
      <c r="D46" s="120">
        <v>43</v>
      </c>
      <c r="E46" s="28">
        <v>26</v>
      </c>
      <c r="F46" s="40">
        <f t="shared" si="0"/>
        <v>69</v>
      </c>
      <c r="G46" s="38">
        <f t="shared" si="3"/>
        <v>1</v>
      </c>
      <c r="H46" s="11">
        <f t="shared" si="4"/>
        <v>1</v>
      </c>
    </row>
    <row r="47" spans="1:8" ht="19.5" customHeight="1" thickBot="1">
      <c r="A47" s="70">
        <v>40</v>
      </c>
      <c r="B47" s="111" t="s">
        <v>335</v>
      </c>
      <c r="C47" s="113" t="s">
        <v>139</v>
      </c>
      <c r="D47" s="120">
        <v>51</v>
      </c>
      <c r="E47" s="28">
        <v>26</v>
      </c>
      <c r="F47" s="40">
        <f t="shared" si="0"/>
        <v>77</v>
      </c>
      <c r="G47" s="38">
        <f t="shared" si="3"/>
        <v>1</v>
      </c>
      <c r="H47" s="11">
        <f t="shared" si="4"/>
        <v>1</v>
      </c>
    </row>
    <row r="48" spans="1:8" ht="19.5" customHeight="1" thickBot="1">
      <c r="A48" s="70">
        <v>41</v>
      </c>
      <c r="B48" s="111" t="s">
        <v>336</v>
      </c>
      <c r="C48" s="113" t="s">
        <v>140</v>
      </c>
      <c r="D48" s="120">
        <v>46</v>
      </c>
      <c r="E48" s="28">
        <v>27</v>
      </c>
      <c r="F48" s="40">
        <f t="shared" si="0"/>
        <v>73</v>
      </c>
      <c r="G48" s="38">
        <f t="shared" si="3"/>
        <v>1</v>
      </c>
      <c r="H48" s="11">
        <f t="shared" si="4"/>
        <v>1</v>
      </c>
    </row>
    <row r="49" spans="1:8" ht="19.5" customHeight="1" thickBot="1">
      <c r="A49" s="70">
        <v>42</v>
      </c>
      <c r="B49" s="111" t="s">
        <v>337</v>
      </c>
      <c r="C49" s="113" t="s">
        <v>141</v>
      </c>
      <c r="D49" s="120">
        <v>29</v>
      </c>
      <c r="E49" s="28">
        <v>27</v>
      </c>
      <c r="F49" s="40">
        <f t="shared" si="0"/>
        <v>56</v>
      </c>
      <c r="G49" s="38">
        <f t="shared" si="3"/>
        <v>0</v>
      </c>
      <c r="H49" s="11">
        <f t="shared" si="4"/>
        <v>1</v>
      </c>
    </row>
    <row r="50" spans="1:8" ht="19.5" customHeight="1" thickBot="1">
      <c r="A50" s="70">
        <v>43</v>
      </c>
      <c r="B50" s="111" t="s">
        <v>338</v>
      </c>
      <c r="C50" s="113" t="s">
        <v>142</v>
      </c>
      <c r="D50" s="120">
        <v>47</v>
      </c>
      <c r="E50" s="28">
        <v>27</v>
      </c>
      <c r="F50" s="40">
        <f t="shared" si="0"/>
        <v>74</v>
      </c>
      <c r="G50" s="38">
        <f t="shared" si="3"/>
        <v>1</v>
      </c>
      <c r="H50" s="11">
        <f t="shared" si="4"/>
        <v>1</v>
      </c>
    </row>
    <row r="51" spans="1:8" ht="19.5" customHeight="1" thickBot="1">
      <c r="A51" s="70">
        <v>44</v>
      </c>
      <c r="B51" s="111" t="s">
        <v>339</v>
      </c>
      <c r="C51" s="113" t="s">
        <v>143</v>
      </c>
      <c r="D51" s="120">
        <v>32</v>
      </c>
      <c r="E51" s="28">
        <v>28</v>
      </c>
      <c r="F51" s="40">
        <f t="shared" si="0"/>
        <v>60</v>
      </c>
      <c r="G51" s="38">
        <f t="shared" si="3"/>
        <v>0</v>
      </c>
      <c r="H51" s="11">
        <f t="shared" si="4"/>
        <v>1</v>
      </c>
    </row>
    <row r="52" spans="1:8" ht="19.5" customHeight="1" thickBot="1">
      <c r="A52" s="70">
        <v>45</v>
      </c>
      <c r="B52" s="111" t="s">
        <v>340</v>
      </c>
      <c r="C52" s="113" t="s">
        <v>144</v>
      </c>
      <c r="D52" s="120">
        <v>64</v>
      </c>
      <c r="E52" s="28">
        <v>27</v>
      </c>
      <c r="F52" s="40">
        <f t="shared" si="0"/>
        <v>91</v>
      </c>
      <c r="G52" s="38">
        <f t="shared" si="3"/>
        <v>1</v>
      </c>
      <c r="H52" s="11">
        <f t="shared" si="4"/>
        <v>1</v>
      </c>
    </row>
    <row r="53" spans="1:8" ht="19.5" customHeight="1" thickBot="1">
      <c r="A53" s="70">
        <v>46</v>
      </c>
      <c r="B53" s="111" t="s">
        <v>341</v>
      </c>
      <c r="C53" s="113" t="s">
        <v>145</v>
      </c>
      <c r="D53" s="120">
        <v>56</v>
      </c>
      <c r="E53" s="28">
        <v>27</v>
      </c>
      <c r="F53" s="40">
        <f t="shared" si="0"/>
        <v>83</v>
      </c>
      <c r="G53" s="38">
        <f t="shared" si="3"/>
        <v>1</v>
      </c>
      <c r="H53" s="11">
        <f t="shared" si="4"/>
        <v>1</v>
      </c>
    </row>
    <row r="54" spans="1:8" ht="19.5" customHeight="1" thickBot="1">
      <c r="A54" s="70">
        <v>47</v>
      </c>
      <c r="B54" s="111" t="s">
        <v>342</v>
      </c>
      <c r="C54" s="113" t="s">
        <v>146</v>
      </c>
      <c r="D54" s="120">
        <v>59</v>
      </c>
      <c r="E54" s="28">
        <v>29</v>
      </c>
      <c r="F54" s="40">
        <f t="shared" si="0"/>
        <v>88</v>
      </c>
      <c r="G54" s="38">
        <f t="shared" si="3"/>
        <v>1</v>
      </c>
      <c r="H54" s="11">
        <f t="shared" si="4"/>
        <v>1</v>
      </c>
    </row>
    <row r="55" spans="1:8" ht="19.5" customHeight="1" thickBot="1">
      <c r="A55" s="71">
        <v>48</v>
      </c>
      <c r="B55" s="111" t="s">
        <v>343</v>
      </c>
      <c r="C55" s="113" t="s">
        <v>147</v>
      </c>
      <c r="D55" s="120">
        <v>59</v>
      </c>
      <c r="E55" s="28">
        <v>26</v>
      </c>
      <c r="F55" s="40">
        <f t="shared" si="0"/>
        <v>85</v>
      </c>
      <c r="G55" s="38">
        <f t="shared" si="3"/>
        <v>1</v>
      </c>
      <c r="H55" s="11">
        <f t="shared" si="4"/>
        <v>1</v>
      </c>
    </row>
    <row r="56" spans="1:8" ht="19.5" customHeight="1" thickBot="1">
      <c r="A56" s="70">
        <v>49</v>
      </c>
      <c r="B56" s="111" t="s">
        <v>344</v>
      </c>
      <c r="C56" s="113" t="s">
        <v>148</v>
      </c>
      <c r="D56" s="120">
        <v>35</v>
      </c>
      <c r="E56" s="28">
        <v>26</v>
      </c>
      <c r="F56" s="40">
        <f t="shared" ref="F56:F68" si="5">SUM(D56:E56)</f>
        <v>61</v>
      </c>
      <c r="G56" s="38">
        <f t="shared" si="3"/>
        <v>0</v>
      </c>
      <c r="H56" s="11">
        <f t="shared" si="4"/>
        <v>1</v>
      </c>
    </row>
    <row r="57" spans="1:8" ht="19.5" customHeight="1" thickBot="1">
      <c r="A57" s="70">
        <v>50</v>
      </c>
      <c r="B57" s="111" t="s">
        <v>345</v>
      </c>
      <c r="C57" s="113" t="s">
        <v>149</v>
      </c>
      <c r="D57" s="120">
        <v>60</v>
      </c>
      <c r="E57" s="28">
        <v>29</v>
      </c>
      <c r="F57" s="40">
        <f t="shared" si="5"/>
        <v>89</v>
      </c>
      <c r="G57" s="38">
        <f t="shared" si="3"/>
        <v>1</v>
      </c>
      <c r="H57" s="11">
        <f t="shared" si="4"/>
        <v>1</v>
      </c>
    </row>
    <row r="58" spans="1:8" ht="19.5" customHeight="1" thickBot="1">
      <c r="A58" s="70">
        <v>51</v>
      </c>
      <c r="B58" s="111" t="s">
        <v>346</v>
      </c>
      <c r="C58" s="113" t="s">
        <v>150</v>
      </c>
      <c r="D58" s="120">
        <v>59</v>
      </c>
      <c r="E58" s="28">
        <v>27</v>
      </c>
      <c r="F58" s="40">
        <f t="shared" si="5"/>
        <v>86</v>
      </c>
      <c r="G58" s="38">
        <f t="shared" si="3"/>
        <v>1</v>
      </c>
      <c r="H58" s="11">
        <f t="shared" si="4"/>
        <v>1</v>
      </c>
    </row>
    <row r="59" spans="1:8" ht="19.5" customHeight="1" thickBot="1">
      <c r="A59" s="70">
        <v>52</v>
      </c>
      <c r="B59" s="111" t="s">
        <v>347</v>
      </c>
      <c r="C59" s="113" t="s">
        <v>151</v>
      </c>
      <c r="D59" s="120">
        <v>32</v>
      </c>
      <c r="E59" s="28">
        <v>26</v>
      </c>
      <c r="F59" s="40">
        <f t="shared" si="5"/>
        <v>58</v>
      </c>
      <c r="G59" s="38">
        <f t="shared" si="3"/>
        <v>0</v>
      </c>
      <c r="H59" s="11">
        <f t="shared" si="4"/>
        <v>1</v>
      </c>
    </row>
    <row r="60" spans="1:8" ht="19.5" customHeight="1" thickBot="1">
      <c r="A60" s="70">
        <v>53</v>
      </c>
      <c r="B60" s="111" t="s">
        <v>348</v>
      </c>
      <c r="C60" s="113" t="s">
        <v>152</v>
      </c>
      <c r="D60" s="120">
        <v>28</v>
      </c>
      <c r="E60" s="28">
        <v>26</v>
      </c>
      <c r="F60" s="40">
        <f t="shared" si="5"/>
        <v>54</v>
      </c>
      <c r="G60" s="38">
        <f t="shared" si="3"/>
        <v>0</v>
      </c>
      <c r="H60" s="11">
        <f t="shared" si="4"/>
        <v>1</v>
      </c>
    </row>
    <row r="61" spans="1:8" ht="19.5" customHeight="1" thickBot="1">
      <c r="A61" s="70">
        <v>54</v>
      </c>
      <c r="B61" s="111" t="s">
        <v>349</v>
      </c>
      <c r="C61" s="113" t="s">
        <v>153</v>
      </c>
      <c r="D61" s="120">
        <v>31</v>
      </c>
      <c r="E61" s="28">
        <v>28</v>
      </c>
      <c r="F61" s="40">
        <f t="shared" si="5"/>
        <v>59</v>
      </c>
      <c r="G61" s="38">
        <f t="shared" si="3"/>
        <v>0</v>
      </c>
      <c r="H61" s="11">
        <f t="shared" si="4"/>
        <v>1</v>
      </c>
    </row>
    <row r="62" spans="1:8" ht="19.5" customHeight="1" thickBot="1">
      <c r="A62" s="70">
        <v>55</v>
      </c>
      <c r="B62" s="111" t="s">
        <v>350</v>
      </c>
      <c r="C62" s="113" t="s">
        <v>94</v>
      </c>
      <c r="D62" s="120">
        <v>41</v>
      </c>
      <c r="E62" s="28">
        <v>27</v>
      </c>
      <c r="F62" s="40">
        <f t="shared" si="5"/>
        <v>68</v>
      </c>
      <c r="G62" s="38">
        <f t="shared" si="3"/>
        <v>0</v>
      </c>
      <c r="H62" s="11">
        <f t="shared" si="4"/>
        <v>1</v>
      </c>
    </row>
    <row r="63" spans="1:8" ht="19.5" customHeight="1" thickBot="1">
      <c r="A63" s="70">
        <v>56</v>
      </c>
      <c r="B63" s="111" t="s">
        <v>351</v>
      </c>
      <c r="C63" s="113" t="s">
        <v>154</v>
      </c>
      <c r="D63" s="120">
        <v>48</v>
      </c>
      <c r="E63" s="28">
        <v>29</v>
      </c>
      <c r="F63" s="40">
        <f t="shared" si="5"/>
        <v>77</v>
      </c>
      <c r="G63" s="38">
        <f t="shared" si="3"/>
        <v>1</v>
      </c>
      <c r="H63" s="11">
        <f t="shared" si="4"/>
        <v>1</v>
      </c>
    </row>
    <row r="64" spans="1:8" ht="19.5" customHeight="1" thickBot="1">
      <c r="A64" s="70">
        <v>57</v>
      </c>
      <c r="B64" s="111" t="s">
        <v>352</v>
      </c>
      <c r="C64" s="113" t="s">
        <v>155</v>
      </c>
      <c r="D64" s="120">
        <v>37</v>
      </c>
      <c r="E64" s="28">
        <v>27</v>
      </c>
      <c r="F64" s="40">
        <f t="shared" si="5"/>
        <v>64</v>
      </c>
      <c r="G64" s="38">
        <f t="shared" si="3"/>
        <v>0</v>
      </c>
      <c r="H64" s="11">
        <f t="shared" si="4"/>
        <v>1</v>
      </c>
    </row>
    <row r="65" spans="1:8" ht="19.5" customHeight="1" thickBot="1">
      <c r="A65" s="70">
        <v>58</v>
      </c>
      <c r="B65" s="111" t="s">
        <v>353</v>
      </c>
      <c r="C65" s="113" t="s">
        <v>156</v>
      </c>
      <c r="D65" s="120">
        <v>41</v>
      </c>
      <c r="E65" s="28">
        <v>26</v>
      </c>
      <c r="F65" s="40">
        <f t="shared" si="5"/>
        <v>67</v>
      </c>
      <c r="G65" s="38">
        <f t="shared" si="3"/>
        <v>0</v>
      </c>
      <c r="H65" s="11">
        <f t="shared" si="4"/>
        <v>1</v>
      </c>
    </row>
    <row r="66" spans="1:8" ht="19.5" customHeight="1" thickBot="1">
      <c r="A66" s="70">
        <v>59</v>
      </c>
      <c r="B66" s="111" t="s">
        <v>354</v>
      </c>
      <c r="C66" s="113" t="s">
        <v>157</v>
      </c>
      <c r="D66" s="120">
        <v>59</v>
      </c>
      <c r="E66" s="28">
        <v>28</v>
      </c>
      <c r="F66" s="40">
        <f t="shared" si="5"/>
        <v>87</v>
      </c>
      <c r="G66" s="38">
        <f t="shared" si="3"/>
        <v>1</v>
      </c>
      <c r="H66" s="11">
        <f t="shared" si="4"/>
        <v>1</v>
      </c>
    </row>
    <row r="67" spans="1:8" ht="19.5" customHeight="1" thickBot="1">
      <c r="A67" s="70">
        <v>60</v>
      </c>
      <c r="B67" s="111" t="s">
        <v>355</v>
      </c>
      <c r="C67" s="113" t="s">
        <v>158</v>
      </c>
      <c r="D67" s="120">
        <v>3</v>
      </c>
      <c r="E67" s="28">
        <v>26</v>
      </c>
      <c r="F67" s="40">
        <f t="shared" si="5"/>
        <v>29</v>
      </c>
      <c r="G67" s="38">
        <f t="shared" si="3"/>
        <v>0</v>
      </c>
      <c r="H67" s="11">
        <f t="shared" si="4"/>
        <v>1</v>
      </c>
    </row>
    <row r="68" spans="1:8" ht="19.5" customHeight="1" thickBot="1">
      <c r="A68" s="70">
        <v>61</v>
      </c>
      <c r="B68" s="111" t="s">
        <v>356</v>
      </c>
      <c r="C68" s="113" t="s">
        <v>159</v>
      </c>
      <c r="D68" s="120">
        <v>41</v>
      </c>
      <c r="E68" s="28">
        <v>29</v>
      </c>
      <c r="F68" s="40">
        <f t="shared" si="5"/>
        <v>70</v>
      </c>
      <c r="G68" s="38">
        <f t="shared" si="3"/>
        <v>0</v>
      </c>
      <c r="H68" s="11">
        <f t="shared" si="4"/>
        <v>1</v>
      </c>
    </row>
    <row r="69" spans="1:8" ht="19.5" customHeight="1" thickBot="1">
      <c r="A69" s="70">
        <v>62</v>
      </c>
      <c r="B69" s="111" t="s">
        <v>357</v>
      </c>
      <c r="C69" s="113" t="s">
        <v>160</v>
      </c>
      <c r="D69" s="120">
        <v>39</v>
      </c>
      <c r="E69" s="28">
        <v>27</v>
      </c>
      <c r="F69" s="40">
        <f>D69+E69</f>
        <v>66</v>
      </c>
      <c r="G69" s="38">
        <f t="shared" si="3"/>
        <v>0</v>
      </c>
      <c r="H69" s="11">
        <f t="shared" si="4"/>
        <v>1</v>
      </c>
    </row>
    <row r="70" spans="1:8" ht="19.5" customHeight="1" thickBot="1">
      <c r="A70" s="70">
        <v>63</v>
      </c>
      <c r="B70" s="111" t="s">
        <v>358</v>
      </c>
      <c r="C70" s="113" t="s">
        <v>161</v>
      </c>
      <c r="D70" s="120">
        <v>36</v>
      </c>
      <c r="E70" s="28">
        <v>27</v>
      </c>
      <c r="F70" s="40">
        <f t="shared" ref="F70:F133" si="6">SUM(D70:E70)</f>
        <v>63</v>
      </c>
      <c r="G70" s="38">
        <f t="shared" si="3"/>
        <v>0</v>
      </c>
      <c r="H70" s="11">
        <f t="shared" si="4"/>
        <v>1</v>
      </c>
    </row>
    <row r="71" spans="1:8" ht="19.5" customHeight="1" thickBot="1">
      <c r="A71" s="70">
        <v>64</v>
      </c>
      <c r="B71" s="111" t="s">
        <v>359</v>
      </c>
      <c r="C71" s="113" t="s">
        <v>162</v>
      </c>
      <c r="D71" s="120">
        <v>64</v>
      </c>
      <c r="E71" s="28">
        <v>29</v>
      </c>
      <c r="F71" s="40">
        <f t="shared" si="6"/>
        <v>93</v>
      </c>
      <c r="G71" s="38">
        <f t="shared" si="3"/>
        <v>1</v>
      </c>
      <c r="H71" s="11">
        <f t="shared" si="4"/>
        <v>1</v>
      </c>
    </row>
    <row r="72" spans="1:8" ht="19.5" customHeight="1" thickBot="1">
      <c r="A72" s="70">
        <v>65</v>
      </c>
      <c r="B72" s="111" t="s">
        <v>360</v>
      </c>
      <c r="C72" s="113" t="s">
        <v>163</v>
      </c>
      <c r="D72" s="120">
        <v>45</v>
      </c>
      <c r="E72" s="28">
        <v>27</v>
      </c>
      <c r="F72" s="40">
        <f t="shared" si="6"/>
        <v>72</v>
      </c>
      <c r="G72" s="38">
        <f t="shared" si="3"/>
        <v>1</v>
      </c>
      <c r="H72" s="11">
        <f t="shared" si="4"/>
        <v>1</v>
      </c>
    </row>
    <row r="73" spans="1:8" ht="19.5" customHeight="1" thickBot="1">
      <c r="A73" s="70">
        <v>66</v>
      </c>
      <c r="B73" s="111" t="s">
        <v>361</v>
      </c>
      <c r="C73" s="113" t="s">
        <v>164</v>
      </c>
      <c r="D73" s="120">
        <v>42</v>
      </c>
      <c r="E73" s="28">
        <v>26</v>
      </c>
      <c r="F73" s="40">
        <f t="shared" si="6"/>
        <v>68</v>
      </c>
      <c r="G73" s="38">
        <f t="shared" ref="G73:G136" si="7">IF((D73/$D$6)&gt;=$D$7,1,0)</f>
        <v>1</v>
      </c>
      <c r="H73" s="11">
        <f t="shared" ref="H73:H136" si="8">IF((E73/$E$6)&gt;=$E$7,1,0)</f>
        <v>1</v>
      </c>
    </row>
    <row r="74" spans="1:8" ht="19.5" customHeight="1" thickBot="1">
      <c r="A74" s="70">
        <v>67</v>
      </c>
      <c r="B74" s="111" t="s">
        <v>362</v>
      </c>
      <c r="C74" s="113" t="s">
        <v>165</v>
      </c>
      <c r="D74" s="120">
        <v>39</v>
      </c>
      <c r="E74" s="28">
        <v>26</v>
      </c>
      <c r="F74" s="40">
        <f t="shared" si="6"/>
        <v>65</v>
      </c>
      <c r="G74" s="38">
        <f t="shared" si="7"/>
        <v>0</v>
      </c>
      <c r="H74" s="11">
        <f t="shared" si="8"/>
        <v>1</v>
      </c>
    </row>
    <row r="75" spans="1:8" ht="19.5" customHeight="1" thickBot="1">
      <c r="A75" s="70">
        <v>68</v>
      </c>
      <c r="B75" s="111" t="s">
        <v>363</v>
      </c>
      <c r="C75" s="113" t="s">
        <v>166</v>
      </c>
      <c r="D75" s="120">
        <v>50</v>
      </c>
      <c r="E75" s="28">
        <v>26</v>
      </c>
      <c r="F75" s="40">
        <f t="shared" si="6"/>
        <v>76</v>
      </c>
      <c r="G75" s="38">
        <f t="shared" si="7"/>
        <v>1</v>
      </c>
      <c r="H75" s="11">
        <f t="shared" si="8"/>
        <v>1</v>
      </c>
    </row>
    <row r="76" spans="1:8" ht="19.5" customHeight="1" thickBot="1">
      <c r="A76" s="70">
        <v>69</v>
      </c>
      <c r="B76" s="111" t="s">
        <v>364</v>
      </c>
      <c r="C76" s="113" t="s">
        <v>167</v>
      </c>
      <c r="D76" s="120">
        <v>46</v>
      </c>
      <c r="E76" s="28">
        <v>26</v>
      </c>
      <c r="F76" s="40">
        <f t="shared" si="6"/>
        <v>72</v>
      </c>
      <c r="G76" s="38">
        <f t="shared" si="7"/>
        <v>1</v>
      </c>
      <c r="H76" s="11">
        <f t="shared" si="8"/>
        <v>1</v>
      </c>
    </row>
    <row r="77" spans="1:8" ht="19.5" customHeight="1" thickBot="1">
      <c r="A77" s="70">
        <v>70</v>
      </c>
      <c r="B77" s="111" t="s">
        <v>365</v>
      </c>
      <c r="C77" s="113" t="s">
        <v>168</v>
      </c>
      <c r="D77" s="120">
        <v>44</v>
      </c>
      <c r="E77" s="28">
        <v>29</v>
      </c>
      <c r="F77" s="40">
        <f t="shared" si="6"/>
        <v>73</v>
      </c>
      <c r="G77" s="38">
        <f t="shared" si="7"/>
        <v>1</v>
      </c>
      <c r="H77" s="11">
        <f t="shared" si="8"/>
        <v>1</v>
      </c>
    </row>
    <row r="78" spans="1:8" ht="19.5" customHeight="1" thickBot="1">
      <c r="A78" s="70">
        <v>71</v>
      </c>
      <c r="B78" s="111" t="s">
        <v>366</v>
      </c>
      <c r="C78" s="113" t="s">
        <v>169</v>
      </c>
      <c r="D78" s="120">
        <v>58</v>
      </c>
      <c r="E78" s="28">
        <v>27</v>
      </c>
      <c r="F78" s="40">
        <f t="shared" si="6"/>
        <v>85</v>
      </c>
      <c r="G78" s="38">
        <f t="shared" si="7"/>
        <v>1</v>
      </c>
      <c r="H78" s="11">
        <f t="shared" si="8"/>
        <v>1</v>
      </c>
    </row>
    <row r="79" spans="1:8" ht="19.5" customHeight="1" thickBot="1">
      <c r="A79" s="70">
        <v>72</v>
      </c>
      <c r="B79" s="111" t="s">
        <v>367</v>
      </c>
      <c r="C79" s="113" t="s">
        <v>170</v>
      </c>
      <c r="D79" s="120">
        <v>64</v>
      </c>
      <c r="E79" s="28">
        <v>30</v>
      </c>
      <c r="F79" s="40">
        <f t="shared" si="6"/>
        <v>94</v>
      </c>
      <c r="G79" s="38">
        <f t="shared" si="7"/>
        <v>1</v>
      </c>
      <c r="H79" s="11">
        <f t="shared" si="8"/>
        <v>1</v>
      </c>
    </row>
    <row r="80" spans="1:8" ht="19.5" customHeight="1" thickBot="1">
      <c r="A80" s="70">
        <v>73</v>
      </c>
      <c r="B80" s="111" t="s">
        <v>368</v>
      </c>
      <c r="C80" s="113" t="s">
        <v>171</v>
      </c>
      <c r="D80" s="120">
        <v>61</v>
      </c>
      <c r="E80" s="28">
        <v>29</v>
      </c>
      <c r="F80" s="40">
        <f t="shared" si="6"/>
        <v>90</v>
      </c>
      <c r="G80" s="38">
        <f t="shared" si="7"/>
        <v>1</v>
      </c>
      <c r="H80" s="11">
        <f t="shared" si="8"/>
        <v>1</v>
      </c>
    </row>
    <row r="81" spans="1:8" ht="19.5" customHeight="1" thickBot="1">
      <c r="A81" s="70">
        <v>74</v>
      </c>
      <c r="B81" s="111" t="s">
        <v>369</v>
      </c>
      <c r="C81" s="113" t="s">
        <v>172</v>
      </c>
      <c r="D81" s="120">
        <v>57</v>
      </c>
      <c r="E81" s="28">
        <v>28</v>
      </c>
      <c r="F81" s="40">
        <f t="shared" si="6"/>
        <v>85</v>
      </c>
      <c r="G81" s="38">
        <f t="shared" si="7"/>
        <v>1</v>
      </c>
      <c r="H81" s="11">
        <f t="shared" si="8"/>
        <v>1</v>
      </c>
    </row>
    <row r="82" spans="1:8" ht="19.5" customHeight="1" thickBot="1">
      <c r="A82" s="70">
        <v>75</v>
      </c>
      <c r="B82" s="111" t="s">
        <v>370</v>
      </c>
      <c r="C82" s="113" t="s">
        <v>173</v>
      </c>
      <c r="D82" s="120">
        <v>50</v>
      </c>
      <c r="E82" s="28">
        <v>27</v>
      </c>
      <c r="F82" s="40">
        <f t="shared" si="6"/>
        <v>77</v>
      </c>
      <c r="G82" s="38">
        <f t="shared" si="7"/>
        <v>1</v>
      </c>
      <c r="H82" s="11">
        <f t="shared" si="8"/>
        <v>1</v>
      </c>
    </row>
    <row r="83" spans="1:8" ht="19.5" customHeight="1" thickBot="1">
      <c r="A83" s="70">
        <v>76</v>
      </c>
      <c r="B83" s="111" t="s">
        <v>371</v>
      </c>
      <c r="C83" s="113" t="s">
        <v>174</v>
      </c>
      <c r="D83" s="120">
        <v>37</v>
      </c>
      <c r="E83" s="28">
        <v>24</v>
      </c>
      <c r="F83" s="40">
        <f t="shared" si="6"/>
        <v>61</v>
      </c>
      <c r="G83" s="38">
        <f t="shared" si="7"/>
        <v>0</v>
      </c>
      <c r="H83" s="11">
        <f t="shared" si="8"/>
        <v>1</v>
      </c>
    </row>
    <row r="84" spans="1:8" ht="19.5" customHeight="1" thickBot="1">
      <c r="A84" s="70">
        <v>77</v>
      </c>
      <c r="B84" s="111" t="s">
        <v>372</v>
      </c>
      <c r="C84" s="113" t="s">
        <v>95</v>
      </c>
      <c r="D84" s="120">
        <v>46</v>
      </c>
      <c r="E84" s="28">
        <v>27</v>
      </c>
      <c r="F84" s="40">
        <f t="shared" si="6"/>
        <v>73</v>
      </c>
      <c r="G84" s="38">
        <f t="shared" si="7"/>
        <v>1</v>
      </c>
      <c r="H84" s="11">
        <f t="shared" si="8"/>
        <v>1</v>
      </c>
    </row>
    <row r="85" spans="1:8" ht="19.5" customHeight="1" thickBot="1">
      <c r="A85" s="70">
        <v>78</v>
      </c>
      <c r="B85" s="111" t="s">
        <v>373</v>
      </c>
      <c r="C85" s="113" t="s">
        <v>175</v>
      </c>
      <c r="D85" s="120">
        <v>45</v>
      </c>
      <c r="E85" s="28">
        <v>29</v>
      </c>
      <c r="F85" s="40">
        <f t="shared" si="6"/>
        <v>74</v>
      </c>
      <c r="G85" s="38">
        <f t="shared" si="7"/>
        <v>1</v>
      </c>
      <c r="H85" s="11">
        <f t="shared" si="8"/>
        <v>1</v>
      </c>
    </row>
    <row r="86" spans="1:8" ht="19.5" customHeight="1" thickBot="1">
      <c r="A86" s="70">
        <v>79</v>
      </c>
      <c r="B86" s="111" t="s">
        <v>374</v>
      </c>
      <c r="C86" s="113" t="s">
        <v>176</v>
      </c>
      <c r="D86" s="120">
        <v>61</v>
      </c>
      <c r="E86" s="28">
        <v>29</v>
      </c>
      <c r="F86" s="40">
        <f t="shared" si="6"/>
        <v>90</v>
      </c>
      <c r="G86" s="38">
        <f t="shared" si="7"/>
        <v>1</v>
      </c>
      <c r="H86" s="11">
        <f t="shared" si="8"/>
        <v>1</v>
      </c>
    </row>
    <row r="87" spans="1:8" ht="19.5" customHeight="1" thickBot="1">
      <c r="A87" s="70">
        <v>80</v>
      </c>
      <c r="B87" s="111" t="s">
        <v>375</v>
      </c>
      <c r="C87" s="113" t="s">
        <v>177</v>
      </c>
      <c r="D87" s="120">
        <v>60</v>
      </c>
      <c r="E87" s="28">
        <v>28</v>
      </c>
      <c r="F87" s="40">
        <f t="shared" si="6"/>
        <v>88</v>
      </c>
      <c r="G87" s="38">
        <f t="shared" si="7"/>
        <v>1</v>
      </c>
      <c r="H87" s="11">
        <f t="shared" si="8"/>
        <v>1</v>
      </c>
    </row>
    <row r="88" spans="1:8" ht="19.5" customHeight="1" thickBot="1">
      <c r="A88" s="70">
        <v>81</v>
      </c>
      <c r="B88" s="111" t="s">
        <v>376</v>
      </c>
      <c r="C88" s="113" t="s">
        <v>178</v>
      </c>
      <c r="D88" s="120">
        <v>51</v>
      </c>
      <c r="E88" s="28">
        <v>28</v>
      </c>
      <c r="F88" s="40">
        <f t="shared" si="6"/>
        <v>79</v>
      </c>
      <c r="G88" s="38">
        <f t="shared" si="7"/>
        <v>1</v>
      </c>
      <c r="H88" s="11">
        <f t="shared" si="8"/>
        <v>1</v>
      </c>
    </row>
    <row r="89" spans="1:8" ht="19.5" customHeight="1" thickBot="1">
      <c r="A89" s="70">
        <v>82</v>
      </c>
      <c r="B89" s="111" t="s">
        <v>377</v>
      </c>
      <c r="C89" s="113" t="s">
        <v>179</v>
      </c>
      <c r="D89" s="120">
        <v>39</v>
      </c>
      <c r="E89" s="28">
        <v>27</v>
      </c>
      <c r="F89" s="40">
        <f t="shared" si="6"/>
        <v>66</v>
      </c>
      <c r="G89" s="38">
        <f t="shared" si="7"/>
        <v>0</v>
      </c>
      <c r="H89" s="11">
        <f t="shared" si="8"/>
        <v>1</v>
      </c>
    </row>
    <row r="90" spans="1:8" ht="19.5" customHeight="1" thickBot="1">
      <c r="A90" s="70">
        <v>83</v>
      </c>
      <c r="B90" s="111" t="s">
        <v>378</v>
      </c>
      <c r="C90" s="113" t="s">
        <v>180</v>
      </c>
      <c r="D90" s="120">
        <v>60</v>
      </c>
      <c r="E90" s="28">
        <v>30</v>
      </c>
      <c r="F90" s="40">
        <f t="shared" si="6"/>
        <v>90</v>
      </c>
      <c r="G90" s="38">
        <f t="shared" si="7"/>
        <v>1</v>
      </c>
      <c r="H90" s="11">
        <f t="shared" si="8"/>
        <v>1</v>
      </c>
    </row>
    <row r="91" spans="1:8" ht="19.5" customHeight="1" thickBot="1">
      <c r="A91" s="70">
        <v>84</v>
      </c>
      <c r="B91" s="111" t="s">
        <v>379</v>
      </c>
      <c r="C91" s="113" t="s">
        <v>181</v>
      </c>
      <c r="D91" s="120">
        <v>60</v>
      </c>
      <c r="E91" s="28">
        <v>29</v>
      </c>
      <c r="F91" s="40">
        <f t="shared" si="6"/>
        <v>89</v>
      </c>
      <c r="G91" s="38">
        <f t="shared" si="7"/>
        <v>1</v>
      </c>
      <c r="H91" s="11">
        <f t="shared" si="8"/>
        <v>1</v>
      </c>
    </row>
    <row r="92" spans="1:8" ht="19.5" customHeight="1" thickBot="1">
      <c r="A92" s="70">
        <v>85</v>
      </c>
      <c r="B92" s="111" t="s">
        <v>380</v>
      </c>
      <c r="C92" s="113" t="s">
        <v>182</v>
      </c>
      <c r="D92" s="120">
        <v>53</v>
      </c>
      <c r="E92" s="28">
        <v>26</v>
      </c>
      <c r="F92" s="40">
        <f t="shared" si="6"/>
        <v>79</v>
      </c>
      <c r="G92" s="38">
        <f t="shared" si="7"/>
        <v>1</v>
      </c>
      <c r="H92" s="11">
        <f t="shared" si="8"/>
        <v>1</v>
      </c>
    </row>
    <row r="93" spans="1:8" ht="19.5" customHeight="1" thickBot="1">
      <c r="A93" s="70">
        <v>86</v>
      </c>
      <c r="B93" s="111" t="s">
        <v>381</v>
      </c>
      <c r="C93" s="113" t="s">
        <v>183</v>
      </c>
      <c r="D93" s="120">
        <v>51</v>
      </c>
      <c r="E93" s="28">
        <v>29</v>
      </c>
      <c r="F93" s="40">
        <f t="shared" si="6"/>
        <v>80</v>
      </c>
      <c r="G93" s="38">
        <f t="shared" si="7"/>
        <v>1</v>
      </c>
      <c r="H93" s="11">
        <f t="shared" si="8"/>
        <v>1</v>
      </c>
    </row>
    <row r="94" spans="1:8" ht="19.5" customHeight="1" thickBot="1">
      <c r="A94" s="70">
        <v>87</v>
      </c>
      <c r="B94" s="111" t="s">
        <v>382</v>
      </c>
      <c r="C94" s="113" t="s">
        <v>184</v>
      </c>
      <c r="D94" s="120">
        <v>56</v>
      </c>
      <c r="E94" s="28">
        <v>26</v>
      </c>
      <c r="F94" s="40">
        <f t="shared" si="6"/>
        <v>82</v>
      </c>
      <c r="G94" s="38">
        <f t="shared" si="7"/>
        <v>1</v>
      </c>
      <c r="H94" s="11">
        <f t="shared" si="8"/>
        <v>1</v>
      </c>
    </row>
    <row r="95" spans="1:8" ht="19.5" customHeight="1" thickBot="1">
      <c r="A95" s="70">
        <v>88</v>
      </c>
      <c r="B95" s="111" t="s">
        <v>383</v>
      </c>
      <c r="C95" s="113" t="s">
        <v>185</v>
      </c>
      <c r="D95" s="120">
        <v>62</v>
      </c>
      <c r="E95" s="28">
        <v>28</v>
      </c>
      <c r="F95" s="40">
        <f t="shared" si="6"/>
        <v>90</v>
      </c>
      <c r="G95" s="38">
        <f t="shared" si="7"/>
        <v>1</v>
      </c>
      <c r="H95" s="11">
        <f t="shared" si="8"/>
        <v>1</v>
      </c>
    </row>
    <row r="96" spans="1:8" ht="19.5" customHeight="1" thickBot="1">
      <c r="A96" s="70">
        <v>89</v>
      </c>
      <c r="B96" s="111" t="s">
        <v>384</v>
      </c>
      <c r="C96" s="113" t="s">
        <v>186</v>
      </c>
      <c r="D96" s="120">
        <v>50</v>
      </c>
      <c r="E96" s="28">
        <v>27</v>
      </c>
      <c r="F96" s="40">
        <f t="shared" si="6"/>
        <v>77</v>
      </c>
      <c r="G96" s="38">
        <f t="shared" si="7"/>
        <v>1</v>
      </c>
      <c r="H96" s="11">
        <f t="shared" si="8"/>
        <v>1</v>
      </c>
    </row>
    <row r="97" spans="1:8" ht="19.5" customHeight="1" thickBot="1">
      <c r="A97" s="70">
        <v>90</v>
      </c>
      <c r="B97" s="111" t="s">
        <v>385</v>
      </c>
      <c r="C97" s="113" t="s">
        <v>187</v>
      </c>
      <c r="D97" s="120">
        <v>49</v>
      </c>
      <c r="E97" s="28">
        <v>28</v>
      </c>
      <c r="F97" s="40">
        <f t="shared" si="6"/>
        <v>77</v>
      </c>
      <c r="G97" s="38">
        <f t="shared" si="7"/>
        <v>1</v>
      </c>
      <c r="H97" s="11">
        <f t="shared" si="8"/>
        <v>1</v>
      </c>
    </row>
    <row r="98" spans="1:8" ht="19.5" customHeight="1" thickBot="1">
      <c r="A98" s="70">
        <v>91</v>
      </c>
      <c r="B98" s="111" t="s">
        <v>386</v>
      </c>
      <c r="C98" s="113" t="s">
        <v>188</v>
      </c>
      <c r="D98" s="120">
        <v>51</v>
      </c>
      <c r="E98" s="28">
        <v>27</v>
      </c>
      <c r="F98" s="40">
        <f t="shared" si="6"/>
        <v>78</v>
      </c>
      <c r="G98" s="38">
        <f t="shared" si="7"/>
        <v>1</v>
      </c>
      <c r="H98" s="11">
        <f t="shared" si="8"/>
        <v>1</v>
      </c>
    </row>
    <row r="99" spans="1:8" ht="19.5" customHeight="1" thickBot="1">
      <c r="A99" s="70">
        <v>92</v>
      </c>
      <c r="B99" s="111" t="s">
        <v>387</v>
      </c>
      <c r="C99" s="113" t="s">
        <v>189</v>
      </c>
      <c r="D99" s="120">
        <v>67</v>
      </c>
      <c r="E99" s="28">
        <v>30</v>
      </c>
      <c r="F99" s="40">
        <f t="shared" si="6"/>
        <v>97</v>
      </c>
      <c r="G99" s="38">
        <f t="shared" si="7"/>
        <v>1</v>
      </c>
      <c r="H99" s="11">
        <f t="shared" si="8"/>
        <v>1</v>
      </c>
    </row>
    <row r="100" spans="1:8" ht="19.5" customHeight="1" thickBot="1">
      <c r="A100" s="70">
        <v>93</v>
      </c>
      <c r="B100" s="111" t="s">
        <v>388</v>
      </c>
      <c r="C100" s="113" t="s">
        <v>190</v>
      </c>
      <c r="D100" s="120">
        <v>55</v>
      </c>
      <c r="E100" s="28">
        <v>27</v>
      </c>
      <c r="F100" s="40">
        <f t="shared" si="6"/>
        <v>82</v>
      </c>
      <c r="G100" s="38">
        <f t="shared" si="7"/>
        <v>1</v>
      </c>
      <c r="H100" s="11">
        <f t="shared" si="8"/>
        <v>1</v>
      </c>
    </row>
    <row r="101" spans="1:8" ht="19.5" customHeight="1" thickBot="1">
      <c r="A101" s="70">
        <v>94</v>
      </c>
      <c r="B101" s="111" t="s">
        <v>389</v>
      </c>
      <c r="C101" s="113" t="s">
        <v>191</v>
      </c>
      <c r="D101" s="120">
        <v>54</v>
      </c>
      <c r="E101" s="28">
        <v>29</v>
      </c>
      <c r="F101" s="40">
        <f t="shared" si="6"/>
        <v>83</v>
      </c>
      <c r="G101" s="38">
        <f t="shared" si="7"/>
        <v>1</v>
      </c>
      <c r="H101" s="11">
        <f t="shared" si="8"/>
        <v>1</v>
      </c>
    </row>
    <row r="102" spans="1:8" ht="19.5" customHeight="1" thickBot="1">
      <c r="A102" s="70">
        <v>95</v>
      </c>
      <c r="B102" s="111" t="s">
        <v>390</v>
      </c>
      <c r="C102" s="113" t="s">
        <v>192</v>
      </c>
      <c r="D102" s="120">
        <v>61</v>
      </c>
      <c r="E102" s="28">
        <v>27</v>
      </c>
      <c r="F102" s="40">
        <f t="shared" si="6"/>
        <v>88</v>
      </c>
      <c r="G102" s="38">
        <f t="shared" si="7"/>
        <v>1</v>
      </c>
      <c r="H102" s="11">
        <f t="shared" si="8"/>
        <v>1</v>
      </c>
    </row>
    <row r="103" spans="1:8" ht="19.5" customHeight="1" thickBot="1">
      <c r="A103" s="70">
        <v>96</v>
      </c>
      <c r="B103" s="111" t="s">
        <v>391</v>
      </c>
      <c r="C103" s="113" t="s">
        <v>193</v>
      </c>
      <c r="D103" s="120">
        <v>49</v>
      </c>
      <c r="E103" s="28">
        <v>28</v>
      </c>
      <c r="F103" s="40">
        <f t="shared" si="6"/>
        <v>77</v>
      </c>
      <c r="G103" s="38">
        <f t="shared" si="7"/>
        <v>1</v>
      </c>
      <c r="H103" s="11">
        <f t="shared" si="8"/>
        <v>1</v>
      </c>
    </row>
    <row r="104" spans="1:8" ht="19.5" customHeight="1" thickBot="1">
      <c r="A104" s="70">
        <v>97</v>
      </c>
      <c r="B104" s="111" t="s">
        <v>392</v>
      </c>
      <c r="C104" s="113" t="s">
        <v>194</v>
      </c>
      <c r="D104" s="120">
        <v>32</v>
      </c>
      <c r="E104" s="28">
        <v>26</v>
      </c>
      <c r="F104" s="40">
        <f t="shared" si="6"/>
        <v>58</v>
      </c>
      <c r="G104" s="38">
        <f t="shared" si="7"/>
        <v>0</v>
      </c>
      <c r="H104" s="11">
        <f t="shared" si="8"/>
        <v>1</v>
      </c>
    </row>
    <row r="105" spans="1:8" ht="19.5" customHeight="1" thickBot="1">
      <c r="A105" s="70">
        <v>98</v>
      </c>
      <c r="B105" s="111" t="s">
        <v>393</v>
      </c>
      <c r="C105" s="113" t="s">
        <v>195</v>
      </c>
      <c r="D105" s="120">
        <v>61</v>
      </c>
      <c r="E105" s="28">
        <v>27</v>
      </c>
      <c r="F105" s="40">
        <f t="shared" si="6"/>
        <v>88</v>
      </c>
      <c r="G105" s="38">
        <f t="shared" si="7"/>
        <v>1</v>
      </c>
      <c r="H105" s="11">
        <f t="shared" si="8"/>
        <v>1</v>
      </c>
    </row>
    <row r="106" spans="1:8" ht="19.5" customHeight="1" thickBot="1">
      <c r="A106" s="70">
        <v>99</v>
      </c>
      <c r="B106" s="111" t="s">
        <v>394</v>
      </c>
      <c r="C106" s="113" t="s">
        <v>196</v>
      </c>
      <c r="D106" s="120">
        <v>59</v>
      </c>
      <c r="E106" s="28">
        <v>30</v>
      </c>
      <c r="F106" s="40">
        <f t="shared" si="6"/>
        <v>89</v>
      </c>
      <c r="G106" s="38">
        <f t="shared" si="7"/>
        <v>1</v>
      </c>
      <c r="H106" s="11">
        <f t="shared" si="8"/>
        <v>1</v>
      </c>
    </row>
    <row r="107" spans="1:8" ht="19.5" customHeight="1" thickBot="1">
      <c r="A107" s="70">
        <v>100</v>
      </c>
      <c r="B107" s="111" t="s">
        <v>395</v>
      </c>
      <c r="C107" s="113" t="s">
        <v>197</v>
      </c>
      <c r="D107" s="120">
        <v>52</v>
      </c>
      <c r="E107" s="28">
        <v>30</v>
      </c>
      <c r="F107" s="40">
        <f t="shared" si="6"/>
        <v>82</v>
      </c>
      <c r="G107" s="38">
        <f t="shared" si="7"/>
        <v>1</v>
      </c>
      <c r="H107" s="11">
        <f t="shared" si="8"/>
        <v>1</v>
      </c>
    </row>
    <row r="108" spans="1:8" ht="19.5" customHeight="1" thickBot="1">
      <c r="A108" s="70">
        <v>101</v>
      </c>
      <c r="B108" s="111" t="s">
        <v>396</v>
      </c>
      <c r="C108" s="113" t="s">
        <v>198</v>
      </c>
      <c r="D108" s="120">
        <v>34</v>
      </c>
      <c r="E108" s="28">
        <v>29</v>
      </c>
      <c r="F108" s="40">
        <f t="shared" si="6"/>
        <v>63</v>
      </c>
      <c r="G108" s="38">
        <f t="shared" si="7"/>
        <v>0</v>
      </c>
      <c r="H108" s="11">
        <f t="shared" si="8"/>
        <v>1</v>
      </c>
    </row>
    <row r="109" spans="1:8" ht="19.5" customHeight="1" thickBot="1">
      <c r="A109" s="70">
        <v>102</v>
      </c>
      <c r="B109" s="111" t="s">
        <v>397</v>
      </c>
      <c r="C109" s="113" t="s">
        <v>199</v>
      </c>
      <c r="D109" s="120">
        <v>55</v>
      </c>
      <c r="E109" s="28">
        <v>27</v>
      </c>
      <c r="F109" s="40">
        <f t="shared" si="6"/>
        <v>82</v>
      </c>
      <c r="G109" s="38">
        <f t="shared" si="7"/>
        <v>1</v>
      </c>
      <c r="H109" s="11">
        <f t="shared" si="8"/>
        <v>1</v>
      </c>
    </row>
    <row r="110" spans="1:8" ht="19.5" customHeight="1" thickBot="1">
      <c r="A110" s="70">
        <v>103</v>
      </c>
      <c r="B110" s="111" t="s">
        <v>398</v>
      </c>
      <c r="C110" s="113" t="s">
        <v>200</v>
      </c>
      <c r="D110" s="120">
        <v>44</v>
      </c>
      <c r="E110" s="28">
        <v>28</v>
      </c>
      <c r="F110" s="40">
        <f t="shared" si="6"/>
        <v>72</v>
      </c>
      <c r="G110" s="38">
        <f t="shared" si="7"/>
        <v>1</v>
      </c>
      <c r="H110" s="11">
        <f t="shared" si="8"/>
        <v>1</v>
      </c>
    </row>
    <row r="111" spans="1:8" ht="19.5" customHeight="1" thickBot="1">
      <c r="A111" s="70">
        <v>104</v>
      </c>
      <c r="B111" s="111" t="s">
        <v>399</v>
      </c>
      <c r="C111" s="113" t="s">
        <v>96</v>
      </c>
      <c r="D111" s="120">
        <v>59</v>
      </c>
      <c r="E111" s="28">
        <v>30</v>
      </c>
      <c r="F111" s="40">
        <f t="shared" si="6"/>
        <v>89</v>
      </c>
      <c r="G111" s="38">
        <f t="shared" si="7"/>
        <v>1</v>
      </c>
      <c r="H111" s="11">
        <f t="shared" si="8"/>
        <v>1</v>
      </c>
    </row>
    <row r="112" spans="1:8" ht="19.5" customHeight="1" thickBot="1">
      <c r="A112" s="70">
        <v>105</v>
      </c>
      <c r="B112" s="111" t="s">
        <v>400</v>
      </c>
      <c r="C112" s="113" t="s">
        <v>201</v>
      </c>
      <c r="D112" s="120">
        <v>50</v>
      </c>
      <c r="E112" s="28">
        <v>26</v>
      </c>
      <c r="F112" s="40">
        <f t="shared" si="6"/>
        <v>76</v>
      </c>
      <c r="G112" s="38">
        <f t="shared" si="7"/>
        <v>1</v>
      </c>
      <c r="H112" s="11">
        <f t="shared" si="8"/>
        <v>1</v>
      </c>
    </row>
    <row r="113" spans="1:8" ht="19.5" customHeight="1" thickBot="1">
      <c r="A113" s="70">
        <v>106</v>
      </c>
      <c r="B113" s="111" t="s">
        <v>401</v>
      </c>
      <c r="C113" s="113" t="s">
        <v>97</v>
      </c>
      <c r="D113" s="120">
        <v>54</v>
      </c>
      <c r="E113" s="28">
        <v>27</v>
      </c>
      <c r="F113" s="40">
        <f t="shared" si="6"/>
        <v>81</v>
      </c>
      <c r="G113" s="38">
        <f t="shared" si="7"/>
        <v>1</v>
      </c>
      <c r="H113" s="11">
        <f t="shared" si="8"/>
        <v>1</v>
      </c>
    </row>
    <row r="114" spans="1:8" ht="19.5" customHeight="1" thickBot="1">
      <c r="A114" s="70">
        <v>107</v>
      </c>
      <c r="B114" s="111" t="s">
        <v>402</v>
      </c>
      <c r="C114" s="113" t="s">
        <v>202</v>
      </c>
      <c r="D114" s="120">
        <v>54</v>
      </c>
      <c r="E114" s="28">
        <v>28</v>
      </c>
      <c r="F114" s="40">
        <f t="shared" si="6"/>
        <v>82</v>
      </c>
      <c r="G114" s="38">
        <f t="shared" si="7"/>
        <v>1</v>
      </c>
      <c r="H114" s="11">
        <f t="shared" si="8"/>
        <v>1</v>
      </c>
    </row>
    <row r="115" spans="1:8" ht="19.5" customHeight="1" thickBot="1">
      <c r="A115" s="70">
        <v>108</v>
      </c>
      <c r="B115" s="111" t="s">
        <v>403</v>
      </c>
      <c r="C115" s="113" t="s">
        <v>203</v>
      </c>
      <c r="D115" s="120">
        <v>54</v>
      </c>
      <c r="E115" s="28">
        <v>27</v>
      </c>
      <c r="F115" s="40">
        <f t="shared" si="6"/>
        <v>81</v>
      </c>
      <c r="G115" s="38">
        <f t="shared" si="7"/>
        <v>1</v>
      </c>
      <c r="H115" s="11">
        <f t="shared" si="8"/>
        <v>1</v>
      </c>
    </row>
    <row r="116" spans="1:8" ht="19.5" customHeight="1" thickBot="1">
      <c r="A116" s="70">
        <v>109</v>
      </c>
      <c r="B116" s="111" t="s">
        <v>404</v>
      </c>
      <c r="C116" s="113" t="s">
        <v>204</v>
      </c>
      <c r="D116" s="120">
        <v>33</v>
      </c>
      <c r="E116" s="28">
        <v>26</v>
      </c>
      <c r="F116" s="40">
        <f t="shared" si="6"/>
        <v>59</v>
      </c>
      <c r="G116" s="38">
        <f t="shared" si="7"/>
        <v>0</v>
      </c>
      <c r="H116" s="11">
        <f t="shared" si="8"/>
        <v>1</v>
      </c>
    </row>
    <row r="117" spans="1:8" ht="19.5" customHeight="1" thickBot="1">
      <c r="A117" s="70">
        <v>110</v>
      </c>
      <c r="B117" s="111" t="s">
        <v>405</v>
      </c>
      <c r="C117" s="113" t="s">
        <v>205</v>
      </c>
      <c r="D117" s="120">
        <v>53</v>
      </c>
      <c r="E117" s="28">
        <v>27</v>
      </c>
      <c r="F117" s="40">
        <f t="shared" si="6"/>
        <v>80</v>
      </c>
      <c r="G117" s="38">
        <f t="shared" si="7"/>
        <v>1</v>
      </c>
      <c r="H117" s="11">
        <f t="shared" si="8"/>
        <v>1</v>
      </c>
    </row>
    <row r="118" spans="1:8" ht="19.5" customHeight="1" thickBot="1">
      <c r="A118" s="70">
        <v>111</v>
      </c>
      <c r="B118" s="111" t="s">
        <v>406</v>
      </c>
      <c r="C118" s="113" t="s">
        <v>206</v>
      </c>
      <c r="D118" s="120">
        <v>47</v>
      </c>
      <c r="E118" s="41">
        <v>22</v>
      </c>
      <c r="F118" s="40">
        <f t="shared" si="6"/>
        <v>69</v>
      </c>
      <c r="G118" s="38">
        <f t="shared" si="7"/>
        <v>1</v>
      </c>
      <c r="H118" s="11">
        <f t="shared" si="8"/>
        <v>1</v>
      </c>
    </row>
    <row r="119" spans="1:8" ht="19.5" customHeight="1" thickBot="1">
      <c r="A119" s="70">
        <v>112</v>
      </c>
      <c r="B119" s="111" t="s">
        <v>407</v>
      </c>
      <c r="C119" s="113" t="s">
        <v>207</v>
      </c>
      <c r="D119" s="120">
        <v>45</v>
      </c>
      <c r="E119" s="42">
        <v>28</v>
      </c>
      <c r="F119" s="40">
        <f t="shared" si="6"/>
        <v>73</v>
      </c>
      <c r="G119" s="38">
        <f t="shared" si="7"/>
        <v>1</v>
      </c>
      <c r="H119" s="11">
        <f t="shared" si="8"/>
        <v>1</v>
      </c>
    </row>
    <row r="120" spans="1:8" ht="19.5" customHeight="1" thickBot="1">
      <c r="A120" s="70">
        <v>113</v>
      </c>
      <c r="B120" s="111" t="s">
        <v>408</v>
      </c>
      <c r="C120" s="113" t="s">
        <v>98</v>
      </c>
      <c r="D120" s="120">
        <v>38</v>
      </c>
      <c r="E120" s="41">
        <v>27</v>
      </c>
      <c r="F120" s="40">
        <f t="shared" si="6"/>
        <v>65</v>
      </c>
      <c r="G120" s="38">
        <f t="shared" si="7"/>
        <v>0</v>
      </c>
      <c r="H120" s="11">
        <f t="shared" si="8"/>
        <v>1</v>
      </c>
    </row>
    <row r="121" spans="1:8" ht="19.5" customHeight="1" thickBot="1">
      <c r="A121" s="70">
        <v>114</v>
      </c>
      <c r="B121" s="111" t="s">
        <v>409</v>
      </c>
      <c r="C121" s="113" t="s">
        <v>208</v>
      </c>
      <c r="D121" s="120">
        <v>35</v>
      </c>
      <c r="E121" s="41">
        <v>28</v>
      </c>
      <c r="F121" s="40">
        <f t="shared" si="6"/>
        <v>63</v>
      </c>
      <c r="G121" s="38">
        <f t="shared" si="7"/>
        <v>0</v>
      </c>
      <c r="H121" s="11">
        <f t="shared" si="8"/>
        <v>1</v>
      </c>
    </row>
    <row r="122" spans="1:8" ht="19.5" customHeight="1" thickBot="1">
      <c r="A122" s="70">
        <v>115</v>
      </c>
      <c r="B122" s="111" t="s">
        <v>410</v>
      </c>
      <c r="C122" s="113" t="s">
        <v>209</v>
      </c>
      <c r="D122" s="120">
        <v>36</v>
      </c>
      <c r="E122" s="42">
        <v>30</v>
      </c>
      <c r="F122" s="40">
        <f t="shared" si="6"/>
        <v>66</v>
      </c>
      <c r="G122" s="38">
        <f t="shared" si="7"/>
        <v>0</v>
      </c>
      <c r="H122" s="11">
        <f t="shared" si="8"/>
        <v>1</v>
      </c>
    </row>
    <row r="123" spans="1:8" ht="19.5" customHeight="1" thickBot="1">
      <c r="A123" s="70">
        <v>116</v>
      </c>
      <c r="B123" s="111" t="s">
        <v>411</v>
      </c>
      <c r="C123" s="113" t="s">
        <v>210</v>
      </c>
      <c r="D123" s="120">
        <v>38</v>
      </c>
      <c r="E123" s="41">
        <v>29</v>
      </c>
      <c r="F123" s="40">
        <f t="shared" si="6"/>
        <v>67</v>
      </c>
      <c r="G123" s="38">
        <f t="shared" si="7"/>
        <v>0</v>
      </c>
      <c r="H123" s="11">
        <f t="shared" si="8"/>
        <v>1</v>
      </c>
    </row>
    <row r="124" spans="1:8" ht="19.5" customHeight="1" thickBot="1">
      <c r="A124" s="70">
        <v>117</v>
      </c>
      <c r="B124" s="111" t="s">
        <v>412</v>
      </c>
      <c r="C124" s="113" t="s">
        <v>211</v>
      </c>
      <c r="D124" s="120">
        <v>58</v>
      </c>
      <c r="E124" s="41">
        <v>28</v>
      </c>
      <c r="F124" s="40">
        <f t="shared" si="6"/>
        <v>86</v>
      </c>
      <c r="G124" s="38">
        <f t="shared" si="7"/>
        <v>1</v>
      </c>
      <c r="H124" s="11">
        <f t="shared" si="8"/>
        <v>1</v>
      </c>
    </row>
    <row r="125" spans="1:8" ht="19.5" customHeight="1" thickBot="1">
      <c r="A125" s="70">
        <v>118</v>
      </c>
      <c r="B125" s="111" t="s">
        <v>413</v>
      </c>
      <c r="C125" s="113" t="s">
        <v>212</v>
      </c>
      <c r="D125" s="120">
        <v>64</v>
      </c>
      <c r="E125" s="42">
        <v>30</v>
      </c>
      <c r="F125" s="40">
        <f t="shared" si="6"/>
        <v>94</v>
      </c>
      <c r="G125" s="38">
        <f t="shared" si="7"/>
        <v>1</v>
      </c>
      <c r="H125" s="11">
        <f t="shared" si="8"/>
        <v>1</v>
      </c>
    </row>
    <row r="126" spans="1:8" ht="19.5" customHeight="1" thickBot="1">
      <c r="A126" s="72">
        <v>119</v>
      </c>
      <c r="B126" s="111" t="s">
        <v>414</v>
      </c>
      <c r="C126" s="113" t="s">
        <v>213</v>
      </c>
      <c r="D126" s="120">
        <v>58</v>
      </c>
      <c r="E126" s="42">
        <v>30</v>
      </c>
      <c r="F126" s="40">
        <f t="shared" si="6"/>
        <v>88</v>
      </c>
      <c r="G126" s="38">
        <f t="shared" si="7"/>
        <v>1</v>
      </c>
      <c r="H126" s="11">
        <f t="shared" si="8"/>
        <v>1</v>
      </c>
    </row>
    <row r="127" spans="1:8" ht="19.5" customHeight="1" thickBot="1">
      <c r="A127" s="70">
        <v>120</v>
      </c>
      <c r="B127" s="111" t="s">
        <v>415</v>
      </c>
      <c r="C127" s="113" t="s">
        <v>214</v>
      </c>
      <c r="D127" s="120">
        <v>61</v>
      </c>
      <c r="E127" s="42">
        <v>28</v>
      </c>
      <c r="F127" s="40">
        <f t="shared" si="6"/>
        <v>89</v>
      </c>
      <c r="G127" s="38">
        <f t="shared" si="7"/>
        <v>1</v>
      </c>
      <c r="H127" s="11">
        <f t="shared" si="8"/>
        <v>1</v>
      </c>
    </row>
    <row r="128" spans="1:8" ht="19.5" customHeight="1" thickBot="1">
      <c r="A128" s="70">
        <v>121</v>
      </c>
      <c r="B128" s="111" t="s">
        <v>416</v>
      </c>
      <c r="C128" s="113" t="s">
        <v>215</v>
      </c>
      <c r="D128" s="120">
        <v>55</v>
      </c>
      <c r="E128" s="42">
        <v>27</v>
      </c>
      <c r="F128" s="40">
        <f t="shared" si="6"/>
        <v>82</v>
      </c>
      <c r="G128" s="38">
        <f t="shared" si="7"/>
        <v>1</v>
      </c>
      <c r="H128" s="11">
        <f t="shared" si="8"/>
        <v>1</v>
      </c>
    </row>
    <row r="129" spans="1:8" ht="19.5" customHeight="1" thickBot="1">
      <c r="A129" s="72">
        <v>122</v>
      </c>
      <c r="B129" s="111" t="s">
        <v>417</v>
      </c>
      <c r="C129" s="113" t="s">
        <v>216</v>
      </c>
      <c r="D129" s="120">
        <v>50</v>
      </c>
      <c r="E129" s="42">
        <v>27</v>
      </c>
      <c r="F129" s="40">
        <f t="shared" si="6"/>
        <v>77</v>
      </c>
      <c r="G129" s="38">
        <f t="shared" si="7"/>
        <v>1</v>
      </c>
      <c r="H129" s="11">
        <f t="shared" si="8"/>
        <v>1</v>
      </c>
    </row>
    <row r="130" spans="1:8" ht="19.5" customHeight="1" thickBot="1">
      <c r="A130" s="70">
        <v>123</v>
      </c>
      <c r="B130" s="111" t="s">
        <v>418</v>
      </c>
      <c r="C130" s="113" t="s">
        <v>217</v>
      </c>
      <c r="D130" s="120">
        <v>60</v>
      </c>
      <c r="E130" s="42">
        <v>30</v>
      </c>
      <c r="F130" s="40">
        <f t="shared" si="6"/>
        <v>90</v>
      </c>
      <c r="G130" s="38">
        <f t="shared" si="7"/>
        <v>1</v>
      </c>
      <c r="H130" s="11">
        <f t="shared" si="8"/>
        <v>1</v>
      </c>
    </row>
    <row r="131" spans="1:8" ht="19.5" customHeight="1" thickBot="1">
      <c r="A131" s="70">
        <v>124</v>
      </c>
      <c r="B131" s="111" t="s">
        <v>419</v>
      </c>
      <c r="C131" s="113" t="s">
        <v>218</v>
      </c>
      <c r="D131" s="120">
        <v>58</v>
      </c>
      <c r="E131" s="42">
        <v>28</v>
      </c>
      <c r="F131" s="40">
        <f t="shared" si="6"/>
        <v>86</v>
      </c>
      <c r="G131" s="38">
        <f t="shared" si="7"/>
        <v>1</v>
      </c>
      <c r="H131" s="11">
        <f t="shared" si="8"/>
        <v>1</v>
      </c>
    </row>
    <row r="132" spans="1:8" ht="19.5" customHeight="1" thickBot="1">
      <c r="A132" s="72">
        <v>125</v>
      </c>
      <c r="B132" s="111" t="s">
        <v>420</v>
      </c>
      <c r="C132" s="113" t="s">
        <v>219</v>
      </c>
      <c r="D132" s="120">
        <v>44</v>
      </c>
      <c r="E132" s="42">
        <v>27</v>
      </c>
      <c r="F132" s="40">
        <f t="shared" si="6"/>
        <v>71</v>
      </c>
      <c r="G132" s="38">
        <f t="shared" si="7"/>
        <v>1</v>
      </c>
      <c r="H132" s="11">
        <f t="shared" si="8"/>
        <v>1</v>
      </c>
    </row>
    <row r="133" spans="1:8" ht="19.5" customHeight="1" thickBot="1">
      <c r="A133" s="70">
        <v>126</v>
      </c>
      <c r="B133" s="111" t="s">
        <v>421</v>
      </c>
      <c r="C133" s="113" t="s">
        <v>220</v>
      </c>
      <c r="D133" s="120">
        <v>29</v>
      </c>
      <c r="E133" s="42">
        <v>27</v>
      </c>
      <c r="F133" s="40">
        <f t="shared" si="6"/>
        <v>56</v>
      </c>
      <c r="G133" s="38">
        <f t="shared" si="7"/>
        <v>0</v>
      </c>
      <c r="H133" s="11">
        <f t="shared" si="8"/>
        <v>1</v>
      </c>
    </row>
    <row r="134" spans="1:8" ht="19.5" customHeight="1" thickBot="1">
      <c r="A134" s="70">
        <v>127</v>
      </c>
      <c r="B134" s="111" t="s">
        <v>422</v>
      </c>
      <c r="C134" s="113" t="s">
        <v>221</v>
      </c>
      <c r="D134" s="120">
        <v>50</v>
      </c>
      <c r="E134" s="42">
        <v>27</v>
      </c>
      <c r="F134" s="40">
        <f t="shared" ref="F134:F195" si="9">SUM(D134:E134)</f>
        <v>77</v>
      </c>
      <c r="G134" s="38">
        <f t="shared" si="7"/>
        <v>1</v>
      </c>
      <c r="H134" s="11">
        <f t="shared" si="8"/>
        <v>1</v>
      </c>
    </row>
    <row r="135" spans="1:8" ht="19.5" customHeight="1" thickBot="1">
      <c r="A135" s="72">
        <v>128</v>
      </c>
      <c r="B135" s="111" t="s">
        <v>423</v>
      </c>
      <c r="C135" s="113" t="s">
        <v>222</v>
      </c>
      <c r="D135" s="120">
        <v>47</v>
      </c>
      <c r="E135" s="42">
        <v>27</v>
      </c>
      <c r="F135" s="40">
        <f t="shared" si="9"/>
        <v>74</v>
      </c>
      <c r="G135" s="38">
        <f t="shared" si="7"/>
        <v>1</v>
      </c>
      <c r="H135" s="11">
        <f t="shared" si="8"/>
        <v>1</v>
      </c>
    </row>
    <row r="136" spans="1:8" ht="19.5" customHeight="1" thickBot="1">
      <c r="A136" s="70">
        <v>129</v>
      </c>
      <c r="B136" s="111" t="s">
        <v>424</v>
      </c>
      <c r="C136" s="113" t="s">
        <v>223</v>
      </c>
      <c r="D136" s="120">
        <v>51</v>
      </c>
      <c r="E136" s="42">
        <v>27</v>
      </c>
      <c r="F136" s="40">
        <f t="shared" si="9"/>
        <v>78</v>
      </c>
      <c r="G136" s="38">
        <f t="shared" si="7"/>
        <v>1</v>
      </c>
      <c r="H136" s="11">
        <f t="shared" si="8"/>
        <v>1</v>
      </c>
    </row>
    <row r="137" spans="1:8" ht="19.5" customHeight="1" thickBot="1">
      <c r="A137" s="70">
        <v>130</v>
      </c>
      <c r="B137" s="111" t="s">
        <v>425</v>
      </c>
      <c r="C137" s="113" t="s">
        <v>224</v>
      </c>
      <c r="D137" s="120">
        <v>47</v>
      </c>
      <c r="E137" s="42">
        <v>29</v>
      </c>
      <c r="F137" s="40">
        <f t="shared" si="9"/>
        <v>76</v>
      </c>
      <c r="G137" s="38">
        <f t="shared" ref="G137:G198" si="10">IF((D137/$D$6)&gt;=$D$7,1,0)</f>
        <v>1</v>
      </c>
      <c r="H137" s="11">
        <f t="shared" ref="H137:H198" si="11">IF((E137/$E$6)&gt;=$E$7,1,0)</f>
        <v>1</v>
      </c>
    </row>
    <row r="138" spans="1:8" ht="19.5" customHeight="1" thickBot="1">
      <c r="A138" s="72">
        <v>131</v>
      </c>
      <c r="B138" s="111" t="s">
        <v>426</v>
      </c>
      <c r="C138" s="113" t="s">
        <v>225</v>
      </c>
      <c r="D138" s="120">
        <v>57</v>
      </c>
      <c r="E138" s="41">
        <v>30</v>
      </c>
      <c r="F138" s="40">
        <f t="shared" si="9"/>
        <v>87</v>
      </c>
      <c r="G138" s="38">
        <f t="shared" si="10"/>
        <v>1</v>
      </c>
      <c r="H138" s="11">
        <f t="shared" si="11"/>
        <v>1</v>
      </c>
    </row>
    <row r="139" spans="1:8" ht="19.5" customHeight="1" thickBot="1">
      <c r="A139" s="70">
        <v>132</v>
      </c>
      <c r="B139" s="111" t="s">
        <v>427</v>
      </c>
      <c r="C139" s="113" t="s">
        <v>226</v>
      </c>
      <c r="D139" s="120">
        <v>53</v>
      </c>
      <c r="E139" s="42">
        <v>28</v>
      </c>
      <c r="F139" s="40">
        <f t="shared" si="9"/>
        <v>81</v>
      </c>
      <c r="G139" s="38">
        <f t="shared" si="10"/>
        <v>1</v>
      </c>
      <c r="H139" s="11">
        <f t="shared" si="11"/>
        <v>1</v>
      </c>
    </row>
    <row r="140" spans="1:8" ht="19.5" customHeight="1" thickBot="1">
      <c r="A140" s="70">
        <v>133</v>
      </c>
      <c r="B140" s="111" t="s">
        <v>428</v>
      </c>
      <c r="C140" s="113" t="s">
        <v>227</v>
      </c>
      <c r="D140" s="120">
        <v>61</v>
      </c>
      <c r="E140" s="41">
        <v>30</v>
      </c>
      <c r="F140" s="40">
        <f t="shared" si="9"/>
        <v>91</v>
      </c>
      <c r="G140" s="38">
        <f t="shared" si="10"/>
        <v>1</v>
      </c>
      <c r="H140" s="11">
        <f t="shared" si="11"/>
        <v>1</v>
      </c>
    </row>
    <row r="141" spans="1:8" ht="19.5" customHeight="1" thickBot="1">
      <c r="A141" s="72">
        <v>134</v>
      </c>
      <c r="B141" s="111" t="s">
        <v>429</v>
      </c>
      <c r="C141" s="113" t="s">
        <v>228</v>
      </c>
      <c r="D141" s="120">
        <v>62</v>
      </c>
      <c r="E141" s="41">
        <v>30</v>
      </c>
      <c r="F141" s="40">
        <f t="shared" si="9"/>
        <v>92</v>
      </c>
      <c r="G141" s="38">
        <f t="shared" si="10"/>
        <v>1</v>
      </c>
      <c r="H141" s="11">
        <f t="shared" si="11"/>
        <v>1</v>
      </c>
    </row>
    <row r="142" spans="1:8" ht="19.5" customHeight="1" thickBot="1">
      <c r="A142" s="70">
        <v>135</v>
      </c>
      <c r="B142" s="111" t="s">
        <v>430</v>
      </c>
      <c r="C142" s="113" t="s">
        <v>99</v>
      </c>
      <c r="D142" s="120">
        <v>61</v>
      </c>
      <c r="E142" s="42">
        <v>27</v>
      </c>
      <c r="F142" s="40">
        <f t="shared" si="9"/>
        <v>88</v>
      </c>
      <c r="G142" s="38">
        <f t="shared" si="10"/>
        <v>1</v>
      </c>
      <c r="H142" s="11">
        <f t="shared" si="11"/>
        <v>1</v>
      </c>
    </row>
    <row r="143" spans="1:8" ht="19.5" customHeight="1" thickBot="1">
      <c r="A143" s="70">
        <v>136</v>
      </c>
      <c r="B143" s="111" t="s">
        <v>431</v>
      </c>
      <c r="C143" s="113" t="s">
        <v>229</v>
      </c>
      <c r="D143" s="120">
        <v>60</v>
      </c>
      <c r="E143" s="41">
        <v>22</v>
      </c>
      <c r="F143" s="40">
        <f t="shared" si="9"/>
        <v>82</v>
      </c>
      <c r="G143" s="38">
        <f t="shared" si="10"/>
        <v>1</v>
      </c>
      <c r="H143" s="11">
        <f t="shared" si="11"/>
        <v>1</v>
      </c>
    </row>
    <row r="144" spans="1:8" ht="19.5" customHeight="1" thickBot="1">
      <c r="A144" s="72">
        <v>137</v>
      </c>
      <c r="B144" s="111" t="s">
        <v>432</v>
      </c>
      <c r="C144" s="113" t="s">
        <v>230</v>
      </c>
      <c r="D144" s="120">
        <v>42</v>
      </c>
      <c r="E144" s="41">
        <v>27</v>
      </c>
      <c r="F144" s="40">
        <f t="shared" si="9"/>
        <v>69</v>
      </c>
      <c r="G144" s="38">
        <f t="shared" si="10"/>
        <v>1</v>
      </c>
      <c r="H144" s="11">
        <f t="shared" si="11"/>
        <v>1</v>
      </c>
    </row>
    <row r="145" spans="1:8" ht="19.5" customHeight="1" thickBot="1">
      <c r="A145" s="70">
        <v>138</v>
      </c>
      <c r="B145" s="111" t="s">
        <v>433</v>
      </c>
      <c r="C145" s="113" t="s">
        <v>231</v>
      </c>
      <c r="D145" s="120">
        <v>62</v>
      </c>
      <c r="E145" s="42">
        <v>29</v>
      </c>
      <c r="F145" s="40">
        <f t="shared" si="9"/>
        <v>91</v>
      </c>
      <c r="G145" s="38">
        <f t="shared" si="10"/>
        <v>1</v>
      </c>
      <c r="H145" s="11">
        <f t="shared" si="11"/>
        <v>1</v>
      </c>
    </row>
    <row r="146" spans="1:8" ht="19.5" customHeight="1" thickBot="1">
      <c r="A146" s="70">
        <v>139</v>
      </c>
      <c r="B146" s="111" t="s">
        <v>434</v>
      </c>
      <c r="C146" s="113" t="s">
        <v>232</v>
      </c>
      <c r="D146" s="120">
        <v>51</v>
      </c>
      <c r="E146" s="42">
        <v>28</v>
      </c>
      <c r="F146" s="40">
        <f t="shared" si="9"/>
        <v>79</v>
      </c>
      <c r="G146" s="38">
        <f t="shared" si="10"/>
        <v>1</v>
      </c>
      <c r="H146" s="11">
        <f t="shared" si="11"/>
        <v>1</v>
      </c>
    </row>
    <row r="147" spans="1:8" ht="19.5" customHeight="1" thickBot="1">
      <c r="A147" s="72">
        <v>140</v>
      </c>
      <c r="B147" s="111" t="s">
        <v>435</v>
      </c>
      <c r="C147" s="113" t="s">
        <v>233</v>
      </c>
      <c r="D147" s="120">
        <v>50</v>
      </c>
      <c r="E147" s="84">
        <v>30</v>
      </c>
      <c r="F147" s="85">
        <f t="shared" si="9"/>
        <v>80</v>
      </c>
      <c r="G147" s="38">
        <f t="shared" si="10"/>
        <v>1</v>
      </c>
      <c r="H147" s="11">
        <f t="shared" si="11"/>
        <v>1</v>
      </c>
    </row>
    <row r="148" spans="1:8" ht="19.5" customHeight="1" thickBot="1">
      <c r="A148" s="70">
        <v>141</v>
      </c>
      <c r="B148" s="111" t="s">
        <v>436</v>
      </c>
      <c r="C148" s="113" t="s">
        <v>234</v>
      </c>
      <c r="D148" s="120">
        <v>53</v>
      </c>
      <c r="E148" s="124">
        <v>24</v>
      </c>
      <c r="F148" s="85">
        <f t="shared" si="9"/>
        <v>77</v>
      </c>
      <c r="G148" s="38">
        <f t="shared" si="10"/>
        <v>1</v>
      </c>
      <c r="H148" s="11">
        <f t="shared" si="11"/>
        <v>1</v>
      </c>
    </row>
    <row r="149" spans="1:8" ht="15.75" customHeight="1" thickBot="1">
      <c r="A149" s="72">
        <v>142</v>
      </c>
      <c r="B149" s="111" t="s">
        <v>437</v>
      </c>
      <c r="C149" s="113" t="s">
        <v>235</v>
      </c>
      <c r="D149" s="120">
        <v>39</v>
      </c>
      <c r="E149" s="123">
        <v>27</v>
      </c>
      <c r="F149" s="85">
        <f t="shared" si="9"/>
        <v>66</v>
      </c>
      <c r="G149" s="38">
        <f t="shared" si="10"/>
        <v>0</v>
      </c>
      <c r="H149" s="11">
        <f t="shared" si="11"/>
        <v>1</v>
      </c>
    </row>
    <row r="150" spans="1:8" ht="19.5" customHeight="1" thickBot="1">
      <c r="A150" s="70">
        <v>143</v>
      </c>
      <c r="B150" s="111" t="s">
        <v>438</v>
      </c>
      <c r="C150" s="113" t="s">
        <v>236</v>
      </c>
      <c r="D150" s="120">
        <v>59</v>
      </c>
      <c r="E150" s="123">
        <v>27</v>
      </c>
      <c r="F150" s="85">
        <f t="shared" si="9"/>
        <v>86</v>
      </c>
      <c r="G150" s="38">
        <f t="shared" si="10"/>
        <v>1</v>
      </c>
      <c r="H150" s="11">
        <f t="shared" si="11"/>
        <v>1</v>
      </c>
    </row>
    <row r="151" spans="1:8" ht="19.5" customHeight="1" thickBot="1">
      <c r="A151" s="72">
        <v>144</v>
      </c>
      <c r="B151" s="111" t="s">
        <v>439</v>
      </c>
      <c r="C151" s="113" t="s">
        <v>237</v>
      </c>
      <c r="D151" s="120">
        <v>60</v>
      </c>
      <c r="E151" s="40">
        <v>30</v>
      </c>
      <c r="F151" s="85">
        <f t="shared" si="9"/>
        <v>90</v>
      </c>
      <c r="G151" s="38">
        <f t="shared" si="10"/>
        <v>1</v>
      </c>
      <c r="H151" s="11">
        <f t="shared" si="11"/>
        <v>1</v>
      </c>
    </row>
    <row r="152" spans="1:8" ht="15.75" customHeight="1" thickBot="1">
      <c r="A152" s="70">
        <v>145</v>
      </c>
      <c r="B152" s="111" t="s">
        <v>440</v>
      </c>
      <c r="C152" s="113" t="s">
        <v>238</v>
      </c>
      <c r="D152" s="120">
        <v>45</v>
      </c>
      <c r="E152" s="35">
        <v>29</v>
      </c>
      <c r="F152" s="85">
        <f t="shared" si="9"/>
        <v>74</v>
      </c>
      <c r="G152" s="38">
        <f t="shared" si="10"/>
        <v>1</v>
      </c>
      <c r="H152" s="11">
        <f t="shared" si="11"/>
        <v>1</v>
      </c>
    </row>
    <row r="153" spans="1:8" ht="15.75" customHeight="1" thickBot="1">
      <c r="A153" s="72">
        <v>146</v>
      </c>
      <c r="B153" s="111" t="s">
        <v>441</v>
      </c>
      <c r="C153" s="113" t="s">
        <v>239</v>
      </c>
      <c r="D153" s="120">
        <v>61</v>
      </c>
      <c r="E153" s="35">
        <v>30</v>
      </c>
      <c r="F153" s="85">
        <f t="shared" si="9"/>
        <v>91</v>
      </c>
      <c r="G153" s="38">
        <f t="shared" si="10"/>
        <v>1</v>
      </c>
      <c r="H153" s="11">
        <f t="shared" si="11"/>
        <v>1</v>
      </c>
    </row>
    <row r="154" spans="1:8" ht="15.75" customHeight="1" thickBot="1">
      <c r="A154" s="70">
        <v>147</v>
      </c>
      <c r="B154" s="111" t="s">
        <v>442</v>
      </c>
      <c r="C154" s="113" t="s">
        <v>240</v>
      </c>
      <c r="D154" s="120">
        <v>40</v>
      </c>
      <c r="E154" s="35">
        <v>28</v>
      </c>
      <c r="F154" s="85">
        <f t="shared" si="9"/>
        <v>68</v>
      </c>
      <c r="G154" s="38">
        <f t="shared" si="10"/>
        <v>0</v>
      </c>
      <c r="H154" s="11">
        <f t="shared" si="11"/>
        <v>1</v>
      </c>
    </row>
    <row r="155" spans="1:8" ht="15.75" customHeight="1" thickBot="1">
      <c r="A155" s="72">
        <v>148</v>
      </c>
      <c r="B155" s="111" t="s">
        <v>443</v>
      </c>
      <c r="C155" s="113" t="s">
        <v>241</v>
      </c>
      <c r="D155" s="120">
        <v>31</v>
      </c>
      <c r="E155" s="35">
        <v>28</v>
      </c>
      <c r="F155" s="85">
        <f t="shared" si="9"/>
        <v>59</v>
      </c>
      <c r="G155" s="38">
        <f t="shared" si="10"/>
        <v>0</v>
      </c>
      <c r="H155" s="11">
        <f t="shared" si="11"/>
        <v>1</v>
      </c>
    </row>
    <row r="156" spans="1:8" ht="15.75" customHeight="1" thickBot="1">
      <c r="A156" s="70">
        <v>149</v>
      </c>
      <c r="B156" s="111" t="s">
        <v>444</v>
      </c>
      <c r="C156" s="113" t="s">
        <v>242</v>
      </c>
      <c r="D156" s="120">
        <v>54</v>
      </c>
      <c r="E156" s="35">
        <v>27</v>
      </c>
      <c r="F156" s="85">
        <f t="shared" si="9"/>
        <v>81</v>
      </c>
      <c r="G156" s="38">
        <f t="shared" si="10"/>
        <v>1</v>
      </c>
      <c r="H156" s="11">
        <f t="shared" si="11"/>
        <v>1</v>
      </c>
    </row>
    <row r="157" spans="1:8" ht="15.75" customHeight="1" thickBot="1">
      <c r="A157" s="72">
        <v>150</v>
      </c>
      <c r="B157" s="111" t="s">
        <v>445</v>
      </c>
      <c r="C157" s="113" t="s">
        <v>243</v>
      </c>
      <c r="D157" s="120">
        <v>54</v>
      </c>
      <c r="E157" s="35">
        <v>29</v>
      </c>
      <c r="F157" s="85">
        <f t="shared" si="9"/>
        <v>83</v>
      </c>
      <c r="G157" s="38">
        <f t="shared" si="10"/>
        <v>1</v>
      </c>
      <c r="H157" s="11">
        <f t="shared" si="11"/>
        <v>1</v>
      </c>
    </row>
    <row r="158" spans="1:8" ht="15.75" customHeight="1" thickBot="1">
      <c r="A158" s="70">
        <v>151</v>
      </c>
      <c r="B158" s="111" t="s">
        <v>446</v>
      </c>
      <c r="C158" s="113" t="s">
        <v>244</v>
      </c>
      <c r="D158" s="120">
        <v>45</v>
      </c>
      <c r="E158" s="35">
        <v>27</v>
      </c>
      <c r="F158" s="85">
        <f t="shared" si="9"/>
        <v>72</v>
      </c>
      <c r="G158" s="38">
        <f t="shared" si="10"/>
        <v>1</v>
      </c>
      <c r="H158" s="11">
        <f t="shared" si="11"/>
        <v>1</v>
      </c>
    </row>
    <row r="159" spans="1:8" ht="15.75" customHeight="1" thickBot="1">
      <c r="A159" s="72">
        <v>152</v>
      </c>
      <c r="B159" s="111" t="s">
        <v>447</v>
      </c>
      <c r="C159" s="113" t="s">
        <v>245</v>
      </c>
      <c r="D159" s="120">
        <v>61</v>
      </c>
      <c r="E159" s="35">
        <v>27</v>
      </c>
      <c r="F159" s="85">
        <f t="shared" si="9"/>
        <v>88</v>
      </c>
      <c r="G159" s="38">
        <f t="shared" si="10"/>
        <v>1</v>
      </c>
      <c r="H159" s="11">
        <f t="shared" si="11"/>
        <v>1</v>
      </c>
    </row>
    <row r="160" spans="1:8" ht="15.75" customHeight="1" thickBot="1">
      <c r="A160" s="70">
        <v>153</v>
      </c>
      <c r="B160" s="111" t="s">
        <v>448</v>
      </c>
      <c r="C160" s="113" t="s">
        <v>246</v>
      </c>
      <c r="D160" s="120">
        <v>61</v>
      </c>
      <c r="E160" s="35">
        <v>30</v>
      </c>
      <c r="F160" s="85">
        <f t="shared" si="9"/>
        <v>91</v>
      </c>
      <c r="G160" s="38">
        <f t="shared" si="10"/>
        <v>1</v>
      </c>
      <c r="H160" s="11">
        <f t="shared" si="11"/>
        <v>1</v>
      </c>
    </row>
    <row r="161" spans="1:8" ht="15.75" customHeight="1" thickBot="1">
      <c r="A161" s="72">
        <v>154</v>
      </c>
      <c r="B161" s="111" t="s">
        <v>449</v>
      </c>
      <c r="C161" s="113" t="s">
        <v>247</v>
      </c>
      <c r="D161" s="120">
        <v>64</v>
      </c>
      <c r="E161" s="35">
        <v>29</v>
      </c>
      <c r="F161" s="85">
        <f t="shared" si="9"/>
        <v>93</v>
      </c>
      <c r="G161" s="38">
        <f t="shared" si="10"/>
        <v>1</v>
      </c>
      <c r="H161" s="11">
        <f t="shared" si="11"/>
        <v>1</v>
      </c>
    </row>
    <row r="162" spans="1:8" ht="15.75" customHeight="1" thickBot="1">
      <c r="A162" s="70">
        <v>155</v>
      </c>
      <c r="B162" s="111" t="s">
        <v>450</v>
      </c>
      <c r="C162" s="113" t="s">
        <v>248</v>
      </c>
      <c r="D162" s="120">
        <v>60</v>
      </c>
      <c r="E162" s="35">
        <v>29</v>
      </c>
      <c r="F162" s="85">
        <f t="shared" si="9"/>
        <v>89</v>
      </c>
      <c r="G162" s="38">
        <f t="shared" si="10"/>
        <v>1</v>
      </c>
      <c r="H162" s="11">
        <f t="shared" si="11"/>
        <v>1</v>
      </c>
    </row>
    <row r="163" spans="1:8" ht="15.75" customHeight="1" thickBot="1">
      <c r="A163" s="72">
        <v>156</v>
      </c>
      <c r="B163" s="111" t="s">
        <v>451</v>
      </c>
      <c r="C163" s="113" t="s">
        <v>249</v>
      </c>
      <c r="D163" s="120">
        <v>34</v>
      </c>
      <c r="E163" s="35">
        <v>26</v>
      </c>
      <c r="F163" s="85">
        <f t="shared" si="9"/>
        <v>60</v>
      </c>
      <c r="G163" s="38">
        <f t="shared" si="10"/>
        <v>0</v>
      </c>
      <c r="H163" s="11">
        <f t="shared" si="11"/>
        <v>1</v>
      </c>
    </row>
    <row r="164" spans="1:8" ht="15.75" customHeight="1" thickBot="1">
      <c r="A164" s="70">
        <v>157</v>
      </c>
      <c r="B164" s="111" t="s">
        <v>452</v>
      </c>
      <c r="C164" s="113" t="s">
        <v>250</v>
      </c>
      <c r="D164" s="120">
        <v>30</v>
      </c>
      <c r="E164" s="35">
        <v>27</v>
      </c>
      <c r="F164" s="85">
        <f t="shared" si="9"/>
        <v>57</v>
      </c>
      <c r="G164" s="38">
        <f t="shared" si="10"/>
        <v>0</v>
      </c>
      <c r="H164" s="11">
        <f t="shared" si="11"/>
        <v>1</v>
      </c>
    </row>
    <row r="165" spans="1:8" ht="15.75" customHeight="1" thickBot="1">
      <c r="A165" s="72">
        <v>158</v>
      </c>
      <c r="B165" s="111" t="s">
        <v>453</v>
      </c>
      <c r="C165" s="113" t="s">
        <v>251</v>
      </c>
      <c r="D165" s="120">
        <v>59</v>
      </c>
      <c r="E165" s="35">
        <v>27</v>
      </c>
      <c r="F165" s="85">
        <f t="shared" si="9"/>
        <v>86</v>
      </c>
      <c r="G165" s="38">
        <f t="shared" si="10"/>
        <v>1</v>
      </c>
      <c r="H165" s="11">
        <f t="shared" si="11"/>
        <v>1</v>
      </c>
    </row>
    <row r="166" spans="1:8" ht="15.75" customHeight="1" thickBot="1">
      <c r="A166" s="70">
        <v>159</v>
      </c>
      <c r="B166" s="111" t="s">
        <v>454</v>
      </c>
      <c r="C166" s="113" t="s">
        <v>252</v>
      </c>
      <c r="D166" s="120">
        <v>64</v>
      </c>
      <c r="E166" s="35">
        <v>29</v>
      </c>
      <c r="F166" s="85">
        <f t="shared" si="9"/>
        <v>93</v>
      </c>
      <c r="G166" s="38">
        <f t="shared" si="10"/>
        <v>1</v>
      </c>
      <c r="H166" s="11">
        <f t="shared" si="11"/>
        <v>1</v>
      </c>
    </row>
    <row r="167" spans="1:8" ht="15.75" customHeight="1" thickBot="1">
      <c r="A167" s="72">
        <v>160</v>
      </c>
      <c r="B167" s="111" t="s">
        <v>455</v>
      </c>
      <c r="C167" s="113" t="s">
        <v>253</v>
      </c>
      <c r="D167" s="120">
        <v>55</v>
      </c>
      <c r="E167" s="35">
        <v>28</v>
      </c>
      <c r="F167" s="85">
        <f t="shared" si="9"/>
        <v>83</v>
      </c>
      <c r="G167" s="38">
        <f t="shared" si="10"/>
        <v>1</v>
      </c>
      <c r="H167" s="11">
        <f t="shared" si="11"/>
        <v>1</v>
      </c>
    </row>
    <row r="168" spans="1:8" ht="15.75" customHeight="1" thickBot="1">
      <c r="A168" s="70">
        <v>161</v>
      </c>
      <c r="B168" s="111" t="s">
        <v>456</v>
      </c>
      <c r="C168" s="113" t="s">
        <v>254</v>
      </c>
      <c r="D168" s="120">
        <v>42</v>
      </c>
      <c r="E168" s="35">
        <v>27</v>
      </c>
      <c r="F168" s="85">
        <f t="shared" si="9"/>
        <v>69</v>
      </c>
      <c r="G168" s="38">
        <f t="shared" si="10"/>
        <v>1</v>
      </c>
      <c r="H168" s="11">
        <f t="shared" si="11"/>
        <v>1</v>
      </c>
    </row>
    <row r="169" spans="1:8" ht="15.75" customHeight="1" thickBot="1">
      <c r="A169" s="72">
        <v>162</v>
      </c>
      <c r="B169" s="111" t="s">
        <v>457</v>
      </c>
      <c r="C169" s="113" t="s">
        <v>255</v>
      </c>
      <c r="D169" s="120">
        <v>49</v>
      </c>
      <c r="E169" s="35">
        <v>27</v>
      </c>
      <c r="F169" s="85">
        <f t="shared" si="9"/>
        <v>76</v>
      </c>
      <c r="G169" s="38">
        <f t="shared" si="10"/>
        <v>1</v>
      </c>
      <c r="H169" s="11">
        <f t="shared" si="11"/>
        <v>1</v>
      </c>
    </row>
    <row r="170" spans="1:8" ht="15.75" customHeight="1" thickBot="1">
      <c r="A170" s="70">
        <v>163</v>
      </c>
      <c r="B170" s="111" t="s">
        <v>458</v>
      </c>
      <c r="C170" s="113" t="s">
        <v>256</v>
      </c>
      <c r="D170" s="120">
        <v>28</v>
      </c>
      <c r="E170" s="35">
        <v>26</v>
      </c>
      <c r="F170" s="85">
        <f t="shared" si="9"/>
        <v>54</v>
      </c>
      <c r="G170" s="38">
        <f t="shared" si="10"/>
        <v>0</v>
      </c>
      <c r="H170" s="11">
        <f t="shared" si="11"/>
        <v>1</v>
      </c>
    </row>
    <row r="171" spans="1:8" ht="15.75" customHeight="1" thickBot="1">
      <c r="A171" s="72">
        <v>164</v>
      </c>
      <c r="B171" s="111" t="s">
        <v>459</v>
      </c>
      <c r="C171" s="113" t="s">
        <v>257</v>
      </c>
      <c r="D171" s="120">
        <v>63</v>
      </c>
      <c r="E171" s="35">
        <v>29</v>
      </c>
      <c r="F171" s="85">
        <f t="shared" si="9"/>
        <v>92</v>
      </c>
      <c r="G171" s="38">
        <f t="shared" si="10"/>
        <v>1</v>
      </c>
      <c r="H171" s="11">
        <f t="shared" si="11"/>
        <v>1</v>
      </c>
    </row>
    <row r="172" spans="1:8" ht="15.75" customHeight="1" thickBot="1">
      <c r="A172" s="70">
        <v>165</v>
      </c>
      <c r="B172" s="111" t="s">
        <v>460</v>
      </c>
      <c r="C172" s="113" t="s">
        <v>258</v>
      </c>
      <c r="D172" s="120">
        <v>48</v>
      </c>
      <c r="E172" s="35">
        <v>27</v>
      </c>
      <c r="F172" s="85">
        <f t="shared" si="9"/>
        <v>75</v>
      </c>
      <c r="G172" s="38">
        <f t="shared" si="10"/>
        <v>1</v>
      </c>
      <c r="H172" s="11">
        <f t="shared" si="11"/>
        <v>1</v>
      </c>
    </row>
    <row r="173" spans="1:8" ht="15.75" customHeight="1" thickBot="1">
      <c r="A173" s="72">
        <v>166</v>
      </c>
      <c r="B173" s="111" t="s">
        <v>461</v>
      </c>
      <c r="C173" s="113" t="s">
        <v>259</v>
      </c>
      <c r="D173" s="120">
        <v>42</v>
      </c>
      <c r="E173" s="35">
        <v>27</v>
      </c>
      <c r="F173" s="85">
        <f t="shared" si="9"/>
        <v>69</v>
      </c>
      <c r="G173" s="38">
        <f t="shared" si="10"/>
        <v>1</v>
      </c>
      <c r="H173" s="11">
        <f t="shared" si="11"/>
        <v>1</v>
      </c>
    </row>
    <row r="174" spans="1:8" ht="15.75" customHeight="1" thickBot="1">
      <c r="A174" s="70">
        <v>167</v>
      </c>
      <c r="B174" s="111" t="s">
        <v>462</v>
      </c>
      <c r="C174" s="113" t="s">
        <v>260</v>
      </c>
      <c r="D174" s="120">
        <v>51</v>
      </c>
      <c r="E174" s="35">
        <v>28</v>
      </c>
      <c r="F174" s="85">
        <f t="shared" si="9"/>
        <v>79</v>
      </c>
      <c r="G174" s="38">
        <f t="shared" si="10"/>
        <v>1</v>
      </c>
      <c r="H174" s="11">
        <f t="shared" si="11"/>
        <v>1</v>
      </c>
    </row>
    <row r="175" spans="1:8" ht="15.75" customHeight="1" thickBot="1">
      <c r="A175" s="72">
        <v>168</v>
      </c>
      <c r="B175" s="111" t="s">
        <v>463</v>
      </c>
      <c r="C175" s="113" t="s">
        <v>261</v>
      </c>
      <c r="D175" s="120">
        <v>60</v>
      </c>
      <c r="E175" s="35">
        <v>29</v>
      </c>
      <c r="F175" s="85">
        <f t="shared" si="9"/>
        <v>89</v>
      </c>
      <c r="G175" s="38">
        <f t="shared" si="10"/>
        <v>1</v>
      </c>
      <c r="H175" s="11">
        <f t="shared" si="11"/>
        <v>1</v>
      </c>
    </row>
    <row r="176" spans="1:8" ht="15.75" customHeight="1" thickBot="1">
      <c r="A176" s="70">
        <v>169</v>
      </c>
      <c r="B176" s="111" t="s">
        <v>464</v>
      </c>
      <c r="C176" s="113" t="s">
        <v>262</v>
      </c>
      <c r="D176" s="120">
        <v>55</v>
      </c>
      <c r="E176" s="35">
        <v>27</v>
      </c>
      <c r="F176" s="85">
        <f t="shared" si="9"/>
        <v>82</v>
      </c>
      <c r="G176" s="38">
        <f t="shared" si="10"/>
        <v>1</v>
      </c>
      <c r="H176" s="11">
        <f t="shared" si="11"/>
        <v>1</v>
      </c>
    </row>
    <row r="177" spans="1:8" ht="15.75" customHeight="1" thickBot="1">
      <c r="A177" s="72">
        <v>170</v>
      </c>
      <c r="B177" s="111" t="s">
        <v>465</v>
      </c>
      <c r="C177" s="113" t="s">
        <v>263</v>
      </c>
      <c r="D177" s="120">
        <v>40</v>
      </c>
      <c r="E177" s="35">
        <v>29</v>
      </c>
      <c r="F177" s="85">
        <f t="shared" si="9"/>
        <v>69</v>
      </c>
      <c r="G177" s="38">
        <f t="shared" si="10"/>
        <v>0</v>
      </c>
      <c r="H177" s="11">
        <f t="shared" si="11"/>
        <v>1</v>
      </c>
    </row>
    <row r="178" spans="1:8" ht="15.75" customHeight="1" thickBot="1">
      <c r="A178" s="70">
        <v>171</v>
      </c>
      <c r="B178" s="111" t="s">
        <v>466</v>
      </c>
      <c r="C178" s="113" t="s">
        <v>264</v>
      </c>
      <c r="D178" s="120">
        <v>42</v>
      </c>
      <c r="E178" s="35">
        <v>27</v>
      </c>
      <c r="F178" s="85">
        <f t="shared" si="9"/>
        <v>69</v>
      </c>
      <c r="G178" s="38">
        <f t="shared" si="10"/>
        <v>1</v>
      </c>
      <c r="H178" s="11">
        <f t="shared" si="11"/>
        <v>1</v>
      </c>
    </row>
    <row r="179" spans="1:8" ht="15.75" customHeight="1" thickBot="1">
      <c r="A179" s="72">
        <v>172</v>
      </c>
      <c r="B179" s="111" t="s">
        <v>467</v>
      </c>
      <c r="C179" s="113" t="s">
        <v>265</v>
      </c>
      <c r="D179" s="120">
        <v>31</v>
      </c>
      <c r="E179" s="35">
        <v>27</v>
      </c>
      <c r="F179" s="85">
        <f t="shared" si="9"/>
        <v>58</v>
      </c>
      <c r="G179" s="38">
        <f t="shared" si="10"/>
        <v>0</v>
      </c>
      <c r="H179" s="11">
        <f t="shared" si="11"/>
        <v>1</v>
      </c>
    </row>
    <row r="180" spans="1:8" ht="15.75" customHeight="1" thickBot="1">
      <c r="A180" s="70">
        <v>173</v>
      </c>
      <c r="B180" s="111" t="s">
        <v>468</v>
      </c>
      <c r="C180" s="113" t="s">
        <v>266</v>
      </c>
      <c r="D180" s="120">
        <v>34</v>
      </c>
      <c r="E180" s="35">
        <v>29</v>
      </c>
      <c r="F180" s="85">
        <f t="shared" si="9"/>
        <v>63</v>
      </c>
      <c r="G180" s="38">
        <f t="shared" si="10"/>
        <v>0</v>
      </c>
      <c r="H180" s="11">
        <f t="shared" si="11"/>
        <v>1</v>
      </c>
    </row>
    <row r="181" spans="1:8" ht="15.75" customHeight="1" thickBot="1">
      <c r="A181" s="72">
        <v>174</v>
      </c>
      <c r="B181" s="111" t="s">
        <v>469</v>
      </c>
      <c r="C181" s="113" t="s">
        <v>267</v>
      </c>
      <c r="D181" s="120">
        <v>35</v>
      </c>
      <c r="E181" s="35">
        <v>29</v>
      </c>
      <c r="F181" s="85">
        <f t="shared" si="9"/>
        <v>64</v>
      </c>
      <c r="G181" s="38">
        <f t="shared" si="10"/>
        <v>0</v>
      </c>
      <c r="H181" s="11">
        <f t="shared" si="11"/>
        <v>1</v>
      </c>
    </row>
    <row r="182" spans="1:8" ht="15.75" customHeight="1" thickBot="1">
      <c r="A182" s="70">
        <v>175</v>
      </c>
      <c r="B182" s="110" t="s">
        <v>288</v>
      </c>
      <c r="C182" s="112" t="s">
        <v>100</v>
      </c>
      <c r="D182" s="119">
        <v>33</v>
      </c>
      <c r="E182" s="35">
        <v>29</v>
      </c>
      <c r="F182" s="85">
        <f t="shared" si="9"/>
        <v>62</v>
      </c>
      <c r="G182" s="38">
        <f t="shared" si="10"/>
        <v>0</v>
      </c>
      <c r="H182" s="11">
        <f t="shared" si="11"/>
        <v>1</v>
      </c>
    </row>
    <row r="183" spans="1:8" ht="15.75" customHeight="1" thickBot="1">
      <c r="A183" s="72">
        <v>176</v>
      </c>
      <c r="B183" s="111" t="s">
        <v>289</v>
      </c>
      <c r="C183" s="113" t="s">
        <v>268</v>
      </c>
      <c r="D183" s="119">
        <v>37</v>
      </c>
      <c r="E183" s="35">
        <v>27</v>
      </c>
      <c r="F183" s="85">
        <f t="shared" si="9"/>
        <v>64</v>
      </c>
      <c r="G183" s="38">
        <f t="shared" si="10"/>
        <v>0</v>
      </c>
      <c r="H183" s="11">
        <f t="shared" si="11"/>
        <v>1</v>
      </c>
    </row>
    <row r="184" spans="1:8" ht="15.75" customHeight="1" thickBot="1">
      <c r="A184" s="70">
        <v>177</v>
      </c>
      <c r="B184" s="111" t="s">
        <v>290</v>
      </c>
      <c r="C184" s="113" t="s">
        <v>269</v>
      </c>
      <c r="D184" s="119">
        <v>51</v>
      </c>
      <c r="E184" s="35">
        <v>29</v>
      </c>
      <c r="F184" s="85">
        <f t="shared" si="9"/>
        <v>80</v>
      </c>
      <c r="G184" s="38">
        <f t="shared" si="10"/>
        <v>1</v>
      </c>
      <c r="H184" s="11">
        <f t="shared" si="11"/>
        <v>1</v>
      </c>
    </row>
    <row r="185" spans="1:8" ht="15.75" customHeight="1" thickBot="1">
      <c r="A185" s="72">
        <v>178</v>
      </c>
      <c r="B185" s="111" t="s">
        <v>291</v>
      </c>
      <c r="C185" s="113" t="s">
        <v>270</v>
      </c>
      <c r="D185" s="119">
        <v>35</v>
      </c>
      <c r="E185" s="35">
        <v>15</v>
      </c>
      <c r="F185" s="85">
        <f t="shared" si="9"/>
        <v>50</v>
      </c>
      <c r="G185" s="38">
        <f t="shared" si="10"/>
        <v>0</v>
      </c>
      <c r="H185" s="11">
        <f t="shared" si="11"/>
        <v>0</v>
      </c>
    </row>
    <row r="186" spans="1:8" ht="15.75" customHeight="1" thickBot="1">
      <c r="A186" s="70">
        <v>179</v>
      </c>
      <c r="B186" s="111" t="s">
        <v>292</v>
      </c>
      <c r="C186" s="113" t="s">
        <v>271</v>
      </c>
      <c r="D186" s="119">
        <v>39</v>
      </c>
      <c r="E186" s="35">
        <v>27</v>
      </c>
      <c r="F186" s="85">
        <f t="shared" si="9"/>
        <v>66</v>
      </c>
      <c r="G186" s="38">
        <f t="shared" si="10"/>
        <v>0</v>
      </c>
      <c r="H186" s="11">
        <f t="shared" si="11"/>
        <v>1</v>
      </c>
    </row>
    <row r="187" spans="1:8" ht="15.75" customHeight="1" thickBot="1">
      <c r="A187" s="72">
        <v>180</v>
      </c>
      <c r="B187" s="111" t="s">
        <v>293</v>
      </c>
      <c r="C187" s="113" t="s">
        <v>272</v>
      </c>
      <c r="D187" s="119">
        <v>32</v>
      </c>
      <c r="E187" s="35">
        <v>25</v>
      </c>
      <c r="F187" s="85">
        <f t="shared" si="9"/>
        <v>57</v>
      </c>
      <c r="G187" s="38">
        <f t="shared" si="10"/>
        <v>0</v>
      </c>
      <c r="H187" s="11">
        <f t="shared" si="11"/>
        <v>1</v>
      </c>
    </row>
    <row r="188" spans="1:8" ht="15.75" customHeight="1" thickBot="1">
      <c r="A188" s="70">
        <v>181</v>
      </c>
      <c r="B188" s="111" t="s">
        <v>294</v>
      </c>
      <c r="C188" s="113" t="s">
        <v>273</v>
      </c>
      <c r="D188" s="119">
        <v>27</v>
      </c>
      <c r="E188" s="35">
        <v>25</v>
      </c>
      <c r="F188" s="85">
        <f t="shared" si="9"/>
        <v>52</v>
      </c>
      <c r="G188" s="38">
        <f t="shared" si="10"/>
        <v>0</v>
      </c>
      <c r="H188" s="11">
        <f t="shared" si="11"/>
        <v>1</v>
      </c>
    </row>
    <row r="189" spans="1:8" ht="15.75" customHeight="1" thickBot="1">
      <c r="A189" s="72">
        <v>182</v>
      </c>
      <c r="B189" s="111" t="s">
        <v>295</v>
      </c>
      <c r="C189" s="113" t="s">
        <v>274</v>
      </c>
      <c r="D189" s="119">
        <v>38</v>
      </c>
      <c r="E189" s="35">
        <v>24</v>
      </c>
      <c r="F189" s="85">
        <f t="shared" si="9"/>
        <v>62</v>
      </c>
      <c r="G189" s="38">
        <f t="shared" si="10"/>
        <v>0</v>
      </c>
      <c r="H189" s="11">
        <f t="shared" si="11"/>
        <v>1</v>
      </c>
    </row>
    <row r="190" spans="1:8" ht="15.75" customHeight="1" thickBot="1">
      <c r="A190" s="70">
        <v>183</v>
      </c>
      <c r="B190" s="110" t="s">
        <v>470</v>
      </c>
      <c r="C190" s="112" t="s">
        <v>275</v>
      </c>
      <c r="D190" s="119">
        <v>57</v>
      </c>
      <c r="E190" s="35">
        <v>30</v>
      </c>
      <c r="F190" s="85">
        <f t="shared" si="9"/>
        <v>87</v>
      </c>
      <c r="G190" s="38">
        <f t="shared" si="10"/>
        <v>1</v>
      </c>
      <c r="H190" s="11">
        <f t="shared" si="11"/>
        <v>1</v>
      </c>
    </row>
    <row r="191" spans="1:8" ht="15.75" customHeight="1" thickBot="1">
      <c r="A191" s="72">
        <v>184</v>
      </c>
      <c r="B191" s="111" t="s">
        <v>471</v>
      </c>
      <c r="C191" s="113" t="s">
        <v>276</v>
      </c>
      <c r="D191" s="119">
        <v>62</v>
      </c>
      <c r="E191" s="35">
        <v>30</v>
      </c>
      <c r="F191" s="85">
        <f t="shared" si="9"/>
        <v>92</v>
      </c>
      <c r="G191" s="38">
        <f t="shared" si="10"/>
        <v>1</v>
      </c>
      <c r="H191" s="11">
        <f t="shared" si="11"/>
        <v>1</v>
      </c>
    </row>
    <row r="192" spans="1:8" ht="15.75" customHeight="1" thickBot="1">
      <c r="A192" s="70">
        <v>185</v>
      </c>
      <c r="B192" s="111" t="s">
        <v>472</v>
      </c>
      <c r="C192" s="113" t="s">
        <v>277</v>
      </c>
      <c r="D192" s="119">
        <v>41</v>
      </c>
      <c r="E192" s="35">
        <v>29</v>
      </c>
      <c r="F192" s="85">
        <f t="shared" si="9"/>
        <v>70</v>
      </c>
      <c r="G192" s="38">
        <f t="shared" si="10"/>
        <v>0</v>
      </c>
      <c r="H192" s="11">
        <f t="shared" si="11"/>
        <v>1</v>
      </c>
    </row>
    <row r="193" spans="1:8" ht="15.75" customHeight="1" thickBot="1">
      <c r="A193" s="72">
        <v>186</v>
      </c>
      <c r="B193" s="111" t="s">
        <v>473</v>
      </c>
      <c r="C193" s="113" t="s">
        <v>127</v>
      </c>
      <c r="D193" s="119">
        <v>12</v>
      </c>
      <c r="E193" s="35">
        <v>27</v>
      </c>
      <c r="F193" s="85">
        <f t="shared" si="9"/>
        <v>39</v>
      </c>
      <c r="G193" s="38">
        <f t="shared" si="10"/>
        <v>0</v>
      </c>
      <c r="H193" s="11">
        <f t="shared" si="11"/>
        <v>1</v>
      </c>
    </row>
    <row r="194" spans="1:8" ht="15.75" customHeight="1" thickBot="1">
      <c r="A194" s="70">
        <v>187</v>
      </c>
      <c r="B194" s="111" t="s">
        <v>474</v>
      </c>
      <c r="C194" s="113" t="s">
        <v>278</v>
      </c>
      <c r="D194" s="119">
        <v>61</v>
      </c>
      <c r="E194" s="35">
        <v>26</v>
      </c>
      <c r="F194" s="85">
        <f t="shared" si="9"/>
        <v>87</v>
      </c>
      <c r="G194" s="38">
        <f t="shared" si="10"/>
        <v>1</v>
      </c>
      <c r="H194" s="11">
        <f t="shared" si="11"/>
        <v>1</v>
      </c>
    </row>
    <row r="195" spans="1:8" ht="15.75" customHeight="1" thickBot="1">
      <c r="A195" s="72">
        <v>188</v>
      </c>
      <c r="B195" s="111" t="s">
        <v>475</v>
      </c>
      <c r="C195" s="113" t="s">
        <v>279</v>
      </c>
      <c r="D195" s="119">
        <v>58</v>
      </c>
      <c r="E195" s="35">
        <v>28</v>
      </c>
      <c r="F195" s="85">
        <f t="shared" si="9"/>
        <v>86</v>
      </c>
      <c r="G195" s="38">
        <f t="shared" si="10"/>
        <v>1</v>
      </c>
      <c r="H195" s="11">
        <f t="shared" si="11"/>
        <v>1</v>
      </c>
    </row>
    <row r="196" spans="1:8" ht="15.75" customHeight="1" thickBot="1">
      <c r="A196" s="70">
        <v>189</v>
      </c>
      <c r="B196" s="111" t="s">
        <v>476</v>
      </c>
      <c r="C196" s="113" t="s">
        <v>280</v>
      </c>
      <c r="D196" s="119">
        <v>59</v>
      </c>
      <c r="E196" s="35">
        <v>20</v>
      </c>
      <c r="F196" s="85">
        <f t="shared" ref="F196:F203" si="12">SUM(D196:E196)</f>
        <v>79</v>
      </c>
      <c r="G196" s="38">
        <f t="shared" si="10"/>
        <v>1</v>
      </c>
      <c r="H196" s="11">
        <f t="shared" si="11"/>
        <v>0</v>
      </c>
    </row>
    <row r="197" spans="1:8" ht="15.75" customHeight="1" thickBot="1">
      <c r="A197" s="72">
        <v>190</v>
      </c>
      <c r="B197" s="111" t="s">
        <v>477</v>
      </c>
      <c r="C197" s="113" t="s">
        <v>281</v>
      </c>
      <c r="D197" s="119">
        <v>56</v>
      </c>
      <c r="E197" s="35">
        <v>27</v>
      </c>
      <c r="F197" s="85">
        <f t="shared" si="12"/>
        <v>83</v>
      </c>
      <c r="G197" s="38">
        <f t="shared" si="10"/>
        <v>1</v>
      </c>
      <c r="H197" s="11">
        <f t="shared" si="11"/>
        <v>1</v>
      </c>
    </row>
    <row r="198" spans="1:8" ht="15.75" customHeight="1" thickBot="1">
      <c r="A198" s="70">
        <v>191</v>
      </c>
      <c r="B198" s="111" t="s">
        <v>478</v>
      </c>
      <c r="C198" s="113" t="s">
        <v>282</v>
      </c>
      <c r="D198" s="119">
        <v>61</v>
      </c>
      <c r="E198" s="35">
        <v>26</v>
      </c>
      <c r="F198" s="85">
        <f t="shared" si="12"/>
        <v>87</v>
      </c>
      <c r="G198" s="38">
        <f t="shared" si="10"/>
        <v>1</v>
      </c>
      <c r="H198" s="11">
        <f t="shared" si="11"/>
        <v>1</v>
      </c>
    </row>
    <row r="199" spans="1:8" ht="15.75" customHeight="1" thickBot="1">
      <c r="A199" s="72">
        <v>192</v>
      </c>
      <c r="B199" s="111" t="s">
        <v>479</v>
      </c>
      <c r="C199" s="113" t="s">
        <v>283</v>
      </c>
      <c r="D199" s="119">
        <v>64</v>
      </c>
      <c r="E199" s="35">
        <v>26</v>
      </c>
      <c r="F199" s="85">
        <f t="shared" si="12"/>
        <v>90</v>
      </c>
      <c r="G199" s="38">
        <f t="shared" ref="G199:G203" si="13">IF((D199/$D$6)&gt;=$D$7,1,0)</f>
        <v>1</v>
      </c>
      <c r="H199" s="11">
        <f t="shared" ref="H199:H203" si="14">IF((E199/$E$6)&gt;=$E$7,1,0)</f>
        <v>1</v>
      </c>
    </row>
    <row r="200" spans="1:8" ht="15.75" customHeight="1" thickBot="1">
      <c r="A200" s="70">
        <v>193</v>
      </c>
      <c r="B200" s="111" t="s">
        <v>480</v>
      </c>
      <c r="C200" s="113" t="s">
        <v>284</v>
      </c>
      <c r="D200" s="119">
        <v>49</v>
      </c>
      <c r="E200" s="35">
        <v>27</v>
      </c>
      <c r="F200" s="85">
        <f t="shared" si="12"/>
        <v>76</v>
      </c>
      <c r="G200" s="38">
        <f t="shared" si="13"/>
        <v>1</v>
      </c>
      <c r="H200" s="11">
        <f t="shared" si="14"/>
        <v>1</v>
      </c>
    </row>
    <row r="201" spans="1:8" ht="15.75" customHeight="1" thickBot="1">
      <c r="A201" s="72">
        <v>194</v>
      </c>
      <c r="B201" s="111" t="s">
        <v>481</v>
      </c>
      <c r="C201" s="113" t="s">
        <v>285</v>
      </c>
      <c r="D201" s="119">
        <v>56</v>
      </c>
      <c r="E201" s="35">
        <v>26</v>
      </c>
      <c r="F201" s="85">
        <f t="shared" si="12"/>
        <v>82</v>
      </c>
      <c r="G201" s="38">
        <f t="shared" si="13"/>
        <v>1</v>
      </c>
      <c r="H201" s="11">
        <f t="shared" si="14"/>
        <v>1</v>
      </c>
    </row>
    <row r="202" spans="1:8" ht="15.75" customHeight="1" thickBot="1">
      <c r="A202" s="70">
        <v>195</v>
      </c>
      <c r="B202" s="110" t="s">
        <v>482</v>
      </c>
      <c r="C202" s="112" t="s">
        <v>286</v>
      </c>
      <c r="D202" s="119">
        <v>55</v>
      </c>
      <c r="E202" s="35">
        <v>27</v>
      </c>
      <c r="F202" s="85">
        <f t="shared" si="12"/>
        <v>82</v>
      </c>
      <c r="G202" s="38">
        <f t="shared" si="13"/>
        <v>1</v>
      </c>
      <c r="H202" s="11">
        <f t="shared" si="14"/>
        <v>1</v>
      </c>
    </row>
    <row r="203" spans="1:8" ht="15.75" customHeight="1" thickBot="1">
      <c r="A203" s="72">
        <v>196</v>
      </c>
      <c r="B203" s="111" t="s">
        <v>483</v>
      </c>
      <c r="C203" s="113" t="s">
        <v>287</v>
      </c>
      <c r="D203" s="119">
        <v>59</v>
      </c>
      <c r="E203" s="35">
        <v>27</v>
      </c>
      <c r="F203" s="85">
        <f t="shared" si="12"/>
        <v>86</v>
      </c>
      <c r="G203" s="38">
        <f t="shared" si="13"/>
        <v>1</v>
      </c>
      <c r="H203" s="11">
        <f t="shared" si="14"/>
        <v>1</v>
      </c>
    </row>
    <row r="204" spans="1:8" ht="15.75" customHeight="1">
      <c r="B204" s="103"/>
      <c r="D204" s="14">
        <v>196</v>
      </c>
      <c r="E204" s="14">
        <v>196</v>
      </c>
      <c r="F204" s="122">
        <v>196</v>
      </c>
      <c r="G204" s="102">
        <f>COUNTIF(G8:G203,1)</f>
        <v>140</v>
      </c>
      <c r="H204" s="101">
        <f>COUNTIF(H8:H203,1)</f>
        <v>194</v>
      </c>
    </row>
    <row r="205" spans="1:8" ht="15.75" customHeight="1">
      <c r="D205" s="14"/>
      <c r="E205" s="14"/>
    </row>
    <row r="206" spans="1:8" ht="15.75" customHeight="1">
      <c r="C206" s="30" t="s">
        <v>30</v>
      </c>
      <c r="D206" s="12" t="s">
        <v>31</v>
      </c>
      <c r="E206" s="12" t="s">
        <v>32</v>
      </c>
      <c r="F206" s="31" t="s">
        <v>33</v>
      </c>
    </row>
    <row r="207" spans="1:8" ht="15.75" customHeight="1">
      <c r="C207" s="30" t="s">
        <v>34</v>
      </c>
      <c r="D207" s="13">
        <f>ROUND((G204/D204*100),0)</f>
        <v>71</v>
      </c>
      <c r="E207" s="12">
        <f>IF(D207&gt;100,"ERROR",IF(D207&gt;=61,3,IF(D207&gt;=46,2,IF(D207&gt;=16,1,IF(D207&gt;15,0,0)))))</f>
        <v>3</v>
      </c>
      <c r="F207" s="32"/>
    </row>
    <row r="208" spans="1:8" ht="15.75" customHeight="1">
      <c r="C208" s="30" t="s">
        <v>35</v>
      </c>
      <c r="D208" s="13">
        <f>ROUND((H204/E204*100),0)</f>
        <v>99</v>
      </c>
      <c r="E208" s="13">
        <f>IF(D208&gt;100,"ERROR",IF(D208&gt;=61,3,IF(D208&gt;=46,2,IF(D208&gt;=16,1,IF(D208&gt;15,0,0)))))</f>
        <v>3</v>
      </c>
      <c r="F208" s="33"/>
    </row>
    <row r="209" spans="4:5" ht="15.75" customHeight="1">
      <c r="D209" s="14"/>
      <c r="E209" s="14"/>
    </row>
    <row r="210" spans="4:5" ht="15.75" customHeight="1">
      <c r="D210" s="14"/>
      <c r="E210" s="14"/>
    </row>
    <row r="211" spans="4:5" ht="15.75" customHeight="1">
      <c r="D211" s="14"/>
      <c r="E211" s="14"/>
    </row>
    <row r="212" spans="4:5" ht="15.75" customHeight="1">
      <c r="D212" s="14"/>
      <c r="E212" s="14"/>
    </row>
    <row r="213" spans="4:5" ht="15.75" customHeight="1">
      <c r="D213" s="14"/>
      <c r="E213" s="14"/>
    </row>
    <row r="214" spans="4:5" ht="15.75" customHeight="1">
      <c r="D214" s="14"/>
      <c r="E214" s="14"/>
    </row>
    <row r="215" spans="4:5" ht="15.75" customHeight="1">
      <c r="D215" s="14"/>
      <c r="E215" s="14"/>
    </row>
    <row r="216" spans="4:5" ht="15.75" customHeight="1">
      <c r="D216" s="14"/>
      <c r="E216" s="14"/>
    </row>
    <row r="217" spans="4:5" ht="15.75" customHeight="1">
      <c r="D217" s="14"/>
      <c r="E217" s="14"/>
    </row>
    <row r="218" spans="4:5" ht="15.75" customHeight="1">
      <c r="D218" s="14"/>
      <c r="E218" s="14"/>
    </row>
    <row r="219" spans="4:5" ht="15.75" customHeight="1">
      <c r="D219" s="14"/>
      <c r="E219" s="14"/>
    </row>
    <row r="220" spans="4:5" ht="15.75" customHeight="1">
      <c r="D220" s="14"/>
      <c r="E220" s="14"/>
    </row>
    <row r="221" spans="4:5" ht="15.75" customHeight="1">
      <c r="D221" s="14"/>
      <c r="E221" s="14"/>
    </row>
    <row r="222" spans="4:5" ht="15.75" customHeight="1">
      <c r="D222" s="14"/>
      <c r="E222" s="14"/>
    </row>
    <row r="223" spans="4:5" ht="15.75" customHeight="1">
      <c r="D223" s="14"/>
      <c r="E223" s="14"/>
    </row>
    <row r="224" spans="4:5" ht="15.75" customHeight="1">
      <c r="D224" s="14"/>
      <c r="E224" s="14"/>
    </row>
    <row r="225" spans="4:5" ht="15.75" customHeight="1">
      <c r="D225" s="14"/>
      <c r="E225" s="14"/>
    </row>
    <row r="226" spans="4:5" ht="15.75" customHeight="1">
      <c r="D226" s="14"/>
      <c r="E226" s="14"/>
    </row>
    <row r="227" spans="4:5" ht="15.75" customHeight="1">
      <c r="D227" s="14"/>
      <c r="E227" s="14"/>
    </row>
    <row r="228" spans="4:5" ht="15.75" customHeight="1">
      <c r="D228" s="14"/>
      <c r="E228" s="14"/>
    </row>
    <row r="229" spans="4:5" ht="15.75" customHeight="1">
      <c r="D229" s="14"/>
      <c r="E229" s="14"/>
    </row>
    <row r="230" spans="4:5" ht="15.75" customHeight="1">
      <c r="D230" s="14"/>
      <c r="E230" s="14"/>
    </row>
    <row r="231" spans="4:5" ht="15.75" customHeight="1">
      <c r="D231" s="14"/>
      <c r="E231" s="14"/>
    </row>
    <row r="232" spans="4:5" ht="15.75" customHeight="1">
      <c r="D232" s="14"/>
      <c r="E232" s="14"/>
    </row>
    <row r="233" spans="4:5" ht="15.75" customHeight="1">
      <c r="D233" s="14"/>
      <c r="E233" s="14"/>
    </row>
    <row r="234" spans="4:5" ht="15.75" customHeight="1">
      <c r="D234" s="14"/>
      <c r="E234" s="14"/>
    </row>
    <row r="235" spans="4:5" ht="15.75" customHeight="1">
      <c r="D235" s="14"/>
      <c r="E235" s="14"/>
    </row>
    <row r="236" spans="4:5" ht="15.75" customHeight="1">
      <c r="D236" s="14"/>
      <c r="E236" s="14"/>
    </row>
    <row r="237" spans="4:5" ht="15.75" customHeight="1">
      <c r="D237" s="14"/>
      <c r="E237" s="14"/>
    </row>
    <row r="238" spans="4:5" ht="15.75" customHeight="1">
      <c r="D238" s="14"/>
      <c r="E238" s="14"/>
    </row>
    <row r="239" spans="4:5" ht="15.75" customHeight="1">
      <c r="D239" s="14"/>
      <c r="E239" s="14"/>
    </row>
    <row r="240" spans="4:5" ht="15.75" customHeight="1">
      <c r="D240" s="14"/>
      <c r="E240" s="14"/>
    </row>
    <row r="241" spans="4:5" ht="15.75" customHeight="1">
      <c r="D241" s="14"/>
      <c r="E241" s="14"/>
    </row>
    <row r="242" spans="4:5" ht="15.75" customHeight="1">
      <c r="D242" s="14"/>
      <c r="E242" s="14"/>
    </row>
    <row r="243" spans="4:5" ht="15.75" customHeight="1">
      <c r="D243" s="14"/>
      <c r="E243" s="14"/>
    </row>
    <row r="244" spans="4:5" ht="15.75" customHeight="1">
      <c r="D244" s="14"/>
      <c r="E244" s="14"/>
    </row>
    <row r="245" spans="4:5" ht="15.75" customHeight="1">
      <c r="D245" s="14"/>
      <c r="E245" s="14"/>
    </row>
    <row r="246" spans="4:5" ht="15.75" customHeight="1">
      <c r="D246" s="14"/>
      <c r="E246" s="14"/>
    </row>
    <row r="247" spans="4:5" ht="15.75" customHeight="1">
      <c r="D247" s="14"/>
      <c r="E247" s="14"/>
    </row>
    <row r="248" spans="4:5" ht="15.75" customHeight="1">
      <c r="D248" s="14"/>
      <c r="E248" s="14"/>
    </row>
    <row r="249" spans="4:5" ht="15.75" customHeight="1">
      <c r="D249" s="14"/>
      <c r="E249" s="14"/>
    </row>
    <row r="250" spans="4:5" ht="15.75" customHeight="1">
      <c r="D250" s="14"/>
      <c r="E250" s="14"/>
    </row>
    <row r="251" spans="4:5" ht="15.75" customHeight="1">
      <c r="D251" s="14"/>
      <c r="E251" s="14"/>
    </row>
    <row r="252" spans="4:5" ht="15.75" customHeight="1">
      <c r="D252" s="14"/>
      <c r="E252" s="14"/>
    </row>
    <row r="253" spans="4:5" ht="15.75" customHeight="1">
      <c r="D253" s="14"/>
      <c r="E253" s="14"/>
    </row>
    <row r="254" spans="4:5" ht="15.75" customHeight="1">
      <c r="D254" s="14"/>
      <c r="E254" s="14"/>
    </row>
    <row r="255" spans="4:5" ht="15.75" customHeight="1">
      <c r="D255" s="14"/>
      <c r="E255" s="14"/>
    </row>
    <row r="256" spans="4:5" ht="15.75" customHeight="1">
      <c r="D256" s="14"/>
      <c r="E256" s="14"/>
    </row>
    <row r="257" spans="4:5" ht="15.75" customHeight="1">
      <c r="D257" s="14"/>
      <c r="E257" s="14"/>
    </row>
    <row r="258" spans="4:5" ht="15.75" customHeight="1">
      <c r="D258" s="14"/>
      <c r="E258" s="14"/>
    </row>
    <row r="259" spans="4:5" ht="15.75" customHeight="1">
      <c r="D259" s="14"/>
      <c r="E259" s="14"/>
    </row>
    <row r="260" spans="4:5" ht="15.75" customHeight="1">
      <c r="D260" s="14"/>
      <c r="E260" s="14"/>
    </row>
    <row r="261" spans="4:5" ht="15.75" customHeight="1">
      <c r="D261" s="14"/>
      <c r="E261" s="14"/>
    </row>
    <row r="262" spans="4:5" ht="15.75" customHeight="1">
      <c r="D262" s="14"/>
      <c r="E262" s="14"/>
    </row>
    <row r="263" spans="4:5" ht="15.75" customHeight="1">
      <c r="D263" s="14"/>
      <c r="E263" s="14"/>
    </row>
    <row r="264" spans="4:5" ht="15.75" customHeight="1">
      <c r="D264" s="14"/>
      <c r="E264" s="14"/>
    </row>
    <row r="265" spans="4:5" ht="15.75" customHeight="1">
      <c r="D265" s="14"/>
      <c r="E265" s="14"/>
    </row>
    <row r="266" spans="4:5" ht="15.75" customHeight="1">
      <c r="D266" s="14"/>
      <c r="E266" s="14"/>
    </row>
    <row r="267" spans="4:5" ht="15.75" customHeight="1">
      <c r="D267" s="14"/>
      <c r="E267" s="14"/>
    </row>
    <row r="268" spans="4:5" ht="15.75" customHeight="1">
      <c r="D268" s="14"/>
      <c r="E268" s="14"/>
    </row>
    <row r="269" spans="4:5" ht="15.75" customHeight="1">
      <c r="D269" s="14"/>
      <c r="E269" s="14"/>
    </row>
    <row r="270" spans="4:5" ht="15.75" customHeight="1">
      <c r="D270" s="14"/>
      <c r="E270" s="14"/>
    </row>
    <row r="271" spans="4:5" ht="15.75" customHeight="1">
      <c r="D271" s="14"/>
      <c r="E271" s="14"/>
    </row>
    <row r="272" spans="4:5" ht="15.75" customHeight="1">
      <c r="D272" s="14"/>
      <c r="E272" s="14"/>
    </row>
    <row r="273" spans="4:5" ht="15.75" customHeight="1">
      <c r="D273" s="14"/>
      <c r="E273" s="14"/>
    </row>
    <row r="274" spans="4:5" ht="15.75" customHeight="1">
      <c r="D274" s="14"/>
      <c r="E274" s="14"/>
    </row>
    <row r="275" spans="4:5" ht="15.75" customHeight="1">
      <c r="D275" s="14"/>
      <c r="E275" s="14"/>
    </row>
    <row r="276" spans="4:5" ht="15.75" customHeight="1">
      <c r="D276" s="14"/>
      <c r="E276" s="14"/>
    </row>
    <row r="277" spans="4:5" ht="15.75" customHeight="1">
      <c r="D277" s="14"/>
      <c r="E277" s="14"/>
    </row>
    <row r="278" spans="4:5" ht="15.75" customHeight="1">
      <c r="D278" s="14"/>
      <c r="E278" s="14"/>
    </row>
    <row r="279" spans="4:5" ht="15.75" customHeight="1">
      <c r="D279" s="14"/>
      <c r="E279" s="14"/>
    </row>
    <row r="280" spans="4:5" ht="15.75" customHeight="1">
      <c r="D280" s="14"/>
      <c r="E280" s="14"/>
    </row>
    <row r="281" spans="4:5" ht="15.75" customHeight="1">
      <c r="D281" s="14"/>
      <c r="E281" s="14"/>
    </row>
    <row r="282" spans="4:5" ht="15.75" customHeight="1">
      <c r="D282" s="14"/>
      <c r="E282" s="14"/>
    </row>
    <row r="283" spans="4:5" ht="15.75" customHeight="1">
      <c r="D283" s="14"/>
      <c r="E283" s="14"/>
    </row>
    <row r="284" spans="4:5" ht="15.75" customHeight="1">
      <c r="D284" s="14"/>
      <c r="E284" s="14"/>
    </row>
    <row r="285" spans="4:5" ht="15.75" customHeight="1">
      <c r="D285" s="14"/>
      <c r="E285" s="14"/>
    </row>
    <row r="286" spans="4:5" ht="15.75" customHeight="1">
      <c r="D286" s="14"/>
      <c r="E286" s="14"/>
    </row>
    <row r="287" spans="4:5" ht="15.75" customHeight="1">
      <c r="D287" s="14"/>
      <c r="E287" s="14"/>
    </row>
    <row r="288" spans="4:5" ht="15.75" customHeight="1">
      <c r="D288" s="14"/>
      <c r="E288" s="14"/>
    </row>
    <row r="289" spans="4:5" ht="15.75" customHeight="1">
      <c r="D289" s="14"/>
      <c r="E289" s="14"/>
    </row>
    <row r="290" spans="4:5" ht="15.75" customHeight="1">
      <c r="D290" s="14"/>
      <c r="E290" s="14"/>
    </row>
    <row r="291" spans="4:5" ht="15.75" customHeight="1">
      <c r="D291" s="14"/>
      <c r="E291" s="14"/>
    </row>
    <row r="292" spans="4:5" ht="15.75" customHeight="1">
      <c r="D292" s="14"/>
      <c r="E292" s="14"/>
    </row>
    <row r="293" spans="4:5" ht="15.75" customHeight="1">
      <c r="D293" s="14"/>
      <c r="E293" s="14"/>
    </row>
    <row r="294" spans="4:5" ht="15.75" customHeight="1">
      <c r="D294" s="14"/>
      <c r="E294" s="14"/>
    </row>
    <row r="295" spans="4:5" ht="15.75" customHeight="1">
      <c r="D295" s="14"/>
      <c r="E295" s="14"/>
    </row>
    <row r="296" spans="4:5" ht="15.75" customHeight="1">
      <c r="D296" s="14"/>
      <c r="E296" s="14"/>
    </row>
    <row r="297" spans="4:5" ht="15.75" customHeight="1">
      <c r="D297" s="14"/>
      <c r="E297" s="14"/>
    </row>
    <row r="298" spans="4:5" ht="15.75" customHeight="1">
      <c r="D298" s="14"/>
      <c r="E298" s="14"/>
    </row>
    <row r="299" spans="4:5" ht="15.75" customHeight="1">
      <c r="D299" s="14"/>
      <c r="E299" s="14"/>
    </row>
    <row r="300" spans="4:5" ht="15.75" customHeight="1">
      <c r="D300" s="14"/>
      <c r="E300" s="14"/>
    </row>
    <row r="301" spans="4:5" ht="15.75" customHeight="1">
      <c r="D301" s="14"/>
      <c r="E301" s="14"/>
    </row>
    <row r="302" spans="4:5" ht="15.75" customHeight="1">
      <c r="D302" s="14"/>
      <c r="E302" s="14"/>
    </row>
    <row r="303" spans="4:5" ht="15.75" customHeight="1">
      <c r="D303" s="14"/>
      <c r="E303" s="14"/>
    </row>
    <row r="304" spans="4:5" ht="15.75" customHeight="1">
      <c r="D304" s="14"/>
      <c r="E304" s="14"/>
    </row>
    <row r="305" spans="4:5" ht="15.75" customHeight="1">
      <c r="D305" s="14"/>
      <c r="E305" s="14"/>
    </row>
    <row r="306" spans="4:5" ht="15.75" customHeight="1">
      <c r="D306" s="14"/>
      <c r="E306" s="14"/>
    </row>
    <row r="307" spans="4:5" ht="15.75" customHeight="1">
      <c r="D307" s="14"/>
      <c r="E307" s="14"/>
    </row>
    <row r="308" spans="4:5" ht="15.75" customHeight="1">
      <c r="D308" s="14"/>
      <c r="E308" s="14"/>
    </row>
    <row r="309" spans="4:5" ht="15.75" customHeight="1">
      <c r="D309" s="14"/>
      <c r="E309" s="14"/>
    </row>
    <row r="310" spans="4:5" ht="15.75" customHeight="1">
      <c r="D310" s="14"/>
      <c r="E310" s="14"/>
    </row>
    <row r="311" spans="4:5" ht="15.75" customHeight="1">
      <c r="D311" s="14"/>
      <c r="E311" s="14"/>
    </row>
    <row r="312" spans="4:5" ht="15.75" customHeight="1">
      <c r="D312" s="14"/>
      <c r="E312" s="14"/>
    </row>
    <row r="313" spans="4:5" ht="15.75" customHeight="1">
      <c r="D313" s="14"/>
      <c r="E313" s="14"/>
    </row>
    <row r="314" spans="4:5" ht="15.75" customHeight="1">
      <c r="D314" s="14"/>
      <c r="E314" s="14"/>
    </row>
    <row r="315" spans="4:5" ht="15.75" customHeight="1">
      <c r="D315" s="14"/>
      <c r="E315" s="14"/>
    </row>
    <row r="316" spans="4:5" ht="15.75" customHeight="1">
      <c r="D316" s="14"/>
      <c r="E316" s="14"/>
    </row>
    <row r="317" spans="4:5" ht="15.75" customHeight="1">
      <c r="D317" s="14"/>
      <c r="E317" s="14"/>
    </row>
    <row r="318" spans="4:5" ht="15.75" customHeight="1">
      <c r="D318" s="14"/>
      <c r="E318" s="14"/>
    </row>
    <row r="319" spans="4:5" ht="15.75" customHeight="1">
      <c r="D319" s="14"/>
      <c r="E319" s="14"/>
    </row>
    <row r="320" spans="4:5" ht="15.75" customHeight="1">
      <c r="D320" s="14"/>
      <c r="E320" s="14"/>
    </row>
    <row r="321" spans="4:5" ht="15.75" customHeight="1">
      <c r="D321" s="14"/>
      <c r="E321" s="14"/>
    </row>
    <row r="322" spans="4:5" ht="15.75" customHeight="1">
      <c r="D322" s="14"/>
      <c r="E322" s="14"/>
    </row>
    <row r="323" spans="4:5" ht="15.75" customHeight="1">
      <c r="D323" s="14"/>
      <c r="E323" s="14"/>
    </row>
    <row r="324" spans="4:5" ht="15.75" customHeight="1">
      <c r="D324" s="14"/>
      <c r="E324" s="14"/>
    </row>
    <row r="325" spans="4:5" ht="15.75" customHeight="1">
      <c r="D325" s="14"/>
      <c r="E325" s="14"/>
    </row>
    <row r="326" spans="4:5" ht="15.75" customHeight="1">
      <c r="D326" s="14"/>
      <c r="E326" s="14"/>
    </row>
    <row r="327" spans="4:5" ht="15.75" customHeight="1">
      <c r="D327" s="14"/>
      <c r="E327" s="14"/>
    </row>
    <row r="328" spans="4:5" ht="15.75" customHeight="1">
      <c r="D328" s="14"/>
      <c r="E328" s="14"/>
    </row>
    <row r="329" spans="4:5" ht="15.75" customHeight="1">
      <c r="D329" s="14"/>
      <c r="E329" s="14"/>
    </row>
    <row r="330" spans="4:5" ht="15.75" customHeight="1">
      <c r="D330" s="14"/>
      <c r="E330" s="14"/>
    </row>
    <row r="331" spans="4:5" ht="15.75" customHeight="1">
      <c r="D331" s="14"/>
      <c r="E331" s="14"/>
    </row>
    <row r="332" spans="4:5" ht="15.75" customHeight="1">
      <c r="D332" s="14"/>
      <c r="E332" s="14"/>
    </row>
    <row r="333" spans="4:5" ht="15.75" customHeight="1">
      <c r="D333" s="14"/>
      <c r="E333" s="14"/>
    </row>
    <row r="334" spans="4:5" ht="15.75" customHeight="1">
      <c r="D334" s="14"/>
      <c r="E334" s="14"/>
    </row>
    <row r="335" spans="4:5" ht="15.75" customHeight="1">
      <c r="D335" s="14"/>
      <c r="E335" s="14"/>
    </row>
    <row r="336" spans="4:5" ht="15.75" customHeight="1">
      <c r="D336" s="14"/>
      <c r="E336" s="14"/>
    </row>
    <row r="337" spans="4:5" ht="15.75" customHeight="1">
      <c r="D337" s="14"/>
      <c r="E337" s="14"/>
    </row>
    <row r="338" spans="4:5" ht="15.75" customHeight="1">
      <c r="D338" s="14"/>
      <c r="E338" s="14"/>
    </row>
    <row r="339" spans="4:5" ht="15.75" customHeight="1">
      <c r="D339" s="14"/>
      <c r="E339" s="14"/>
    </row>
    <row r="340" spans="4:5" ht="15.75" customHeight="1">
      <c r="D340" s="14"/>
      <c r="E340" s="14"/>
    </row>
    <row r="341" spans="4:5" ht="15.75" customHeight="1">
      <c r="D341" s="14"/>
      <c r="E341" s="14"/>
    </row>
    <row r="342" spans="4:5" ht="15.75" customHeight="1">
      <c r="D342" s="14"/>
      <c r="E342" s="14"/>
    </row>
    <row r="343" spans="4:5" ht="15.75" customHeight="1">
      <c r="D343" s="14"/>
      <c r="E343" s="14"/>
    </row>
    <row r="344" spans="4:5" ht="15.75" customHeight="1">
      <c r="D344" s="14"/>
      <c r="E344" s="14"/>
    </row>
    <row r="345" spans="4:5" ht="15.75" customHeight="1">
      <c r="D345" s="14"/>
      <c r="E345" s="14"/>
    </row>
    <row r="346" spans="4:5" ht="15.75" customHeight="1">
      <c r="D346" s="14"/>
      <c r="E346" s="14"/>
    </row>
    <row r="347" spans="4:5" ht="15.75" customHeight="1">
      <c r="D347" s="14"/>
      <c r="E347" s="14"/>
    </row>
    <row r="348" spans="4:5" ht="15.75" customHeight="1">
      <c r="D348" s="14"/>
      <c r="E348" s="14"/>
    </row>
    <row r="349" spans="4:5" ht="15.75" customHeight="1">
      <c r="D349" s="14"/>
      <c r="E349" s="14"/>
    </row>
    <row r="350" spans="4:5" ht="15.75" customHeight="1">
      <c r="D350" s="14"/>
      <c r="E350" s="14"/>
    </row>
    <row r="351" spans="4:5" ht="15.75" customHeight="1">
      <c r="D351" s="14"/>
      <c r="E351" s="14"/>
    </row>
    <row r="352" spans="4:5" ht="15.75" customHeight="1">
      <c r="D352" s="14"/>
      <c r="E352" s="14"/>
    </row>
    <row r="353" spans="4:5" ht="15.75" customHeight="1">
      <c r="D353" s="14"/>
      <c r="E353" s="14"/>
    </row>
    <row r="354" spans="4:5" ht="15.75" customHeight="1">
      <c r="D354" s="14"/>
      <c r="E354" s="14"/>
    </row>
    <row r="355" spans="4:5" ht="15.75" customHeight="1">
      <c r="D355" s="14"/>
      <c r="E355" s="14"/>
    </row>
    <row r="356" spans="4:5" ht="15.75" customHeight="1">
      <c r="D356" s="14"/>
      <c r="E356" s="14"/>
    </row>
    <row r="357" spans="4:5" ht="15.75" customHeight="1">
      <c r="D357" s="14"/>
      <c r="E357" s="14"/>
    </row>
    <row r="358" spans="4:5" ht="15.75" customHeight="1">
      <c r="D358" s="14"/>
      <c r="E358" s="14"/>
    </row>
    <row r="359" spans="4:5" ht="15.75" customHeight="1">
      <c r="D359" s="14"/>
      <c r="E359" s="14"/>
    </row>
    <row r="360" spans="4:5" ht="15.75" customHeight="1">
      <c r="D360" s="14"/>
      <c r="E360" s="14"/>
    </row>
    <row r="361" spans="4:5" ht="15.75" customHeight="1">
      <c r="D361" s="14"/>
      <c r="E361" s="14"/>
    </row>
    <row r="362" spans="4:5" ht="15.75" customHeight="1">
      <c r="D362" s="14"/>
      <c r="E362" s="14"/>
    </row>
    <row r="363" spans="4:5" ht="15.75" customHeight="1">
      <c r="D363" s="14"/>
      <c r="E363" s="14"/>
    </row>
    <row r="364" spans="4:5" ht="15.75" customHeight="1">
      <c r="D364" s="14"/>
      <c r="E364" s="14"/>
    </row>
    <row r="365" spans="4:5" ht="15.75" customHeight="1">
      <c r="D365" s="14"/>
      <c r="E365" s="14"/>
    </row>
    <row r="366" spans="4:5" ht="15.75" customHeight="1">
      <c r="D366" s="14"/>
      <c r="E366" s="14"/>
    </row>
    <row r="367" spans="4:5" ht="15.75" customHeight="1">
      <c r="D367" s="14"/>
      <c r="E367" s="14"/>
    </row>
    <row r="368" spans="4:5" ht="15.75" customHeight="1">
      <c r="D368" s="14"/>
      <c r="E368" s="14"/>
    </row>
    <row r="369" spans="4:5" ht="15.75" customHeight="1">
      <c r="D369" s="14"/>
      <c r="E369" s="14"/>
    </row>
    <row r="370" spans="4:5" ht="15.75" customHeight="1">
      <c r="D370" s="14"/>
      <c r="E370" s="14"/>
    </row>
    <row r="371" spans="4:5" ht="15.75" customHeight="1">
      <c r="D371" s="14"/>
      <c r="E371" s="14"/>
    </row>
    <row r="372" spans="4:5" ht="15.75" customHeight="1">
      <c r="D372" s="14"/>
      <c r="E372" s="14"/>
    </row>
    <row r="373" spans="4:5" ht="15.75" customHeight="1">
      <c r="D373" s="14"/>
      <c r="E373" s="14"/>
    </row>
    <row r="374" spans="4:5" ht="15.75" customHeight="1">
      <c r="D374" s="14"/>
      <c r="E374" s="14"/>
    </row>
    <row r="375" spans="4:5" ht="15.75" customHeight="1">
      <c r="D375" s="14"/>
      <c r="E375" s="14"/>
    </row>
    <row r="376" spans="4:5" ht="15.75" customHeight="1">
      <c r="D376" s="14"/>
      <c r="E376" s="14"/>
    </row>
    <row r="377" spans="4:5" ht="15.75" customHeight="1">
      <c r="D377" s="14"/>
      <c r="E377" s="14"/>
    </row>
    <row r="378" spans="4:5" ht="15.75" customHeight="1">
      <c r="D378" s="14"/>
      <c r="E378" s="14"/>
    </row>
    <row r="379" spans="4:5" ht="15.75" customHeight="1">
      <c r="D379" s="14"/>
      <c r="E379" s="14"/>
    </row>
    <row r="380" spans="4:5" ht="15.75" customHeight="1">
      <c r="D380" s="14"/>
      <c r="E380" s="14"/>
    </row>
    <row r="381" spans="4:5" ht="15.75" customHeight="1">
      <c r="D381" s="14"/>
      <c r="E381" s="14"/>
    </row>
    <row r="382" spans="4:5" ht="15.75" customHeight="1">
      <c r="D382" s="14"/>
      <c r="E382" s="14"/>
    </row>
    <row r="383" spans="4:5" ht="15.75" customHeight="1">
      <c r="D383" s="14"/>
      <c r="E383" s="14"/>
    </row>
    <row r="384" spans="4:5" ht="15.75" customHeight="1">
      <c r="D384" s="14"/>
      <c r="E384" s="14"/>
    </row>
    <row r="385" spans="4:5" ht="15.75" customHeight="1">
      <c r="D385" s="14"/>
      <c r="E385" s="14"/>
    </row>
    <row r="386" spans="4:5" ht="15.75" customHeight="1">
      <c r="D386" s="14"/>
      <c r="E386" s="14"/>
    </row>
    <row r="387" spans="4:5" ht="15.75" customHeight="1">
      <c r="D387" s="14"/>
      <c r="E387" s="14"/>
    </row>
    <row r="388" spans="4:5" ht="15.75" customHeight="1">
      <c r="D388" s="14"/>
      <c r="E388" s="14"/>
    </row>
    <row r="389" spans="4:5" ht="15.75" customHeight="1">
      <c r="D389" s="14"/>
      <c r="E389" s="14"/>
    </row>
    <row r="390" spans="4:5" ht="15.75" customHeight="1">
      <c r="D390" s="14"/>
      <c r="E390" s="14"/>
    </row>
    <row r="391" spans="4:5" ht="15.75" customHeight="1">
      <c r="D391" s="14"/>
      <c r="E391" s="14"/>
    </row>
    <row r="392" spans="4:5" ht="15.75" customHeight="1">
      <c r="D392" s="14"/>
      <c r="E392" s="14"/>
    </row>
    <row r="393" spans="4:5" ht="15.75" customHeight="1">
      <c r="D393" s="14"/>
      <c r="E393" s="14"/>
    </row>
    <row r="394" spans="4:5" ht="15.75" customHeight="1">
      <c r="D394" s="14"/>
      <c r="E394" s="14"/>
    </row>
    <row r="395" spans="4:5" ht="15.75" customHeight="1">
      <c r="D395" s="14"/>
      <c r="E395" s="14"/>
    </row>
    <row r="396" spans="4:5" ht="15.75" customHeight="1">
      <c r="D396" s="14"/>
      <c r="E396" s="14"/>
    </row>
    <row r="397" spans="4:5" ht="15.75" customHeight="1">
      <c r="D397" s="14"/>
      <c r="E397" s="14"/>
    </row>
    <row r="398" spans="4:5" ht="15.75" customHeight="1">
      <c r="D398" s="14"/>
      <c r="E398" s="14"/>
    </row>
    <row r="399" spans="4:5" ht="15.75" customHeight="1">
      <c r="D399" s="14"/>
      <c r="E399" s="14"/>
    </row>
    <row r="400" spans="4:5" ht="15.75" customHeight="1">
      <c r="D400" s="14"/>
      <c r="E400" s="14"/>
    </row>
    <row r="401" spans="4:5" ht="15.75" customHeight="1">
      <c r="D401" s="14"/>
      <c r="E401" s="14"/>
    </row>
    <row r="402" spans="4:5" ht="15.75" customHeight="1">
      <c r="D402" s="14"/>
      <c r="E402" s="14"/>
    </row>
    <row r="403" spans="4:5" ht="15.75" customHeight="1">
      <c r="D403" s="14"/>
      <c r="E403" s="14"/>
    </row>
    <row r="404" spans="4:5" ht="15.75" customHeight="1">
      <c r="D404" s="14"/>
      <c r="E404" s="14"/>
    </row>
    <row r="405" spans="4:5" ht="15.75" customHeight="1">
      <c r="D405" s="14"/>
      <c r="E405" s="14"/>
    </row>
    <row r="406" spans="4:5" ht="15.75" customHeight="1">
      <c r="D406" s="14"/>
      <c r="E406" s="14"/>
    </row>
    <row r="407" spans="4:5" ht="15.75" customHeight="1">
      <c r="D407" s="14"/>
      <c r="E407" s="14"/>
    </row>
    <row r="408" spans="4:5" ht="15.75" customHeight="1">
      <c r="D408" s="14"/>
      <c r="E408" s="14"/>
    </row>
    <row r="409" spans="4:5" ht="15.75" customHeight="1">
      <c r="D409" s="14"/>
      <c r="E409" s="14"/>
    </row>
    <row r="410" spans="4:5" ht="15.75" customHeight="1">
      <c r="D410" s="14"/>
      <c r="E410" s="14"/>
    </row>
    <row r="411" spans="4:5" ht="15.75" customHeight="1">
      <c r="D411" s="14"/>
      <c r="E411" s="14"/>
    </row>
    <row r="412" spans="4:5" ht="15.75" customHeight="1">
      <c r="D412" s="14"/>
      <c r="E412" s="14"/>
    </row>
    <row r="413" spans="4:5" ht="15.75" customHeight="1">
      <c r="D413" s="14"/>
      <c r="E413" s="14"/>
    </row>
    <row r="414" spans="4:5" ht="15.75" customHeight="1">
      <c r="D414" s="14"/>
      <c r="E414" s="14"/>
    </row>
    <row r="415" spans="4:5" ht="15.75" customHeight="1">
      <c r="D415" s="14"/>
      <c r="E415" s="14"/>
    </row>
    <row r="416" spans="4:5" ht="15.75" customHeight="1">
      <c r="D416" s="14"/>
      <c r="E416" s="14"/>
    </row>
    <row r="417" spans="4:5" ht="15.75" customHeight="1">
      <c r="D417" s="14"/>
      <c r="E417" s="14"/>
    </row>
    <row r="418" spans="4:5" ht="15.75" customHeight="1">
      <c r="D418" s="14"/>
      <c r="E418" s="14"/>
    </row>
    <row r="419" spans="4:5" ht="15.75" customHeight="1">
      <c r="D419" s="14"/>
      <c r="E419" s="14"/>
    </row>
    <row r="420" spans="4:5" ht="15.75" customHeight="1">
      <c r="D420" s="14"/>
      <c r="E420" s="14"/>
    </row>
    <row r="421" spans="4:5" ht="15.75" customHeight="1">
      <c r="D421" s="14"/>
      <c r="E421" s="14"/>
    </row>
    <row r="422" spans="4:5" ht="15.75" customHeight="1">
      <c r="D422" s="14"/>
      <c r="E422" s="14"/>
    </row>
    <row r="423" spans="4:5" ht="15.75" customHeight="1">
      <c r="D423" s="14"/>
      <c r="E423" s="14"/>
    </row>
    <row r="424" spans="4:5" ht="15.75" customHeight="1">
      <c r="D424" s="14"/>
      <c r="E424" s="14"/>
    </row>
    <row r="425" spans="4:5" ht="15.75" customHeight="1">
      <c r="D425" s="14"/>
      <c r="E425" s="14"/>
    </row>
    <row r="426" spans="4:5" ht="15.75" customHeight="1">
      <c r="D426" s="14"/>
      <c r="E426" s="14"/>
    </row>
    <row r="427" spans="4:5" ht="15.75" customHeight="1">
      <c r="D427" s="14"/>
      <c r="E427" s="14"/>
    </row>
    <row r="428" spans="4:5" ht="15.75" customHeight="1">
      <c r="D428" s="14"/>
      <c r="E428" s="14"/>
    </row>
    <row r="429" spans="4:5" ht="15.75" customHeight="1">
      <c r="D429" s="14"/>
      <c r="E429" s="14"/>
    </row>
    <row r="430" spans="4:5" ht="15.75" customHeight="1">
      <c r="D430" s="14"/>
      <c r="E430" s="14"/>
    </row>
    <row r="431" spans="4:5" ht="15.75" customHeight="1">
      <c r="D431" s="14"/>
      <c r="E431" s="14"/>
    </row>
    <row r="432" spans="4:5" ht="15.75" customHeight="1">
      <c r="D432" s="14"/>
      <c r="E432" s="14"/>
    </row>
    <row r="433" spans="4:5" ht="15.75" customHeight="1">
      <c r="D433" s="14"/>
      <c r="E433" s="14"/>
    </row>
    <row r="434" spans="4:5" ht="15.75" customHeight="1">
      <c r="D434" s="14"/>
      <c r="E434" s="14"/>
    </row>
    <row r="435" spans="4:5" ht="15.75" customHeight="1">
      <c r="D435" s="14"/>
      <c r="E435" s="14"/>
    </row>
    <row r="436" spans="4:5" ht="15.75" customHeight="1">
      <c r="D436" s="14"/>
      <c r="E436" s="14"/>
    </row>
    <row r="437" spans="4:5" ht="15.75" customHeight="1">
      <c r="D437" s="14"/>
      <c r="E437" s="14"/>
    </row>
    <row r="438" spans="4:5" ht="15.75" customHeight="1">
      <c r="D438" s="14"/>
      <c r="E438" s="14"/>
    </row>
    <row r="439" spans="4:5" ht="15.75" customHeight="1">
      <c r="D439" s="14"/>
      <c r="E439" s="14"/>
    </row>
    <row r="440" spans="4:5" ht="15.75" customHeight="1">
      <c r="D440" s="14"/>
      <c r="E440" s="14"/>
    </row>
    <row r="441" spans="4:5" ht="15.75" customHeight="1">
      <c r="D441" s="14"/>
      <c r="E441" s="14"/>
    </row>
    <row r="442" spans="4:5" ht="15.75" customHeight="1">
      <c r="D442" s="14"/>
      <c r="E442" s="14"/>
    </row>
    <row r="443" spans="4:5" ht="15.75" customHeight="1">
      <c r="D443" s="14"/>
      <c r="E443" s="14"/>
    </row>
    <row r="444" spans="4:5" ht="15.75" customHeight="1">
      <c r="D444" s="14"/>
      <c r="E444" s="14"/>
    </row>
    <row r="445" spans="4:5" ht="15.75" customHeight="1">
      <c r="D445" s="14"/>
      <c r="E445" s="14"/>
    </row>
    <row r="446" spans="4:5" ht="15.75" customHeight="1">
      <c r="D446" s="14"/>
      <c r="E446" s="14"/>
    </row>
    <row r="447" spans="4:5" ht="15.75" customHeight="1">
      <c r="D447" s="14"/>
      <c r="E447" s="14"/>
    </row>
    <row r="448" spans="4:5" ht="15.75" customHeight="1">
      <c r="D448" s="14"/>
      <c r="E448" s="14"/>
    </row>
    <row r="449" spans="4:5" ht="15.75" customHeight="1">
      <c r="D449" s="14"/>
      <c r="E449" s="14"/>
    </row>
    <row r="450" spans="4:5" ht="15.75" customHeight="1">
      <c r="D450" s="14"/>
      <c r="E450" s="14"/>
    </row>
    <row r="451" spans="4:5" ht="15.75" customHeight="1">
      <c r="D451" s="14"/>
      <c r="E451" s="14"/>
    </row>
    <row r="452" spans="4:5" ht="15.75" customHeight="1">
      <c r="D452" s="14"/>
      <c r="E452" s="14"/>
    </row>
    <row r="453" spans="4:5" ht="15.75" customHeight="1">
      <c r="D453" s="14"/>
      <c r="E453" s="14"/>
    </row>
    <row r="454" spans="4:5" ht="15.75" customHeight="1">
      <c r="D454" s="14"/>
      <c r="E454" s="14"/>
    </row>
    <row r="455" spans="4:5" ht="15.75" customHeight="1">
      <c r="D455" s="14"/>
      <c r="E455" s="14"/>
    </row>
    <row r="456" spans="4:5" ht="15.75" customHeight="1">
      <c r="D456" s="14"/>
      <c r="E456" s="14"/>
    </row>
    <row r="457" spans="4:5" ht="15.75" customHeight="1">
      <c r="D457" s="14"/>
      <c r="E457" s="14"/>
    </row>
    <row r="458" spans="4:5" ht="15.75" customHeight="1">
      <c r="D458" s="14"/>
      <c r="E458" s="14"/>
    </row>
    <row r="459" spans="4:5" ht="15.75" customHeight="1">
      <c r="D459" s="14"/>
      <c r="E459" s="14"/>
    </row>
    <row r="460" spans="4:5" ht="15.75" customHeight="1">
      <c r="D460" s="14"/>
      <c r="E460" s="14"/>
    </row>
    <row r="461" spans="4:5" ht="15.75" customHeight="1">
      <c r="D461" s="14"/>
      <c r="E461" s="14"/>
    </row>
    <row r="462" spans="4:5" ht="15.75" customHeight="1">
      <c r="D462" s="14"/>
      <c r="E462" s="14"/>
    </row>
    <row r="463" spans="4:5" ht="15.75" customHeight="1">
      <c r="D463" s="14"/>
      <c r="E463" s="14"/>
    </row>
    <row r="464" spans="4:5" ht="15.75" customHeight="1">
      <c r="D464" s="14"/>
      <c r="E464" s="14"/>
    </row>
    <row r="465" spans="4:5" ht="15.75" customHeight="1">
      <c r="D465" s="14"/>
      <c r="E465" s="14"/>
    </row>
    <row r="466" spans="4:5" ht="15.75" customHeight="1">
      <c r="D466" s="14"/>
      <c r="E466" s="14"/>
    </row>
    <row r="467" spans="4:5" ht="15.75" customHeight="1">
      <c r="D467" s="14"/>
      <c r="E467" s="14"/>
    </row>
    <row r="468" spans="4:5" ht="15.75" customHeight="1">
      <c r="D468" s="14"/>
      <c r="E468" s="14"/>
    </row>
    <row r="469" spans="4:5" ht="15.75" customHeight="1">
      <c r="D469" s="14"/>
      <c r="E469" s="14"/>
    </row>
    <row r="470" spans="4:5" ht="15.75" customHeight="1">
      <c r="D470" s="14"/>
      <c r="E470" s="14"/>
    </row>
    <row r="471" spans="4:5" ht="15.75" customHeight="1">
      <c r="D471" s="14"/>
      <c r="E471" s="14"/>
    </row>
    <row r="472" spans="4:5" ht="15.75" customHeight="1">
      <c r="D472" s="14"/>
      <c r="E472" s="14"/>
    </row>
    <row r="473" spans="4:5" ht="15.75" customHeight="1">
      <c r="D473" s="14"/>
      <c r="E473" s="14"/>
    </row>
    <row r="474" spans="4:5" ht="15.75" customHeight="1">
      <c r="D474" s="14"/>
      <c r="E474" s="14"/>
    </row>
    <row r="475" spans="4:5" ht="15.75" customHeight="1">
      <c r="D475" s="14"/>
      <c r="E475" s="14"/>
    </row>
    <row r="476" spans="4:5" ht="15.75" customHeight="1">
      <c r="D476" s="14"/>
      <c r="E476" s="14"/>
    </row>
    <row r="477" spans="4:5" ht="15.75" customHeight="1">
      <c r="D477" s="14"/>
      <c r="E477" s="14"/>
    </row>
    <row r="478" spans="4:5" ht="15.75" customHeight="1">
      <c r="D478" s="14"/>
      <c r="E478" s="14"/>
    </row>
    <row r="479" spans="4:5" ht="15.75" customHeight="1">
      <c r="D479" s="14"/>
      <c r="E479" s="14"/>
    </row>
    <row r="480" spans="4:5" ht="15.75" customHeight="1">
      <c r="D480" s="14"/>
      <c r="E480" s="14"/>
    </row>
    <row r="481" spans="4:5" ht="15.75" customHeight="1">
      <c r="D481" s="14"/>
      <c r="E481" s="14"/>
    </row>
    <row r="482" spans="4:5" ht="15.75" customHeight="1">
      <c r="D482" s="14"/>
      <c r="E482" s="14"/>
    </row>
    <row r="483" spans="4:5" ht="15.75" customHeight="1">
      <c r="D483" s="14"/>
      <c r="E483" s="14"/>
    </row>
    <row r="484" spans="4:5" ht="15.75" customHeight="1">
      <c r="D484" s="14"/>
      <c r="E484" s="14"/>
    </row>
    <row r="485" spans="4:5" ht="15.75" customHeight="1">
      <c r="D485" s="14"/>
      <c r="E485" s="14"/>
    </row>
    <row r="486" spans="4:5" ht="15.75" customHeight="1">
      <c r="D486" s="14"/>
      <c r="E486" s="14"/>
    </row>
    <row r="487" spans="4:5" ht="15.75" customHeight="1">
      <c r="D487" s="14"/>
      <c r="E487" s="14"/>
    </row>
    <row r="488" spans="4:5" ht="15.75" customHeight="1">
      <c r="D488" s="14"/>
      <c r="E488" s="14"/>
    </row>
    <row r="489" spans="4:5" ht="15.75" customHeight="1">
      <c r="D489" s="14"/>
      <c r="E489" s="14"/>
    </row>
    <row r="490" spans="4:5" ht="15.75" customHeight="1">
      <c r="D490" s="14"/>
      <c r="E490" s="14"/>
    </row>
    <row r="491" spans="4:5" ht="15.75" customHeight="1">
      <c r="D491" s="14"/>
      <c r="E491" s="14"/>
    </row>
    <row r="492" spans="4:5" ht="15.75" customHeight="1">
      <c r="D492" s="14"/>
      <c r="E492" s="14"/>
    </row>
    <row r="493" spans="4:5" ht="15.75" customHeight="1">
      <c r="D493" s="14"/>
      <c r="E493" s="14"/>
    </row>
    <row r="494" spans="4:5" ht="15.75" customHeight="1">
      <c r="D494" s="14"/>
      <c r="E494" s="14"/>
    </row>
    <row r="495" spans="4:5" ht="15.75" customHeight="1">
      <c r="D495" s="14"/>
      <c r="E495" s="14"/>
    </row>
    <row r="496" spans="4:5" ht="15.75" customHeight="1">
      <c r="D496" s="14"/>
      <c r="E496" s="14"/>
    </row>
    <row r="497" spans="4:5" ht="15.75" customHeight="1">
      <c r="D497" s="14"/>
      <c r="E497" s="14"/>
    </row>
    <row r="498" spans="4:5" ht="15.75" customHeight="1">
      <c r="D498" s="14"/>
      <c r="E498" s="14"/>
    </row>
    <row r="499" spans="4:5" ht="15.75" customHeight="1">
      <c r="D499" s="14"/>
      <c r="E499" s="14"/>
    </row>
    <row r="500" spans="4:5" ht="15.75" customHeight="1">
      <c r="D500" s="14"/>
      <c r="E500" s="14"/>
    </row>
    <row r="501" spans="4:5" ht="15.75" customHeight="1">
      <c r="D501" s="14"/>
      <c r="E501" s="14"/>
    </row>
    <row r="502" spans="4:5" ht="15.75" customHeight="1">
      <c r="D502" s="14"/>
      <c r="E502" s="14"/>
    </row>
    <row r="503" spans="4:5" ht="15.75" customHeight="1">
      <c r="D503" s="14"/>
      <c r="E503" s="14"/>
    </row>
    <row r="504" spans="4:5" ht="15.75" customHeight="1">
      <c r="D504" s="14"/>
      <c r="E504" s="14"/>
    </row>
    <row r="505" spans="4:5" ht="15.75" customHeight="1">
      <c r="D505" s="14"/>
      <c r="E505" s="14"/>
    </row>
    <row r="506" spans="4:5" ht="15.75" customHeight="1">
      <c r="D506" s="14"/>
      <c r="E506" s="14"/>
    </row>
    <row r="507" spans="4:5" ht="15.75" customHeight="1">
      <c r="D507" s="14"/>
      <c r="E507" s="14"/>
    </row>
    <row r="508" spans="4:5" ht="15.75" customHeight="1">
      <c r="D508" s="14"/>
      <c r="E508" s="14"/>
    </row>
    <row r="509" spans="4:5" ht="15.75" customHeight="1">
      <c r="D509" s="14"/>
      <c r="E509" s="14"/>
    </row>
    <row r="510" spans="4:5" ht="15.75" customHeight="1">
      <c r="D510" s="14"/>
      <c r="E510" s="14"/>
    </row>
    <row r="511" spans="4:5" ht="15.75" customHeight="1">
      <c r="D511" s="14"/>
      <c r="E511" s="14"/>
    </row>
    <row r="512" spans="4:5" ht="15.75" customHeight="1">
      <c r="D512" s="14"/>
      <c r="E512" s="14"/>
    </row>
    <row r="513" spans="4:5" ht="15.75" customHeight="1">
      <c r="D513" s="14"/>
      <c r="E513" s="14"/>
    </row>
    <row r="514" spans="4:5" ht="15.75" customHeight="1">
      <c r="D514" s="14"/>
      <c r="E514" s="14"/>
    </row>
    <row r="515" spans="4:5" ht="15.75" customHeight="1">
      <c r="D515" s="14"/>
      <c r="E515" s="14"/>
    </row>
    <row r="516" spans="4:5" ht="15.75" customHeight="1">
      <c r="D516" s="14"/>
      <c r="E516" s="14"/>
    </row>
    <row r="517" spans="4:5" ht="15.75" customHeight="1">
      <c r="D517" s="14"/>
      <c r="E517" s="14"/>
    </row>
    <row r="518" spans="4:5" ht="15.75" customHeight="1">
      <c r="D518" s="14"/>
      <c r="E518" s="14"/>
    </row>
    <row r="519" spans="4:5" ht="15.75" customHeight="1">
      <c r="D519" s="14"/>
      <c r="E519" s="14"/>
    </row>
    <row r="520" spans="4:5" ht="15.75" customHeight="1">
      <c r="D520" s="14"/>
      <c r="E520" s="14"/>
    </row>
    <row r="521" spans="4:5" ht="15.75" customHeight="1">
      <c r="D521" s="14"/>
      <c r="E521" s="14"/>
    </row>
    <row r="522" spans="4:5" ht="15.75" customHeight="1">
      <c r="D522" s="14"/>
      <c r="E522" s="14"/>
    </row>
    <row r="523" spans="4:5" ht="15.75" customHeight="1">
      <c r="D523" s="14"/>
      <c r="E523" s="14"/>
    </row>
    <row r="524" spans="4:5" ht="15.75" customHeight="1">
      <c r="D524" s="14"/>
      <c r="E524" s="14"/>
    </row>
    <row r="525" spans="4:5" ht="15.75" customHeight="1">
      <c r="D525" s="14"/>
      <c r="E525" s="14"/>
    </row>
    <row r="526" spans="4:5" ht="15.75" customHeight="1">
      <c r="D526" s="14"/>
      <c r="E526" s="14"/>
    </row>
    <row r="527" spans="4:5" ht="15.75" customHeight="1">
      <c r="D527" s="14"/>
      <c r="E527" s="14"/>
    </row>
    <row r="528" spans="4:5" ht="15.75" customHeight="1">
      <c r="D528" s="14"/>
      <c r="E528" s="14"/>
    </row>
    <row r="529" spans="4:5" ht="15.75" customHeight="1">
      <c r="D529" s="14"/>
      <c r="E529" s="14"/>
    </row>
    <row r="530" spans="4:5" ht="15.75" customHeight="1">
      <c r="D530" s="14"/>
      <c r="E530" s="14"/>
    </row>
    <row r="531" spans="4:5" ht="15.75" customHeight="1">
      <c r="D531" s="14"/>
      <c r="E531" s="14"/>
    </row>
    <row r="532" spans="4:5" ht="15.75" customHeight="1">
      <c r="D532" s="14"/>
      <c r="E532" s="14"/>
    </row>
    <row r="533" spans="4:5" ht="15.75" customHeight="1">
      <c r="D533" s="14"/>
      <c r="E533" s="14"/>
    </row>
    <row r="534" spans="4:5" ht="15.75" customHeight="1">
      <c r="D534" s="14"/>
      <c r="E534" s="14"/>
    </row>
    <row r="535" spans="4:5" ht="15.75" customHeight="1">
      <c r="D535" s="14"/>
      <c r="E535" s="14"/>
    </row>
    <row r="536" spans="4:5" ht="15.75" customHeight="1">
      <c r="D536" s="14"/>
      <c r="E536" s="14"/>
    </row>
    <row r="537" spans="4:5" ht="15.75" customHeight="1">
      <c r="D537" s="14"/>
      <c r="E537" s="14"/>
    </row>
    <row r="538" spans="4:5" ht="15.75" customHeight="1">
      <c r="D538" s="14"/>
      <c r="E538" s="14"/>
    </row>
    <row r="539" spans="4:5" ht="15.75" customHeight="1">
      <c r="D539" s="14"/>
      <c r="E539" s="14"/>
    </row>
    <row r="540" spans="4:5" ht="15.75" customHeight="1">
      <c r="D540" s="14"/>
      <c r="E540" s="14"/>
    </row>
    <row r="541" spans="4:5" ht="15.75" customHeight="1">
      <c r="D541" s="14"/>
      <c r="E541" s="14"/>
    </row>
    <row r="542" spans="4:5" ht="15.75" customHeight="1">
      <c r="D542" s="14"/>
      <c r="E542" s="14"/>
    </row>
    <row r="543" spans="4:5" ht="15.75" customHeight="1">
      <c r="D543" s="14"/>
      <c r="E543" s="14"/>
    </row>
    <row r="544" spans="4:5" ht="15.75" customHeight="1">
      <c r="D544" s="14"/>
      <c r="E544" s="14"/>
    </row>
    <row r="545" spans="4:5" ht="15.75" customHeight="1">
      <c r="D545" s="14"/>
      <c r="E545" s="14"/>
    </row>
    <row r="546" spans="4:5" ht="15.75" customHeight="1">
      <c r="D546" s="14"/>
      <c r="E546" s="14"/>
    </row>
    <row r="547" spans="4:5" ht="15.75" customHeight="1">
      <c r="D547" s="14"/>
      <c r="E547" s="14"/>
    </row>
    <row r="548" spans="4:5" ht="15.75" customHeight="1">
      <c r="D548" s="14"/>
      <c r="E548" s="14"/>
    </row>
    <row r="549" spans="4:5" ht="15.75" customHeight="1">
      <c r="D549" s="14"/>
      <c r="E549" s="14"/>
    </row>
    <row r="550" spans="4:5" ht="15.75" customHeight="1">
      <c r="D550" s="14"/>
      <c r="E550" s="14"/>
    </row>
    <row r="551" spans="4:5" ht="15.75" customHeight="1">
      <c r="D551" s="14"/>
      <c r="E551" s="14"/>
    </row>
    <row r="552" spans="4:5" ht="15.75" customHeight="1">
      <c r="D552" s="14"/>
      <c r="E552" s="14"/>
    </row>
    <row r="553" spans="4:5" ht="15.75" customHeight="1">
      <c r="D553" s="14"/>
      <c r="E553" s="14"/>
    </row>
    <row r="554" spans="4:5" ht="15.75" customHeight="1">
      <c r="D554" s="14"/>
      <c r="E554" s="14"/>
    </row>
    <row r="555" spans="4:5" ht="15.75" customHeight="1">
      <c r="D555" s="14"/>
      <c r="E555" s="14"/>
    </row>
    <row r="556" spans="4:5" ht="15.75" customHeight="1">
      <c r="D556" s="14"/>
      <c r="E556" s="14"/>
    </row>
    <row r="557" spans="4:5" ht="15.75" customHeight="1">
      <c r="D557" s="14"/>
      <c r="E557" s="14"/>
    </row>
    <row r="558" spans="4:5" ht="15.75" customHeight="1">
      <c r="D558" s="14"/>
      <c r="E558" s="14"/>
    </row>
    <row r="559" spans="4:5" ht="15.75" customHeight="1">
      <c r="D559" s="14"/>
      <c r="E559" s="14"/>
    </row>
    <row r="560" spans="4:5" ht="15.75" customHeight="1">
      <c r="D560" s="14"/>
      <c r="E560" s="14"/>
    </row>
    <row r="561" spans="4:5" ht="15.75" customHeight="1">
      <c r="D561" s="14"/>
      <c r="E561" s="14"/>
    </row>
    <row r="562" spans="4:5" ht="15.75" customHeight="1">
      <c r="D562" s="14"/>
      <c r="E562" s="14"/>
    </row>
    <row r="563" spans="4:5" ht="15.75" customHeight="1">
      <c r="D563" s="14"/>
      <c r="E563" s="14"/>
    </row>
    <row r="564" spans="4:5" ht="15.75" customHeight="1">
      <c r="D564" s="14"/>
      <c r="E564" s="14"/>
    </row>
    <row r="565" spans="4:5" ht="15.75" customHeight="1">
      <c r="D565" s="14"/>
      <c r="E565" s="14"/>
    </row>
    <row r="566" spans="4:5" ht="15.75" customHeight="1">
      <c r="D566" s="14"/>
      <c r="E566" s="14"/>
    </row>
    <row r="567" spans="4:5" ht="15.75" customHeight="1">
      <c r="D567" s="14"/>
      <c r="E567" s="14"/>
    </row>
    <row r="568" spans="4:5" ht="15.75" customHeight="1">
      <c r="D568" s="14"/>
      <c r="E568" s="14"/>
    </row>
    <row r="569" spans="4:5" ht="15.75" customHeight="1">
      <c r="D569" s="14"/>
      <c r="E569" s="14"/>
    </row>
    <row r="570" spans="4:5" ht="15.75" customHeight="1">
      <c r="D570" s="14"/>
      <c r="E570" s="14"/>
    </row>
    <row r="571" spans="4:5" ht="15.75" customHeight="1">
      <c r="D571" s="14"/>
      <c r="E571" s="14"/>
    </row>
    <row r="572" spans="4:5" ht="15.75" customHeight="1">
      <c r="D572" s="14"/>
      <c r="E572" s="14"/>
    </row>
    <row r="573" spans="4:5" ht="15.75" customHeight="1">
      <c r="D573" s="14"/>
      <c r="E573" s="14"/>
    </row>
    <row r="574" spans="4:5" ht="15.75" customHeight="1">
      <c r="D574" s="14"/>
      <c r="E574" s="14"/>
    </row>
    <row r="575" spans="4:5" ht="15.75" customHeight="1">
      <c r="D575" s="14"/>
      <c r="E575" s="14"/>
    </row>
    <row r="576" spans="4:5" ht="15.75" customHeight="1">
      <c r="D576" s="14"/>
      <c r="E576" s="14"/>
    </row>
    <row r="577" spans="4:5" ht="15.75" customHeight="1">
      <c r="D577" s="14"/>
      <c r="E577" s="14"/>
    </row>
    <row r="578" spans="4:5" ht="15.75" customHeight="1">
      <c r="D578" s="14"/>
      <c r="E578" s="14"/>
    </row>
    <row r="579" spans="4:5" ht="15.75" customHeight="1">
      <c r="D579" s="14"/>
      <c r="E579" s="14"/>
    </row>
    <row r="580" spans="4:5" ht="15.75" customHeight="1">
      <c r="D580" s="14"/>
      <c r="E580" s="14"/>
    </row>
    <row r="581" spans="4:5" ht="15.75" customHeight="1">
      <c r="D581" s="14"/>
      <c r="E581" s="14"/>
    </row>
    <row r="582" spans="4:5" ht="15.75" customHeight="1">
      <c r="D582" s="14"/>
      <c r="E582" s="14"/>
    </row>
    <row r="583" spans="4:5" ht="15.75" customHeight="1">
      <c r="D583" s="14"/>
      <c r="E583" s="14"/>
    </row>
    <row r="584" spans="4:5" ht="15.75" customHeight="1">
      <c r="D584" s="14"/>
      <c r="E584" s="14"/>
    </row>
    <row r="585" spans="4:5" ht="15.75" customHeight="1">
      <c r="D585" s="14"/>
      <c r="E585" s="14"/>
    </row>
    <row r="586" spans="4:5" ht="15.75" customHeight="1">
      <c r="D586" s="14"/>
      <c r="E586" s="14"/>
    </row>
    <row r="587" spans="4:5" ht="15.75" customHeight="1">
      <c r="D587" s="14"/>
      <c r="E587" s="14"/>
    </row>
    <row r="588" spans="4:5" ht="15.75" customHeight="1">
      <c r="D588" s="14"/>
      <c r="E588" s="14"/>
    </row>
    <row r="589" spans="4:5" ht="15.75" customHeight="1">
      <c r="D589" s="14"/>
      <c r="E589" s="14"/>
    </row>
    <row r="590" spans="4:5" ht="15.75" customHeight="1">
      <c r="D590" s="14"/>
      <c r="E590" s="14"/>
    </row>
    <row r="591" spans="4:5" ht="15.75" customHeight="1">
      <c r="D591" s="14"/>
      <c r="E591" s="14"/>
    </row>
    <row r="592" spans="4:5" ht="15.75" customHeight="1">
      <c r="D592" s="14"/>
      <c r="E592" s="14"/>
    </row>
    <row r="593" spans="4:5" ht="15.75" customHeight="1">
      <c r="D593" s="14"/>
      <c r="E593" s="14"/>
    </row>
    <row r="594" spans="4:5" ht="15.75" customHeight="1">
      <c r="D594" s="14"/>
      <c r="E594" s="14"/>
    </row>
    <row r="595" spans="4:5" ht="15.75" customHeight="1">
      <c r="D595" s="14"/>
      <c r="E595" s="14"/>
    </row>
    <row r="596" spans="4:5" ht="15.75" customHeight="1">
      <c r="D596" s="14"/>
      <c r="E596" s="14"/>
    </row>
    <row r="597" spans="4:5" ht="15.75" customHeight="1">
      <c r="D597" s="14"/>
      <c r="E597" s="14"/>
    </row>
    <row r="598" spans="4:5" ht="15.75" customHeight="1">
      <c r="D598" s="14"/>
      <c r="E598" s="14"/>
    </row>
    <row r="599" spans="4:5" ht="15.75" customHeight="1">
      <c r="D599" s="14"/>
      <c r="E599" s="14"/>
    </row>
    <row r="600" spans="4:5" ht="15.75" customHeight="1">
      <c r="D600" s="14"/>
      <c r="E600" s="14"/>
    </row>
    <row r="601" spans="4:5" ht="15.75" customHeight="1">
      <c r="D601" s="14"/>
      <c r="E601" s="14"/>
    </row>
    <row r="602" spans="4:5" ht="15.75" customHeight="1">
      <c r="D602" s="14"/>
      <c r="E602" s="14"/>
    </row>
    <row r="603" spans="4:5" ht="15.75" customHeight="1">
      <c r="D603" s="14"/>
      <c r="E603" s="14"/>
    </row>
    <row r="604" spans="4:5" ht="15.75" customHeight="1">
      <c r="D604" s="14"/>
      <c r="E604" s="14"/>
    </row>
    <row r="605" spans="4:5" ht="15.75" customHeight="1">
      <c r="D605" s="14"/>
      <c r="E605" s="14"/>
    </row>
    <row r="606" spans="4:5" ht="15.75" customHeight="1">
      <c r="D606" s="14"/>
      <c r="E606" s="14"/>
    </row>
    <row r="607" spans="4:5" ht="15.75" customHeight="1">
      <c r="D607" s="14"/>
      <c r="E607" s="14"/>
    </row>
    <row r="608" spans="4:5" ht="15.75" customHeight="1">
      <c r="D608" s="14"/>
      <c r="E608" s="14"/>
    </row>
    <row r="609" spans="4:5" ht="15.75" customHeight="1">
      <c r="D609" s="14"/>
      <c r="E609" s="14"/>
    </row>
    <row r="610" spans="4:5" ht="15.75" customHeight="1">
      <c r="D610" s="14"/>
      <c r="E610" s="14"/>
    </row>
    <row r="611" spans="4:5" ht="15.75" customHeight="1">
      <c r="D611" s="14"/>
      <c r="E611" s="14"/>
    </row>
    <row r="612" spans="4:5" ht="15.75" customHeight="1">
      <c r="D612" s="14"/>
      <c r="E612" s="14"/>
    </row>
    <row r="613" spans="4:5" ht="15.75" customHeight="1">
      <c r="D613" s="14"/>
      <c r="E613" s="14"/>
    </row>
    <row r="614" spans="4:5" ht="15.75" customHeight="1">
      <c r="D614" s="14"/>
      <c r="E614" s="14"/>
    </row>
    <row r="615" spans="4:5" ht="15.75" customHeight="1">
      <c r="D615" s="14"/>
      <c r="E615" s="14"/>
    </row>
    <row r="616" spans="4:5" ht="15.75" customHeight="1">
      <c r="D616" s="14"/>
      <c r="E616" s="14"/>
    </row>
    <row r="617" spans="4:5" ht="15.75" customHeight="1">
      <c r="D617" s="14"/>
      <c r="E617" s="14"/>
    </row>
    <row r="618" spans="4:5" ht="15.75" customHeight="1">
      <c r="D618" s="14"/>
      <c r="E618" s="14"/>
    </row>
    <row r="619" spans="4:5" ht="15.75" customHeight="1">
      <c r="D619" s="14"/>
      <c r="E619" s="14"/>
    </row>
    <row r="620" spans="4:5" ht="15.75" customHeight="1">
      <c r="D620" s="14"/>
      <c r="E620" s="14"/>
    </row>
    <row r="621" spans="4:5" ht="15.75" customHeight="1">
      <c r="D621" s="14"/>
      <c r="E621" s="14"/>
    </row>
    <row r="622" spans="4:5" ht="15.75" customHeight="1">
      <c r="D622" s="14"/>
      <c r="E622" s="14"/>
    </row>
    <row r="623" spans="4:5" ht="15.75" customHeight="1">
      <c r="D623" s="14"/>
      <c r="E623" s="14"/>
    </row>
    <row r="624" spans="4:5" ht="15.75" customHeight="1">
      <c r="D624" s="14"/>
      <c r="E624" s="14"/>
    </row>
    <row r="625" spans="4:5" ht="15.75" customHeight="1">
      <c r="D625" s="14"/>
      <c r="E625" s="14"/>
    </row>
    <row r="626" spans="4:5" ht="15.75" customHeight="1">
      <c r="D626" s="14"/>
      <c r="E626" s="14"/>
    </row>
    <row r="627" spans="4:5" ht="15.75" customHeight="1">
      <c r="D627" s="14"/>
      <c r="E627" s="14"/>
    </row>
    <row r="628" spans="4:5" ht="15.75" customHeight="1">
      <c r="D628" s="14"/>
      <c r="E628" s="14"/>
    </row>
    <row r="629" spans="4:5" ht="15.75" customHeight="1">
      <c r="D629" s="14"/>
      <c r="E629" s="14"/>
    </row>
    <row r="630" spans="4:5" ht="15.75" customHeight="1">
      <c r="D630" s="14"/>
      <c r="E630" s="14"/>
    </row>
    <row r="631" spans="4:5" ht="15.75" customHeight="1">
      <c r="D631" s="14"/>
      <c r="E631" s="14"/>
    </row>
    <row r="632" spans="4:5" ht="15.75" customHeight="1">
      <c r="D632" s="14"/>
      <c r="E632" s="14"/>
    </row>
    <row r="633" spans="4:5" ht="15.75" customHeight="1">
      <c r="D633" s="14"/>
      <c r="E633" s="14"/>
    </row>
    <row r="634" spans="4:5" ht="15.75" customHeight="1">
      <c r="D634" s="14"/>
      <c r="E634" s="14"/>
    </row>
    <row r="635" spans="4:5" ht="15.75" customHeight="1">
      <c r="D635" s="14"/>
      <c r="E635" s="14"/>
    </row>
    <row r="636" spans="4:5" ht="15.75" customHeight="1">
      <c r="D636" s="14"/>
      <c r="E636" s="14"/>
    </row>
    <row r="637" spans="4:5" ht="15.75" customHeight="1">
      <c r="D637" s="14"/>
      <c r="E637" s="14"/>
    </row>
    <row r="638" spans="4:5" ht="15.75" customHeight="1">
      <c r="D638" s="14"/>
      <c r="E638" s="14"/>
    </row>
    <row r="639" spans="4:5" ht="15.75" customHeight="1">
      <c r="D639" s="14"/>
      <c r="E639" s="14"/>
    </row>
    <row r="640" spans="4:5" ht="15.75" customHeight="1">
      <c r="D640" s="14"/>
      <c r="E640" s="14"/>
    </row>
    <row r="641" spans="4:5" ht="15.75" customHeight="1">
      <c r="D641" s="14"/>
      <c r="E641" s="14"/>
    </row>
    <row r="642" spans="4:5" ht="15.75" customHeight="1">
      <c r="D642" s="14"/>
      <c r="E642" s="14"/>
    </row>
    <row r="643" spans="4:5" ht="15.75" customHeight="1">
      <c r="D643" s="14"/>
      <c r="E643" s="14"/>
    </row>
    <row r="644" spans="4:5" ht="15.75" customHeight="1">
      <c r="D644" s="14"/>
      <c r="E644" s="14"/>
    </row>
    <row r="645" spans="4:5" ht="15.75" customHeight="1">
      <c r="D645" s="14"/>
      <c r="E645" s="14"/>
    </row>
    <row r="646" spans="4:5" ht="15.75" customHeight="1">
      <c r="D646" s="14"/>
      <c r="E646" s="14"/>
    </row>
    <row r="647" spans="4:5" ht="15.75" customHeight="1">
      <c r="D647" s="14"/>
      <c r="E647" s="14"/>
    </row>
    <row r="648" spans="4:5" ht="15.75" customHeight="1">
      <c r="D648" s="14"/>
      <c r="E648" s="14"/>
    </row>
    <row r="649" spans="4:5" ht="15.75" customHeight="1">
      <c r="D649" s="14"/>
      <c r="E649" s="14"/>
    </row>
    <row r="650" spans="4:5" ht="15.75" customHeight="1">
      <c r="D650" s="14"/>
      <c r="E650" s="14"/>
    </row>
    <row r="651" spans="4:5" ht="15.75" customHeight="1">
      <c r="D651" s="14"/>
      <c r="E651" s="14"/>
    </row>
    <row r="652" spans="4:5" ht="15.75" customHeight="1">
      <c r="D652" s="14"/>
      <c r="E652" s="14"/>
    </row>
    <row r="653" spans="4:5" ht="15.75" customHeight="1">
      <c r="D653" s="14"/>
      <c r="E653" s="14"/>
    </row>
    <row r="654" spans="4:5" ht="15.75" customHeight="1">
      <c r="D654" s="14"/>
      <c r="E654" s="14"/>
    </row>
    <row r="655" spans="4:5" ht="15.75" customHeight="1">
      <c r="D655" s="14"/>
      <c r="E655" s="14"/>
    </row>
    <row r="656" spans="4:5" ht="15.75" customHeight="1">
      <c r="D656" s="14"/>
      <c r="E656" s="14"/>
    </row>
    <row r="657" spans="4:5" ht="15.75" customHeight="1">
      <c r="D657" s="14"/>
      <c r="E657" s="14"/>
    </row>
    <row r="658" spans="4:5" ht="15.75" customHeight="1">
      <c r="D658" s="14"/>
      <c r="E658" s="14"/>
    </row>
    <row r="659" spans="4:5" ht="15.75" customHeight="1">
      <c r="D659" s="14"/>
      <c r="E659" s="14"/>
    </row>
    <row r="660" spans="4:5" ht="15.75" customHeight="1">
      <c r="D660" s="14"/>
      <c r="E660" s="14"/>
    </row>
    <row r="661" spans="4:5" ht="15.75" customHeight="1">
      <c r="D661" s="14"/>
      <c r="E661" s="14"/>
    </row>
    <row r="662" spans="4:5" ht="15.75" customHeight="1">
      <c r="D662" s="14"/>
      <c r="E662" s="14"/>
    </row>
    <row r="663" spans="4:5" ht="15.75" customHeight="1">
      <c r="D663" s="14"/>
      <c r="E663" s="14"/>
    </row>
    <row r="664" spans="4:5" ht="15.75" customHeight="1">
      <c r="D664" s="14"/>
      <c r="E664" s="14"/>
    </row>
    <row r="665" spans="4:5" ht="15.75" customHeight="1">
      <c r="D665" s="14"/>
      <c r="E665" s="14"/>
    </row>
    <row r="666" spans="4:5" ht="15.75" customHeight="1">
      <c r="D666" s="14"/>
      <c r="E666" s="14"/>
    </row>
    <row r="667" spans="4:5" ht="15.75" customHeight="1">
      <c r="D667" s="14"/>
      <c r="E667" s="14"/>
    </row>
    <row r="668" spans="4:5" ht="15.75" customHeight="1">
      <c r="D668" s="14"/>
      <c r="E668" s="14"/>
    </row>
    <row r="669" spans="4:5" ht="15.75" customHeight="1">
      <c r="D669" s="14"/>
      <c r="E669" s="14"/>
    </row>
    <row r="670" spans="4:5" ht="15.75" customHeight="1">
      <c r="D670" s="14"/>
      <c r="E670" s="14"/>
    </row>
    <row r="671" spans="4:5" ht="15.75" customHeight="1">
      <c r="D671" s="14"/>
      <c r="E671" s="14"/>
    </row>
    <row r="672" spans="4:5" ht="15.75" customHeight="1">
      <c r="D672" s="14"/>
      <c r="E672" s="14"/>
    </row>
    <row r="673" spans="4:5" ht="15.75" customHeight="1">
      <c r="D673" s="14"/>
      <c r="E673" s="14"/>
    </row>
    <row r="674" spans="4:5" ht="15.75" customHeight="1">
      <c r="D674" s="14"/>
      <c r="E674" s="14"/>
    </row>
    <row r="675" spans="4:5" ht="15.75" customHeight="1">
      <c r="D675" s="14"/>
      <c r="E675" s="14"/>
    </row>
    <row r="676" spans="4:5" ht="15.75" customHeight="1">
      <c r="D676" s="14"/>
      <c r="E676" s="14"/>
    </row>
    <row r="677" spans="4:5" ht="15.75" customHeight="1">
      <c r="D677" s="14"/>
      <c r="E677" s="14"/>
    </row>
    <row r="678" spans="4:5" ht="15.75" customHeight="1">
      <c r="D678" s="14"/>
      <c r="E678" s="14"/>
    </row>
    <row r="679" spans="4:5" ht="15.75" customHeight="1">
      <c r="D679" s="14"/>
      <c r="E679" s="14"/>
    </row>
    <row r="680" spans="4:5" ht="15.75" customHeight="1">
      <c r="D680" s="14"/>
      <c r="E680" s="14"/>
    </row>
    <row r="681" spans="4:5" ht="15.75" customHeight="1">
      <c r="D681" s="14"/>
      <c r="E681" s="14"/>
    </row>
    <row r="682" spans="4:5" ht="15.75" customHeight="1">
      <c r="D682" s="14"/>
      <c r="E682" s="14"/>
    </row>
    <row r="683" spans="4:5" ht="15.75" customHeight="1">
      <c r="D683" s="14"/>
      <c r="E683" s="14"/>
    </row>
    <row r="684" spans="4:5" ht="15.75" customHeight="1">
      <c r="D684" s="14"/>
      <c r="E684" s="14"/>
    </row>
    <row r="685" spans="4:5" ht="15.75" customHeight="1">
      <c r="D685" s="14"/>
      <c r="E685" s="14"/>
    </row>
    <row r="686" spans="4:5" ht="15.75" customHeight="1">
      <c r="D686" s="14"/>
      <c r="E686" s="14"/>
    </row>
    <row r="687" spans="4:5" ht="15.75" customHeight="1">
      <c r="D687" s="14"/>
      <c r="E687" s="14"/>
    </row>
    <row r="688" spans="4:5" ht="15.75" customHeight="1">
      <c r="D688" s="14"/>
      <c r="E688" s="14"/>
    </row>
    <row r="689" spans="4:5" ht="15.75" customHeight="1">
      <c r="D689" s="14"/>
      <c r="E689" s="14"/>
    </row>
    <row r="690" spans="4:5" ht="15.75" customHeight="1">
      <c r="D690" s="14"/>
      <c r="E690" s="14"/>
    </row>
    <row r="691" spans="4:5" ht="15.75" customHeight="1">
      <c r="D691" s="14"/>
      <c r="E691" s="14"/>
    </row>
    <row r="692" spans="4:5" ht="15.75" customHeight="1">
      <c r="D692" s="14"/>
      <c r="E692" s="14"/>
    </row>
    <row r="693" spans="4:5" ht="15.75" customHeight="1">
      <c r="D693" s="14"/>
      <c r="E693" s="14"/>
    </row>
    <row r="694" spans="4:5" ht="15.75" customHeight="1">
      <c r="D694" s="14"/>
      <c r="E694" s="14"/>
    </row>
    <row r="695" spans="4:5" ht="15.75" customHeight="1">
      <c r="D695" s="14"/>
      <c r="E695" s="14"/>
    </row>
    <row r="696" spans="4:5" ht="15.75" customHeight="1">
      <c r="D696" s="14"/>
      <c r="E696" s="14"/>
    </row>
    <row r="697" spans="4:5" ht="15.75" customHeight="1">
      <c r="D697" s="14"/>
      <c r="E697" s="14"/>
    </row>
    <row r="698" spans="4:5" ht="15.75" customHeight="1">
      <c r="D698" s="14"/>
      <c r="E698" s="14"/>
    </row>
    <row r="699" spans="4:5" ht="15.75" customHeight="1">
      <c r="D699" s="14"/>
      <c r="E699" s="14"/>
    </row>
    <row r="700" spans="4:5" ht="15.75" customHeight="1">
      <c r="D700" s="14"/>
      <c r="E700" s="14"/>
    </row>
    <row r="701" spans="4:5" ht="15.75" customHeight="1">
      <c r="D701" s="14"/>
      <c r="E701" s="14"/>
    </row>
    <row r="702" spans="4:5" ht="15.75" customHeight="1">
      <c r="D702" s="14"/>
      <c r="E702" s="14"/>
    </row>
    <row r="703" spans="4:5" ht="15.75" customHeight="1">
      <c r="D703" s="14"/>
      <c r="E703" s="14"/>
    </row>
    <row r="704" spans="4:5" ht="15.75" customHeight="1">
      <c r="D704" s="14"/>
      <c r="E704" s="14"/>
    </row>
    <row r="705" spans="4:5" ht="15.75" customHeight="1">
      <c r="D705" s="14"/>
      <c r="E705" s="14"/>
    </row>
    <row r="706" spans="4:5" ht="15.75" customHeight="1">
      <c r="D706" s="14"/>
      <c r="E706" s="14"/>
    </row>
    <row r="707" spans="4:5" ht="15.75" customHeight="1">
      <c r="D707" s="14"/>
      <c r="E707" s="14"/>
    </row>
    <row r="708" spans="4:5" ht="15.75" customHeight="1">
      <c r="D708" s="14"/>
      <c r="E708" s="14"/>
    </row>
    <row r="709" spans="4:5" ht="15.75" customHeight="1">
      <c r="D709" s="14"/>
      <c r="E709" s="14"/>
    </row>
    <row r="710" spans="4:5" ht="15.75" customHeight="1">
      <c r="D710" s="14"/>
      <c r="E710" s="14"/>
    </row>
    <row r="711" spans="4:5" ht="15.75" customHeight="1">
      <c r="D711" s="14"/>
      <c r="E711" s="14"/>
    </row>
    <row r="712" spans="4:5" ht="15.75" customHeight="1">
      <c r="D712" s="14"/>
      <c r="E712" s="14"/>
    </row>
    <row r="713" spans="4:5" ht="15.75" customHeight="1">
      <c r="D713" s="14"/>
      <c r="E713" s="14"/>
    </row>
    <row r="714" spans="4:5" ht="15.75" customHeight="1">
      <c r="D714" s="14"/>
      <c r="E714" s="14"/>
    </row>
    <row r="715" spans="4:5" ht="15.75" customHeight="1">
      <c r="D715" s="14"/>
      <c r="E715" s="14"/>
    </row>
    <row r="716" spans="4:5" ht="15.75" customHeight="1">
      <c r="D716" s="14"/>
      <c r="E716" s="14"/>
    </row>
    <row r="717" spans="4:5" ht="15.75" customHeight="1">
      <c r="D717" s="14"/>
      <c r="E717" s="14"/>
    </row>
    <row r="718" spans="4:5" ht="15.75" customHeight="1">
      <c r="D718" s="14"/>
      <c r="E718" s="14"/>
    </row>
    <row r="719" spans="4:5" ht="15.75" customHeight="1">
      <c r="D719" s="14"/>
      <c r="E719" s="14"/>
    </row>
    <row r="720" spans="4:5" ht="15.75" customHeight="1">
      <c r="D720" s="14"/>
      <c r="E720" s="14"/>
    </row>
    <row r="721" spans="4:5" ht="15.75" customHeight="1">
      <c r="D721" s="14"/>
      <c r="E721" s="14"/>
    </row>
    <row r="722" spans="4:5" ht="15.75" customHeight="1">
      <c r="D722" s="14"/>
      <c r="E722" s="14"/>
    </row>
    <row r="723" spans="4:5" ht="15.75" customHeight="1">
      <c r="D723" s="14"/>
      <c r="E723" s="14"/>
    </row>
    <row r="724" spans="4:5" ht="15.75" customHeight="1">
      <c r="D724" s="14"/>
      <c r="E724" s="14"/>
    </row>
    <row r="725" spans="4:5" ht="15.75" customHeight="1">
      <c r="D725" s="14"/>
      <c r="E725" s="14"/>
    </row>
    <row r="726" spans="4:5" ht="15.75" customHeight="1">
      <c r="D726" s="14"/>
      <c r="E726" s="14"/>
    </row>
    <row r="727" spans="4:5" ht="15.75" customHeight="1">
      <c r="D727" s="14"/>
      <c r="E727" s="14"/>
    </row>
    <row r="728" spans="4:5" ht="15.75" customHeight="1">
      <c r="D728" s="14"/>
      <c r="E728" s="14"/>
    </row>
    <row r="729" spans="4:5" ht="15.75" customHeight="1">
      <c r="D729" s="14"/>
      <c r="E729" s="14"/>
    </row>
    <row r="730" spans="4:5" ht="15.75" customHeight="1">
      <c r="D730" s="14"/>
      <c r="E730" s="14"/>
    </row>
    <row r="731" spans="4:5" ht="15.75" customHeight="1">
      <c r="D731" s="14"/>
      <c r="E731" s="14"/>
    </row>
    <row r="732" spans="4:5" ht="15.75" customHeight="1">
      <c r="D732" s="14"/>
      <c r="E732" s="14"/>
    </row>
    <row r="733" spans="4:5" ht="15.75" customHeight="1">
      <c r="D733" s="14"/>
      <c r="E733" s="14"/>
    </row>
    <row r="734" spans="4:5" ht="15.75" customHeight="1">
      <c r="D734" s="14"/>
      <c r="E734" s="14"/>
    </row>
    <row r="735" spans="4:5" ht="15.75" customHeight="1">
      <c r="D735" s="14"/>
      <c r="E735" s="14"/>
    </row>
    <row r="736" spans="4:5" ht="15.75" customHeight="1">
      <c r="D736" s="14"/>
      <c r="E736" s="14"/>
    </row>
    <row r="737" spans="4:5" ht="15.75" customHeight="1">
      <c r="D737" s="14"/>
      <c r="E737" s="14"/>
    </row>
    <row r="738" spans="4:5" ht="15.75" customHeight="1">
      <c r="D738" s="14"/>
      <c r="E738" s="14"/>
    </row>
    <row r="739" spans="4:5" ht="15.75" customHeight="1">
      <c r="D739" s="14"/>
      <c r="E739" s="14"/>
    </row>
    <row r="740" spans="4:5" ht="15.75" customHeight="1">
      <c r="D740" s="14"/>
      <c r="E740" s="14"/>
    </row>
    <row r="741" spans="4:5" ht="15.75" customHeight="1">
      <c r="D741" s="14"/>
      <c r="E741" s="14"/>
    </row>
    <row r="742" spans="4:5" ht="15.75" customHeight="1">
      <c r="D742" s="14"/>
      <c r="E742" s="14"/>
    </row>
    <row r="743" spans="4:5" ht="15.75" customHeight="1">
      <c r="D743" s="14"/>
      <c r="E743" s="14"/>
    </row>
    <row r="744" spans="4:5" ht="15.75" customHeight="1">
      <c r="D744" s="14"/>
      <c r="E744" s="14"/>
    </row>
    <row r="745" spans="4:5" ht="15.75" customHeight="1">
      <c r="D745" s="14"/>
      <c r="E745" s="14"/>
    </row>
    <row r="746" spans="4:5" ht="15.75" customHeight="1">
      <c r="D746" s="14"/>
      <c r="E746" s="14"/>
    </row>
    <row r="747" spans="4:5" ht="15.75" customHeight="1">
      <c r="D747" s="14"/>
      <c r="E747" s="14"/>
    </row>
    <row r="748" spans="4:5" ht="15.75" customHeight="1">
      <c r="D748" s="14"/>
      <c r="E748" s="14"/>
    </row>
    <row r="749" spans="4:5" ht="15.75" customHeight="1">
      <c r="D749" s="14"/>
      <c r="E749" s="14"/>
    </row>
    <row r="750" spans="4:5" ht="15.75" customHeight="1">
      <c r="D750" s="14"/>
      <c r="E750" s="14"/>
    </row>
    <row r="751" spans="4:5" ht="15.75" customHeight="1">
      <c r="D751" s="14"/>
      <c r="E751" s="14"/>
    </row>
    <row r="752" spans="4:5" ht="15.75" customHeight="1">
      <c r="D752" s="14"/>
      <c r="E752" s="14"/>
    </row>
    <row r="753" spans="4:5" ht="15.75" customHeight="1">
      <c r="D753" s="14"/>
      <c r="E753" s="14"/>
    </row>
    <row r="754" spans="4:5" ht="15.75" customHeight="1">
      <c r="D754" s="14"/>
      <c r="E754" s="14"/>
    </row>
    <row r="755" spans="4:5" ht="15.75" customHeight="1">
      <c r="D755" s="14"/>
      <c r="E755" s="14"/>
    </row>
    <row r="756" spans="4:5" ht="15.75" customHeight="1">
      <c r="D756" s="14"/>
      <c r="E756" s="14"/>
    </row>
    <row r="757" spans="4:5" ht="15.75" customHeight="1">
      <c r="D757" s="14"/>
      <c r="E757" s="14"/>
    </row>
    <row r="758" spans="4:5" ht="15.75" customHeight="1">
      <c r="D758" s="14"/>
      <c r="E758" s="14"/>
    </row>
    <row r="759" spans="4:5" ht="15.75" customHeight="1">
      <c r="D759" s="14"/>
      <c r="E759" s="14"/>
    </row>
    <row r="760" spans="4:5" ht="15.75" customHeight="1">
      <c r="D760" s="14"/>
      <c r="E760" s="14"/>
    </row>
    <row r="761" spans="4:5" ht="15.75" customHeight="1">
      <c r="D761" s="14"/>
      <c r="E761" s="14"/>
    </row>
    <row r="762" spans="4:5" ht="15.75" customHeight="1">
      <c r="D762" s="14"/>
      <c r="E762" s="14"/>
    </row>
    <row r="763" spans="4:5" ht="15.75" customHeight="1">
      <c r="D763" s="14"/>
      <c r="E763" s="14"/>
    </row>
    <row r="764" spans="4:5" ht="15.75" customHeight="1">
      <c r="D764" s="14"/>
      <c r="E764" s="14"/>
    </row>
    <row r="765" spans="4:5" ht="15.75" customHeight="1">
      <c r="D765" s="14"/>
      <c r="E765" s="14"/>
    </row>
    <row r="766" spans="4:5" ht="15.75" customHeight="1">
      <c r="D766" s="14"/>
      <c r="E766" s="14"/>
    </row>
    <row r="767" spans="4:5" ht="15.75" customHeight="1">
      <c r="D767" s="14"/>
      <c r="E767" s="14"/>
    </row>
    <row r="768" spans="4:5" ht="15.75" customHeight="1">
      <c r="D768" s="14"/>
      <c r="E768" s="14"/>
    </row>
    <row r="769" spans="4:5" ht="15.75" customHeight="1">
      <c r="D769" s="14"/>
      <c r="E769" s="14"/>
    </row>
    <row r="770" spans="4:5" ht="15.75" customHeight="1">
      <c r="D770" s="14"/>
      <c r="E770" s="14"/>
    </row>
    <row r="771" spans="4:5" ht="15.75" customHeight="1">
      <c r="D771" s="14"/>
      <c r="E771" s="14"/>
    </row>
    <row r="772" spans="4:5" ht="15.75" customHeight="1">
      <c r="D772" s="14"/>
      <c r="E772" s="14"/>
    </row>
    <row r="773" spans="4:5" ht="15.75" customHeight="1">
      <c r="D773" s="14"/>
      <c r="E773" s="14"/>
    </row>
    <row r="774" spans="4:5" ht="15.75" customHeight="1">
      <c r="D774" s="14"/>
      <c r="E774" s="14"/>
    </row>
    <row r="775" spans="4:5" ht="15.75" customHeight="1">
      <c r="D775" s="14"/>
      <c r="E775" s="14"/>
    </row>
    <row r="776" spans="4:5" ht="15.75" customHeight="1">
      <c r="D776" s="14"/>
      <c r="E776" s="14"/>
    </row>
    <row r="777" spans="4:5" ht="15.75" customHeight="1">
      <c r="D777" s="14"/>
      <c r="E777" s="14"/>
    </row>
    <row r="778" spans="4:5" ht="15.75" customHeight="1">
      <c r="D778" s="14"/>
      <c r="E778" s="14"/>
    </row>
    <row r="779" spans="4:5" ht="15.75" customHeight="1">
      <c r="D779" s="14"/>
      <c r="E779" s="14"/>
    </row>
    <row r="780" spans="4:5" ht="15.75" customHeight="1">
      <c r="D780" s="14"/>
      <c r="E780" s="14"/>
    </row>
    <row r="781" spans="4:5" ht="15.75" customHeight="1">
      <c r="D781" s="14"/>
      <c r="E781" s="14"/>
    </row>
    <row r="782" spans="4:5" ht="15.75" customHeight="1">
      <c r="D782" s="14"/>
      <c r="E782" s="14"/>
    </row>
    <row r="783" spans="4:5" ht="15.75" customHeight="1">
      <c r="D783" s="14"/>
      <c r="E783" s="14"/>
    </row>
    <row r="784" spans="4:5" ht="15.75" customHeight="1">
      <c r="D784" s="14"/>
      <c r="E784" s="14"/>
    </row>
    <row r="785" spans="4:5" ht="15.75" customHeight="1">
      <c r="D785" s="14"/>
      <c r="E785" s="14"/>
    </row>
    <row r="786" spans="4:5" ht="15.75" customHeight="1">
      <c r="D786" s="14"/>
      <c r="E786" s="14"/>
    </row>
    <row r="787" spans="4:5" ht="15.75" customHeight="1">
      <c r="D787" s="14"/>
      <c r="E787" s="14"/>
    </row>
    <row r="788" spans="4:5" ht="15.75" customHeight="1">
      <c r="D788" s="14"/>
      <c r="E788" s="14"/>
    </row>
    <row r="789" spans="4:5" ht="15.75" customHeight="1">
      <c r="D789" s="14"/>
      <c r="E789" s="14"/>
    </row>
    <row r="790" spans="4:5" ht="15.75" customHeight="1">
      <c r="D790" s="14"/>
      <c r="E790" s="14"/>
    </row>
    <row r="791" spans="4:5" ht="15.75" customHeight="1">
      <c r="D791" s="14"/>
      <c r="E791" s="14"/>
    </row>
    <row r="792" spans="4:5" ht="15.75" customHeight="1">
      <c r="D792" s="14"/>
      <c r="E792" s="14"/>
    </row>
    <row r="793" spans="4:5" ht="15.75" customHeight="1">
      <c r="D793" s="14"/>
      <c r="E793" s="14"/>
    </row>
    <row r="794" spans="4:5" ht="15.75" customHeight="1">
      <c r="D794" s="14"/>
      <c r="E794" s="14"/>
    </row>
    <row r="795" spans="4:5" ht="15.75" customHeight="1">
      <c r="D795" s="14"/>
      <c r="E795" s="14"/>
    </row>
    <row r="796" spans="4:5" ht="15.75" customHeight="1">
      <c r="D796" s="14"/>
      <c r="E796" s="14"/>
    </row>
    <row r="797" spans="4:5" ht="15.75" customHeight="1">
      <c r="D797" s="14"/>
      <c r="E797" s="14"/>
    </row>
    <row r="798" spans="4:5" ht="15.75" customHeight="1">
      <c r="D798" s="14"/>
      <c r="E798" s="14"/>
    </row>
    <row r="799" spans="4:5" ht="15.75" customHeight="1">
      <c r="D799" s="14"/>
      <c r="E799" s="14"/>
    </row>
    <row r="800" spans="4:5" ht="15.75" customHeight="1">
      <c r="D800" s="14"/>
      <c r="E800" s="14"/>
    </row>
    <row r="801" spans="4:5" ht="15.75" customHeight="1">
      <c r="D801" s="14"/>
      <c r="E801" s="14"/>
    </row>
    <row r="802" spans="4:5" ht="15.75" customHeight="1">
      <c r="D802" s="14"/>
      <c r="E802" s="14"/>
    </row>
    <row r="803" spans="4:5" ht="15.75" customHeight="1">
      <c r="D803" s="14"/>
      <c r="E803" s="14"/>
    </row>
    <row r="804" spans="4:5" ht="15.75" customHeight="1">
      <c r="D804" s="14"/>
      <c r="E804" s="14"/>
    </row>
    <row r="805" spans="4:5" ht="15.75" customHeight="1">
      <c r="D805" s="14"/>
      <c r="E805" s="14"/>
    </row>
    <row r="806" spans="4:5" ht="15.75" customHeight="1">
      <c r="D806" s="14"/>
      <c r="E806" s="14"/>
    </row>
    <row r="807" spans="4:5" ht="15.75" customHeight="1">
      <c r="D807" s="14"/>
      <c r="E807" s="14"/>
    </row>
    <row r="808" spans="4:5" ht="15.75" customHeight="1">
      <c r="D808" s="14"/>
      <c r="E808" s="14"/>
    </row>
    <row r="809" spans="4:5" ht="15.75" customHeight="1">
      <c r="D809" s="14"/>
      <c r="E809" s="14"/>
    </row>
    <row r="810" spans="4:5" ht="15.75" customHeight="1">
      <c r="D810" s="14"/>
      <c r="E810" s="14"/>
    </row>
    <row r="811" spans="4:5" ht="15.75" customHeight="1">
      <c r="D811" s="14"/>
      <c r="E811" s="14"/>
    </row>
    <row r="812" spans="4:5" ht="15.75" customHeight="1">
      <c r="D812" s="14"/>
      <c r="E812" s="14"/>
    </row>
    <row r="813" spans="4:5" ht="15.75" customHeight="1">
      <c r="D813" s="14"/>
      <c r="E813" s="14"/>
    </row>
    <row r="814" spans="4:5" ht="15.75" customHeight="1">
      <c r="D814" s="14"/>
      <c r="E814" s="14"/>
    </row>
    <row r="815" spans="4:5" ht="15.75" customHeight="1">
      <c r="D815" s="14"/>
      <c r="E815" s="14"/>
    </row>
    <row r="816" spans="4:5" ht="15.75" customHeight="1">
      <c r="D816" s="14"/>
      <c r="E816" s="14"/>
    </row>
    <row r="817" spans="4:5" ht="15.75" customHeight="1">
      <c r="D817" s="14"/>
      <c r="E817" s="14"/>
    </row>
    <row r="818" spans="4:5" ht="15.75" customHeight="1">
      <c r="D818" s="14"/>
      <c r="E818" s="14"/>
    </row>
    <row r="819" spans="4:5" ht="15.75" customHeight="1">
      <c r="D819" s="14"/>
      <c r="E819" s="14"/>
    </row>
    <row r="820" spans="4:5" ht="15.75" customHeight="1">
      <c r="D820" s="14"/>
      <c r="E820" s="14"/>
    </row>
    <row r="821" spans="4:5" ht="15.75" customHeight="1">
      <c r="D821" s="14"/>
      <c r="E821" s="14"/>
    </row>
    <row r="822" spans="4:5" ht="15.75" customHeight="1">
      <c r="D822" s="14"/>
      <c r="E822" s="14"/>
    </row>
    <row r="823" spans="4:5" ht="15.75" customHeight="1">
      <c r="D823" s="14"/>
      <c r="E823" s="14"/>
    </row>
    <row r="824" spans="4:5" ht="15.75" customHeight="1">
      <c r="D824" s="14"/>
      <c r="E824" s="14"/>
    </row>
    <row r="825" spans="4:5" ht="15.75" customHeight="1">
      <c r="D825" s="14"/>
      <c r="E825" s="14"/>
    </row>
    <row r="826" spans="4:5" ht="15.75" customHeight="1">
      <c r="D826" s="14"/>
      <c r="E826" s="14"/>
    </row>
    <row r="827" spans="4:5" ht="15.75" customHeight="1">
      <c r="D827" s="14"/>
      <c r="E827" s="14"/>
    </row>
    <row r="828" spans="4:5" ht="15.75" customHeight="1">
      <c r="D828" s="14"/>
      <c r="E828" s="14"/>
    </row>
    <row r="829" spans="4:5" ht="15.75" customHeight="1">
      <c r="D829" s="14"/>
      <c r="E829" s="14"/>
    </row>
    <row r="830" spans="4:5" ht="15.75" customHeight="1">
      <c r="D830" s="14"/>
      <c r="E830" s="14"/>
    </row>
    <row r="831" spans="4:5" ht="15.75" customHeight="1">
      <c r="D831" s="14"/>
      <c r="E831" s="14"/>
    </row>
    <row r="832" spans="4:5" ht="15.75" customHeight="1">
      <c r="D832" s="14"/>
      <c r="E832" s="14"/>
    </row>
    <row r="833" spans="4:5" ht="15.75" customHeight="1">
      <c r="D833" s="14"/>
      <c r="E833" s="14"/>
    </row>
    <row r="834" spans="4:5" ht="15.75" customHeight="1">
      <c r="D834" s="14"/>
      <c r="E834" s="14"/>
    </row>
    <row r="835" spans="4:5" ht="15.75" customHeight="1">
      <c r="D835" s="14"/>
      <c r="E835" s="14"/>
    </row>
    <row r="836" spans="4:5" ht="15.75" customHeight="1">
      <c r="D836" s="14"/>
      <c r="E836" s="14"/>
    </row>
    <row r="837" spans="4:5" ht="15.75" customHeight="1">
      <c r="D837" s="14"/>
      <c r="E837" s="14"/>
    </row>
    <row r="838" spans="4:5" ht="15.75" customHeight="1">
      <c r="D838" s="14"/>
      <c r="E838" s="14"/>
    </row>
    <row r="839" spans="4:5" ht="15.75" customHeight="1">
      <c r="D839" s="14"/>
      <c r="E839" s="14"/>
    </row>
    <row r="840" spans="4:5" ht="15.75" customHeight="1">
      <c r="D840" s="14"/>
      <c r="E840" s="14"/>
    </row>
    <row r="841" spans="4:5" ht="15.75" customHeight="1">
      <c r="D841" s="14"/>
      <c r="E841" s="14"/>
    </row>
    <row r="842" spans="4:5" ht="15.75" customHeight="1">
      <c r="D842" s="14"/>
      <c r="E842" s="14"/>
    </row>
    <row r="843" spans="4:5" ht="15.75" customHeight="1">
      <c r="D843" s="14"/>
      <c r="E843" s="14"/>
    </row>
    <row r="844" spans="4:5" ht="15.75" customHeight="1">
      <c r="D844" s="14"/>
      <c r="E844" s="14"/>
    </row>
    <row r="845" spans="4:5" ht="15.75" customHeight="1">
      <c r="D845" s="14"/>
      <c r="E845" s="14"/>
    </row>
    <row r="846" spans="4:5" ht="15.75" customHeight="1">
      <c r="D846" s="14"/>
      <c r="E846" s="14"/>
    </row>
    <row r="847" spans="4:5" ht="15.75" customHeight="1">
      <c r="D847" s="14"/>
      <c r="E847" s="14"/>
    </row>
    <row r="848" spans="4:5" ht="15.75" customHeight="1">
      <c r="D848" s="14"/>
      <c r="E848" s="14"/>
    </row>
    <row r="849" spans="4:5" ht="15.75" customHeight="1">
      <c r="D849" s="14"/>
      <c r="E849" s="14"/>
    </row>
    <row r="850" spans="4:5" ht="15.75" customHeight="1">
      <c r="D850" s="14"/>
      <c r="E850" s="14"/>
    </row>
    <row r="851" spans="4:5" ht="15.75" customHeight="1">
      <c r="D851" s="14"/>
      <c r="E851" s="14"/>
    </row>
    <row r="852" spans="4:5" ht="15.75" customHeight="1">
      <c r="D852" s="14"/>
      <c r="E852" s="14"/>
    </row>
    <row r="853" spans="4:5" ht="15.75" customHeight="1">
      <c r="D853" s="14"/>
      <c r="E853" s="14"/>
    </row>
    <row r="854" spans="4:5" ht="15.75" customHeight="1">
      <c r="D854" s="14"/>
      <c r="E854" s="14"/>
    </row>
    <row r="855" spans="4:5" ht="15.75" customHeight="1">
      <c r="D855" s="14"/>
      <c r="E855" s="14"/>
    </row>
    <row r="856" spans="4:5" ht="15.75" customHeight="1">
      <c r="D856" s="14"/>
      <c r="E856" s="14"/>
    </row>
    <row r="857" spans="4:5" ht="15.75" customHeight="1">
      <c r="D857" s="14"/>
      <c r="E857" s="14"/>
    </row>
    <row r="858" spans="4:5" ht="15.75" customHeight="1">
      <c r="D858" s="14"/>
      <c r="E858" s="14"/>
    </row>
    <row r="859" spans="4:5" ht="15.75" customHeight="1">
      <c r="D859" s="14"/>
      <c r="E859" s="14"/>
    </row>
    <row r="860" spans="4:5" ht="15.75" customHeight="1">
      <c r="D860" s="14"/>
      <c r="E860" s="14"/>
    </row>
    <row r="861" spans="4:5" ht="15.75" customHeight="1">
      <c r="D861" s="14"/>
      <c r="E861" s="14"/>
    </row>
    <row r="862" spans="4:5" ht="15.75" customHeight="1">
      <c r="D862" s="14"/>
      <c r="E862" s="14"/>
    </row>
    <row r="863" spans="4:5" ht="15.75" customHeight="1">
      <c r="D863" s="14"/>
      <c r="E863" s="14"/>
    </row>
    <row r="864" spans="4:5" ht="15.75" customHeight="1">
      <c r="D864" s="14"/>
      <c r="E864" s="14"/>
    </row>
    <row r="865" spans="4:5" ht="15.75" customHeight="1">
      <c r="D865" s="14"/>
      <c r="E865" s="14"/>
    </row>
    <row r="866" spans="4:5" ht="15.75" customHeight="1">
      <c r="D866" s="14"/>
      <c r="E866" s="14"/>
    </row>
    <row r="867" spans="4:5" ht="15.75" customHeight="1">
      <c r="D867" s="14"/>
      <c r="E867" s="14"/>
    </row>
    <row r="868" spans="4:5" ht="15.75" customHeight="1">
      <c r="D868" s="14"/>
      <c r="E868" s="14"/>
    </row>
    <row r="869" spans="4:5" ht="15.75" customHeight="1">
      <c r="D869" s="14"/>
      <c r="E869" s="14"/>
    </row>
    <row r="870" spans="4:5" ht="15.75" customHeight="1">
      <c r="D870" s="14"/>
      <c r="E870" s="14"/>
    </row>
    <row r="871" spans="4:5" ht="15.75" customHeight="1">
      <c r="D871" s="14"/>
      <c r="E871" s="14"/>
    </row>
    <row r="872" spans="4:5" ht="15.75" customHeight="1">
      <c r="D872" s="14"/>
      <c r="E872" s="14"/>
    </row>
    <row r="873" spans="4:5" ht="15.75" customHeight="1">
      <c r="D873" s="14"/>
      <c r="E873" s="14"/>
    </row>
    <row r="874" spans="4:5" ht="15.75" customHeight="1">
      <c r="D874" s="14"/>
      <c r="E874" s="14"/>
    </row>
    <row r="875" spans="4:5" ht="15.75" customHeight="1">
      <c r="D875" s="14"/>
      <c r="E875" s="14"/>
    </row>
    <row r="876" spans="4:5" ht="15.75" customHeight="1">
      <c r="D876" s="14"/>
      <c r="E876" s="14"/>
    </row>
    <row r="877" spans="4:5" ht="15.75" customHeight="1">
      <c r="D877" s="14"/>
      <c r="E877" s="14"/>
    </row>
    <row r="878" spans="4:5" ht="15.75" customHeight="1">
      <c r="D878" s="14"/>
      <c r="E878" s="14"/>
    </row>
    <row r="879" spans="4:5" ht="15.75" customHeight="1">
      <c r="D879" s="14"/>
      <c r="E879" s="14"/>
    </row>
    <row r="880" spans="4:5" ht="15.75" customHeight="1">
      <c r="D880" s="14"/>
      <c r="E880" s="14"/>
    </row>
    <row r="881" spans="4:5" ht="15.75" customHeight="1">
      <c r="D881" s="14"/>
      <c r="E881" s="14"/>
    </row>
    <row r="882" spans="4:5" ht="15.75" customHeight="1">
      <c r="D882" s="14"/>
      <c r="E882" s="14"/>
    </row>
    <row r="883" spans="4:5" ht="15.75" customHeight="1">
      <c r="D883" s="14"/>
      <c r="E883" s="14"/>
    </row>
    <row r="884" spans="4:5" ht="15.75" customHeight="1">
      <c r="D884" s="14"/>
      <c r="E884" s="14"/>
    </row>
    <row r="885" spans="4:5" ht="15.75" customHeight="1">
      <c r="D885" s="14"/>
      <c r="E885" s="14"/>
    </row>
    <row r="886" spans="4:5" ht="15.75" customHeight="1">
      <c r="D886" s="14"/>
      <c r="E886" s="14"/>
    </row>
    <row r="887" spans="4:5" ht="15.75" customHeight="1">
      <c r="D887" s="14"/>
      <c r="E887" s="14"/>
    </row>
    <row r="888" spans="4:5" ht="15.75" customHeight="1">
      <c r="D888" s="14"/>
      <c r="E888" s="14"/>
    </row>
    <row r="889" spans="4:5" ht="15.75" customHeight="1">
      <c r="D889" s="14"/>
      <c r="E889" s="14"/>
    </row>
    <row r="890" spans="4:5" ht="15.75" customHeight="1">
      <c r="D890" s="14"/>
      <c r="E890" s="14"/>
    </row>
    <row r="891" spans="4:5" ht="15.75" customHeight="1">
      <c r="D891" s="14"/>
      <c r="E891" s="14"/>
    </row>
    <row r="892" spans="4:5" ht="15.75" customHeight="1">
      <c r="D892" s="14"/>
      <c r="E892" s="14"/>
    </row>
    <row r="893" spans="4:5" ht="15.75" customHeight="1">
      <c r="D893" s="14"/>
      <c r="E893" s="14"/>
    </row>
    <row r="894" spans="4:5" ht="15.75" customHeight="1">
      <c r="D894" s="14"/>
      <c r="E894" s="14"/>
    </row>
    <row r="895" spans="4:5" ht="15.75" customHeight="1">
      <c r="D895" s="14"/>
      <c r="E895" s="14"/>
    </row>
    <row r="896" spans="4:5" ht="15.75" customHeight="1">
      <c r="D896" s="14"/>
      <c r="E896" s="14"/>
    </row>
    <row r="897" spans="4:5" ht="15.75" customHeight="1">
      <c r="D897" s="14"/>
      <c r="E897" s="14"/>
    </row>
    <row r="898" spans="4:5" ht="15.75" customHeight="1">
      <c r="D898" s="14"/>
      <c r="E898" s="14"/>
    </row>
    <row r="899" spans="4:5" ht="15.75" customHeight="1">
      <c r="D899" s="14"/>
      <c r="E899" s="14"/>
    </row>
    <row r="900" spans="4:5" ht="15.75" customHeight="1">
      <c r="D900" s="14"/>
      <c r="E900" s="14"/>
    </row>
    <row r="901" spans="4:5" ht="15.75" customHeight="1">
      <c r="D901" s="14"/>
      <c r="E901" s="14"/>
    </row>
    <row r="902" spans="4:5" ht="15.75" customHeight="1">
      <c r="D902" s="14"/>
      <c r="E902" s="14"/>
    </row>
    <row r="903" spans="4:5" ht="15.75" customHeight="1">
      <c r="D903" s="14"/>
      <c r="E903" s="14"/>
    </row>
    <row r="904" spans="4:5" ht="15.75" customHeight="1">
      <c r="D904" s="14"/>
      <c r="E904" s="14"/>
    </row>
    <row r="905" spans="4:5" ht="15.75" customHeight="1">
      <c r="D905" s="14"/>
      <c r="E905" s="14"/>
    </row>
    <row r="906" spans="4:5" ht="15.75" customHeight="1">
      <c r="D906" s="14"/>
      <c r="E906" s="14"/>
    </row>
    <row r="907" spans="4:5" ht="15.75" customHeight="1">
      <c r="D907" s="14"/>
      <c r="E907" s="14"/>
    </row>
    <row r="908" spans="4:5" ht="15.75" customHeight="1">
      <c r="D908" s="14"/>
      <c r="E908" s="14"/>
    </row>
    <row r="909" spans="4:5" ht="15.75" customHeight="1">
      <c r="D909" s="14"/>
      <c r="E909" s="14"/>
    </row>
    <row r="910" spans="4:5" ht="15.75" customHeight="1">
      <c r="D910" s="14"/>
      <c r="E910" s="14"/>
    </row>
    <row r="911" spans="4:5" ht="15.75" customHeight="1">
      <c r="D911" s="14"/>
      <c r="E911" s="14"/>
    </row>
    <row r="912" spans="4:5" ht="15.75" customHeight="1">
      <c r="D912" s="14"/>
      <c r="E912" s="14"/>
    </row>
    <row r="913" spans="4:5" ht="15.75" customHeight="1">
      <c r="D913" s="14"/>
      <c r="E913" s="14"/>
    </row>
    <row r="914" spans="4:5" ht="15.75" customHeight="1">
      <c r="D914" s="14"/>
      <c r="E914" s="14"/>
    </row>
    <row r="915" spans="4:5" ht="15.75" customHeight="1">
      <c r="D915" s="14"/>
      <c r="E915" s="14"/>
    </row>
    <row r="916" spans="4:5" ht="15.75" customHeight="1">
      <c r="D916" s="14"/>
      <c r="E916" s="14"/>
    </row>
    <row r="917" spans="4:5" ht="15.75" customHeight="1">
      <c r="D917" s="14"/>
      <c r="E917" s="14"/>
    </row>
    <row r="918" spans="4:5" ht="15.75" customHeight="1">
      <c r="D918" s="14"/>
      <c r="E918" s="14"/>
    </row>
    <row r="919" spans="4:5" ht="15.75" customHeight="1">
      <c r="D919" s="14"/>
      <c r="E919" s="14"/>
    </row>
    <row r="920" spans="4:5" ht="15.75" customHeight="1">
      <c r="D920" s="14"/>
      <c r="E920" s="14"/>
    </row>
    <row r="921" spans="4:5" ht="15.75" customHeight="1">
      <c r="D921" s="14"/>
      <c r="E921" s="14"/>
    </row>
    <row r="922" spans="4:5" ht="15.75" customHeight="1">
      <c r="D922" s="14"/>
      <c r="E922" s="14"/>
    </row>
    <row r="923" spans="4:5" ht="15.75" customHeight="1">
      <c r="D923" s="14"/>
      <c r="E923" s="14"/>
    </row>
    <row r="924" spans="4:5" ht="15.75" customHeight="1">
      <c r="D924" s="14"/>
      <c r="E924" s="14"/>
    </row>
    <row r="925" spans="4:5" ht="15.75" customHeight="1">
      <c r="D925" s="14"/>
      <c r="E925" s="14"/>
    </row>
    <row r="926" spans="4:5" ht="15.75" customHeight="1">
      <c r="D926" s="14"/>
      <c r="E926" s="14"/>
    </row>
    <row r="927" spans="4:5" ht="15.75" customHeight="1">
      <c r="D927" s="14"/>
      <c r="E927" s="14"/>
    </row>
    <row r="928" spans="4:5" ht="15.75" customHeight="1">
      <c r="D928" s="14"/>
      <c r="E928" s="14"/>
    </row>
    <row r="929" spans="4:5" ht="15.75" customHeight="1">
      <c r="D929" s="14"/>
      <c r="E929" s="14"/>
    </row>
    <row r="930" spans="4:5" ht="15.75" customHeight="1">
      <c r="D930" s="14"/>
      <c r="E930" s="14"/>
    </row>
    <row r="931" spans="4:5" ht="15.75" customHeight="1">
      <c r="D931" s="14"/>
      <c r="E931" s="14"/>
    </row>
    <row r="932" spans="4:5" ht="15.75" customHeight="1">
      <c r="D932" s="14"/>
      <c r="E932" s="14"/>
    </row>
    <row r="933" spans="4:5" ht="15.75" customHeight="1">
      <c r="D933" s="14"/>
      <c r="E933" s="14"/>
    </row>
    <row r="934" spans="4:5" ht="15.75" customHeight="1">
      <c r="D934" s="14"/>
      <c r="E934" s="14"/>
    </row>
    <row r="935" spans="4:5" ht="15.75" customHeight="1">
      <c r="D935" s="14"/>
      <c r="E935" s="14"/>
    </row>
    <row r="936" spans="4:5" ht="15.75" customHeight="1">
      <c r="D936" s="14"/>
      <c r="E936" s="14"/>
    </row>
    <row r="937" spans="4:5" ht="15.75" customHeight="1">
      <c r="D937" s="14"/>
      <c r="E937" s="14"/>
    </row>
    <row r="938" spans="4:5" ht="15.75" customHeight="1">
      <c r="D938" s="14"/>
      <c r="E938" s="14"/>
    </row>
    <row r="939" spans="4:5" ht="15.75" customHeight="1">
      <c r="D939" s="14"/>
      <c r="E939" s="14"/>
    </row>
    <row r="940" spans="4:5" ht="15.75" customHeight="1">
      <c r="D940" s="14"/>
      <c r="E940" s="14"/>
    </row>
    <row r="941" spans="4:5" ht="15.75" customHeight="1">
      <c r="D941" s="14"/>
      <c r="E941" s="14"/>
    </row>
    <row r="942" spans="4:5" ht="15.75" customHeight="1">
      <c r="D942" s="14"/>
      <c r="E942" s="14"/>
    </row>
    <row r="943" spans="4:5" ht="15.75" customHeight="1">
      <c r="D943" s="14"/>
      <c r="E943" s="14"/>
    </row>
    <row r="944" spans="4:5" ht="15.75" customHeight="1">
      <c r="D944" s="14"/>
      <c r="E944" s="14"/>
    </row>
    <row r="945" spans="4:5" ht="15.75" customHeight="1">
      <c r="D945" s="14"/>
      <c r="E945" s="14"/>
    </row>
    <row r="946" spans="4:5" ht="15.75" customHeight="1">
      <c r="D946" s="14"/>
      <c r="E946" s="14"/>
    </row>
    <row r="947" spans="4:5" ht="15.75" customHeight="1">
      <c r="D947" s="14"/>
      <c r="E947" s="14"/>
    </row>
    <row r="948" spans="4:5" ht="15.75" customHeight="1">
      <c r="D948" s="14"/>
      <c r="E948" s="14"/>
    </row>
    <row r="949" spans="4:5" ht="15.75" customHeight="1">
      <c r="D949" s="14"/>
      <c r="E949" s="14"/>
    </row>
    <row r="950" spans="4:5" ht="15.75" customHeight="1">
      <c r="D950" s="14"/>
      <c r="E950" s="14"/>
    </row>
    <row r="951" spans="4:5" ht="15.75" customHeight="1">
      <c r="D951" s="14"/>
      <c r="E951" s="14"/>
    </row>
    <row r="952" spans="4:5" ht="15.75" customHeight="1">
      <c r="D952" s="14"/>
      <c r="E952" s="14"/>
    </row>
    <row r="953" spans="4:5" ht="15.75" customHeight="1">
      <c r="D953" s="14"/>
      <c r="E953" s="14"/>
    </row>
    <row r="954" spans="4:5" ht="15.75" customHeight="1">
      <c r="D954" s="14"/>
      <c r="E954" s="14"/>
    </row>
    <row r="955" spans="4:5" ht="15.75" customHeight="1">
      <c r="D955" s="14"/>
      <c r="E955" s="14"/>
    </row>
    <row r="956" spans="4:5" ht="15.75" customHeight="1">
      <c r="D956" s="14"/>
      <c r="E956" s="14"/>
    </row>
    <row r="957" spans="4:5" ht="15.75" customHeight="1">
      <c r="D957" s="14"/>
      <c r="E957" s="14"/>
    </row>
    <row r="958" spans="4:5" ht="15.75" customHeight="1">
      <c r="D958" s="14"/>
      <c r="E958" s="14"/>
    </row>
    <row r="959" spans="4:5" ht="15.75" customHeight="1">
      <c r="D959" s="14"/>
      <c r="E959" s="14"/>
    </row>
    <row r="960" spans="4:5" ht="15.75" customHeight="1">
      <c r="D960" s="14"/>
      <c r="E960" s="14"/>
    </row>
    <row r="961" spans="4:5" ht="15.75" customHeight="1">
      <c r="D961" s="14"/>
      <c r="E961" s="14"/>
    </row>
    <row r="962" spans="4:5" ht="15.75" customHeight="1">
      <c r="D962" s="14"/>
      <c r="E962" s="14"/>
    </row>
    <row r="963" spans="4:5" ht="15.75" customHeight="1">
      <c r="D963" s="14"/>
      <c r="E963" s="14"/>
    </row>
    <row r="964" spans="4:5" ht="15.75" customHeight="1">
      <c r="D964" s="14"/>
      <c r="E964" s="14"/>
    </row>
    <row r="965" spans="4:5" ht="15.75" customHeight="1">
      <c r="D965" s="14"/>
      <c r="E965" s="14"/>
    </row>
    <row r="966" spans="4:5" ht="15.75" customHeight="1">
      <c r="D966" s="14"/>
      <c r="E966" s="14"/>
    </row>
    <row r="967" spans="4:5" ht="15.75" customHeight="1">
      <c r="D967" s="14"/>
      <c r="E967" s="14"/>
    </row>
    <row r="968" spans="4:5" ht="15.75" customHeight="1">
      <c r="D968" s="14"/>
      <c r="E968" s="14"/>
    </row>
    <row r="969" spans="4:5" ht="15.75" customHeight="1">
      <c r="D969" s="14"/>
      <c r="E969" s="14"/>
    </row>
    <row r="970" spans="4:5" ht="15.75" customHeight="1">
      <c r="D970" s="14"/>
      <c r="E970" s="14"/>
    </row>
    <row r="971" spans="4:5" ht="15.75" customHeight="1">
      <c r="D971" s="14"/>
      <c r="E971" s="14"/>
    </row>
    <row r="972" spans="4:5" ht="15.75" customHeight="1">
      <c r="D972" s="14"/>
      <c r="E972" s="14"/>
    </row>
    <row r="973" spans="4:5" ht="15.75" customHeight="1">
      <c r="D973" s="14"/>
      <c r="E973" s="14"/>
    </row>
    <row r="974" spans="4:5" ht="15.75" customHeight="1">
      <c r="D974" s="14"/>
      <c r="E974" s="14"/>
    </row>
    <row r="975" spans="4:5" ht="15.75" customHeight="1">
      <c r="D975" s="14"/>
      <c r="E975" s="14"/>
    </row>
    <row r="976" spans="4:5" ht="15.75" customHeight="1">
      <c r="D976" s="14"/>
      <c r="E976" s="14"/>
    </row>
    <row r="977" spans="4:5" ht="15.75" customHeight="1">
      <c r="D977" s="14"/>
      <c r="E977" s="14"/>
    </row>
    <row r="978" spans="4:5" ht="15.75" customHeight="1">
      <c r="D978" s="14"/>
      <c r="E978" s="14"/>
    </row>
    <row r="979" spans="4:5" ht="15.75" customHeight="1">
      <c r="D979" s="14"/>
      <c r="E979" s="14"/>
    </row>
    <row r="980" spans="4:5" ht="15.75" customHeight="1">
      <c r="D980" s="14"/>
      <c r="E980" s="14"/>
    </row>
    <row r="981" spans="4:5" ht="15.75" customHeight="1">
      <c r="D981" s="14"/>
      <c r="E981" s="14"/>
    </row>
    <row r="982" spans="4:5" ht="15.75" customHeight="1">
      <c r="D982" s="14"/>
      <c r="E982" s="14"/>
    </row>
    <row r="983" spans="4:5" ht="15.75" customHeight="1">
      <c r="D983" s="14"/>
      <c r="E983" s="14"/>
    </row>
    <row r="984" spans="4:5" ht="15.75" customHeight="1">
      <c r="D984" s="14"/>
      <c r="E984" s="14"/>
    </row>
    <row r="985" spans="4:5" ht="15.75" customHeight="1">
      <c r="D985" s="14"/>
      <c r="E985" s="14"/>
    </row>
    <row r="986" spans="4:5" ht="15.75" customHeight="1">
      <c r="D986" s="14"/>
      <c r="E986" s="14"/>
    </row>
    <row r="987" spans="4:5" ht="15.75" customHeight="1">
      <c r="D987" s="14"/>
      <c r="E987" s="14"/>
    </row>
    <row r="988" spans="4:5" ht="15.75" customHeight="1">
      <c r="D988" s="14"/>
      <c r="E988" s="14"/>
    </row>
    <row r="989" spans="4:5" ht="15.75" customHeight="1">
      <c r="D989" s="14"/>
      <c r="E989" s="14"/>
    </row>
    <row r="990" spans="4:5" ht="15.75" customHeight="1">
      <c r="D990" s="14"/>
      <c r="E990" s="14"/>
    </row>
    <row r="991" spans="4:5" ht="15.75" customHeight="1">
      <c r="D991" s="14"/>
      <c r="E991" s="14"/>
    </row>
    <row r="992" spans="4:5" ht="15.75" customHeight="1">
      <c r="D992" s="14"/>
      <c r="E992" s="14"/>
    </row>
    <row r="993" spans="4:5" ht="15.75" customHeight="1">
      <c r="D993" s="14"/>
      <c r="E993" s="14"/>
    </row>
    <row r="994" spans="4:5" ht="15.75" customHeight="1">
      <c r="D994" s="14"/>
      <c r="E994" s="14"/>
    </row>
    <row r="995" spans="4:5" ht="15.75" customHeight="1">
      <c r="D995" s="14"/>
      <c r="E995" s="14"/>
    </row>
    <row r="996" spans="4:5" ht="15.75" customHeight="1">
      <c r="D996" s="14"/>
      <c r="E996" s="14"/>
    </row>
    <row r="997" spans="4:5" ht="15.75" customHeight="1">
      <c r="D997" s="14"/>
      <c r="E997" s="14"/>
    </row>
    <row r="998" spans="4:5" ht="15.75" customHeight="1">
      <c r="D998" s="14"/>
      <c r="E998" s="14"/>
    </row>
    <row r="999" spans="4:5" ht="15.75" customHeight="1">
      <c r="D999" s="14"/>
      <c r="E999" s="14"/>
    </row>
    <row r="1000" spans="4:5" ht="15.75" customHeight="1">
      <c r="D1000" s="14"/>
      <c r="E1000" s="14"/>
    </row>
    <row r="1001" spans="4:5" ht="15.75" customHeight="1">
      <c r="D1001" s="14"/>
      <c r="E1001" s="14"/>
    </row>
    <row r="1002" spans="4:5" ht="15.75" customHeight="1">
      <c r="D1002" s="14"/>
      <c r="E1002" s="14"/>
    </row>
    <row r="1003" spans="4:5" ht="15.75" customHeight="1">
      <c r="D1003" s="14"/>
      <c r="E1003" s="14"/>
    </row>
    <row r="1004" spans="4:5" ht="15.75" customHeight="1">
      <c r="D1004" s="14"/>
      <c r="E1004" s="14"/>
    </row>
    <row r="1005" spans="4:5" ht="15.75" customHeight="1">
      <c r="D1005" s="14"/>
      <c r="E1005" s="14"/>
    </row>
    <row r="1006" spans="4:5" ht="15.75" customHeight="1">
      <c r="D1006" s="14"/>
      <c r="E1006" s="14"/>
    </row>
    <row r="1007" spans="4:5" ht="15.75" customHeight="1">
      <c r="D1007" s="14"/>
      <c r="E1007" s="14"/>
    </row>
    <row r="1008" spans="4:5" ht="15.75" customHeight="1">
      <c r="D1008" s="14"/>
      <c r="E1008" s="14"/>
    </row>
    <row r="1009" spans="4:5" ht="15.75" customHeight="1">
      <c r="D1009" s="14"/>
      <c r="E1009" s="14"/>
    </row>
    <row r="1010" spans="4:5" ht="15.75" customHeight="1">
      <c r="D1010" s="14"/>
      <c r="E1010" s="14"/>
    </row>
    <row r="1011" spans="4:5" ht="15.75" customHeight="1">
      <c r="D1011" s="14"/>
      <c r="E1011" s="14"/>
    </row>
    <row r="1012" spans="4:5" ht="15.75" customHeight="1">
      <c r="D1012" s="14"/>
      <c r="E1012" s="14"/>
    </row>
    <row r="1013" spans="4:5" ht="15.75" customHeight="1">
      <c r="D1013" s="14"/>
      <c r="E1013" s="14"/>
    </row>
    <row r="1014" spans="4:5" ht="15.75" customHeight="1">
      <c r="D1014" s="14"/>
      <c r="E1014" s="14"/>
    </row>
    <row r="1015" spans="4:5" ht="15.75" customHeight="1">
      <c r="D1015" s="14"/>
      <c r="E1015" s="14"/>
    </row>
    <row r="1016" spans="4:5" ht="15.75" customHeight="1">
      <c r="D1016" s="14"/>
      <c r="E1016" s="14"/>
    </row>
  </sheetData>
  <mergeCells count="8">
    <mergeCell ref="A7:C7"/>
    <mergeCell ref="A1:H1"/>
    <mergeCell ref="A2:H2"/>
    <mergeCell ref="A3:H3"/>
    <mergeCell ref="A4:H4"/>
    <mergeCell ref="A5:A6"/>
    <mergeCell ref="B5:B6"/>
    <mergeCell ref="G5:H5"/>
  </mergeCells>
  <conditionalFormatting sqref="E8:E147">
    <cfRule type="containsText" dxfId="14" priority="18" operator="containsText" text="f">
      <formula>NOT(ISERROR(SEARCH(("f"),(E8))))</formula>
    </cfRule>
  </conditionalFormatting>
  <conditionalFormatting sqref="E68 E72 E125:E147 E43 E51 E59:E60 E53 F8:F203">
    <cfRule type="containsText" dxfId="13" priority="17" operator="containsText" text="AB">
      <formula>NOT(ISERROR(SEARCH(("AB"),(G8))))</formula>
    </cfRule>
  </conditionalFormatting>
  <conditionalFormatting sqref="E8:E38 E103 E117 E53 E67:E88">
    <cfRule type="cellIs" dxfId="12" priority="5" operator="equal">
      <formula>"F"</formula>
    </cfRule>
  </conditionalFormatting>
  <conditionalFormatting sqref="E43 E51 E53 E59:E60 E68 E72">
    <cfRule type="containsText" dxfId="11" priority="11" operator="containsText" text="AB">
      <formula>NOT(ISERROR(SEARCH(("AB"),(G43))))</formula>
    </cfRule>
  </conditionalFormatting>
  <conditionalFormatting sqref="E43 E51 E53 E60:E61 E69 E72">
    <cfRule type="containsText" dxfId="10" priority="12" operator="containsText" text="AB">
      <formula>NOT(ISERROR(SEARCH(("AB"),(E43))))</formula>
    </cfRule>
  </conditionalFormatting>
  <conditionalFormatting sqref="E119:E147">
    <cfRule type="cellIs" dxfId="9" priority="4" operator="equal">
      <formula>"F"</formula>
    </cfRule>
    <cfRule type="cellIs" dxfId="8" priority="14" operator="equal">
      <formula>"F"</formula>
    </cfRule>
  </conditionalFormatting>
  <conditionalFormatting sqref="E125:E147">
    <cfRule type="containsText" dxfId="7" priority="8" operator="containsText" text="AB">
      <formula>NOT(ISERROR(SEARCH(("AB"),(G125))))</formula>
    </cfRule>
  </conditionalFormatting>
  <conditionalFormatting sqref="G8:H204">
    <cfRule type="cellIs" dxfId="6" priority="16" operator="equal">
      <formula>0</formula>
    </cfRule>
  </conditionalFormatting>
  <pageMargins left="0.7" right="0.7" top="0.75" bottom="0.75" header="0" footer="0"/>
  <pageSetup paperSize="9" orientation="landscape" r:id="rId1"/>
  <rowBreaks count="1" manualBreakCount="1">
    <brk id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E13" sqref="E1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  <col min="10" max="26" width="7.625" customWidth="1"/>
  </cols>
  <sheetData>
    <row r="1" spans="1:9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1"/>
    </row>
    <row r="2" spans="1:9" ht="19.5" customHeight="1">
      <c r="A2" s="129" t="s">
        <v>36</v>
      </c>
      <c r="B2" s="130"/>
      <c r="C2" s="130"/>
      <c r="D2" s="130"/>
      <c r="E2" s="130"/>
      <c r="F2" s="130"/>
      <c r="G2" s="130"/>
      <c r="H2" s="130"/>
      <c r="I2" s="131"/>
    </row>
    <row r="3" spans="1:9" ht="19.5" customHeight="1">
      <c r="A3" s="129" t="s">
        <v>499</v>
      </c>
      <c r="B3" s="130"/>
      <c r="C3" s="130"/>
      <c r="D3" s="130"/>
      <c r="E3" s="130"/>
      <c r="F3" s="130"/>
      <c r="G3" s="130"/>
      <c r="H3" s="130"/>
      <c r="I3" s="131"/>
    </row>
    <row r="4" spans="1:9" ht="19.5" customHeight="1">
      <c r="A4" s="129" t="s">
        <v>84</v>
      </c>
      <c r="B4" s="130"/>
      <c r="C4" s="130"/>
      <c r="D4" s="130"/>
      <c r="E4" s="130"/>
      <c r="F4" s="130"/>
      <c r="G4" s="130"/>
      <c r="H4" s="130"/>
      <c r="I4" s="131"/>
    </row>
    <row r="5" spans="1:9" ht="78.75">
      <c r="A5" s="5" t="s">
        <v>37</v>
      </c>
      <c r="B5" s="5" t="s">
        <v>38</v>
      </c>
      <c r="C5" s="5" t="s">
        <v>487</v>
      </c>
      <c r="D5" s="5" t="s">
        <v>39</v>
      </c>
      <c r="E5" s="5" t="s">
        <v>40</v>
      </c>
      <c r="F5" s="5" t="s">
        <v>41</v>
      </c>
      <c r="G5" s="5" t="s">
        <v>39</v>
      </c>
      <c r="H5" s="5" t="s">
        <v>42</v>
      </c>
      <c r="I5" s="5" t="s">
        <v>43</v>
      </c>
    </row>
    <row r="6" spans="1:9" ht="19.5" customHeight="1">
      <c r="A6" s="15" t="s">
        <v>496</v>
      </c>
      <c r="B6" s="15" t="s">
        <v>497</v>
      </c>
      <c r="C6" s="15">
        <f>'Sessional + End Term Assessment'!D207</f>
        <v>71</v>
      </c>
      <c r="D6" s="15">
        <f>'Sessional + End Term Assessment'!E207</f>
        <v>3</v>
      </c>
      <c r="E6" s="15">
        <f>D6*'Sessional + End Term Assessment'!D6/'Sessional + End Term Assessment'!F6</f>
        <v>2.1</v>
      </c>
      <c r="F6" s="15">
        <f>'Sessional + End Term Assessment'!D208</f>
        <v>99</v>
      </c>
      <c r="G6" s="15">
        <f>'Sessional + End Term Assessment'!E208</f>
        <v>3</v>
      </c>
      <c r="H6" s="15">
        <f>G6*'Sessional + End Term Assessment'!E6/'Sessional + End Term Assessment'!F6</f>
        <v>0.9</v>
      </c>
      <c r="I6" s="15">
        <f>E6+H6</f>
        <v>3</v>
      </c>
    </row>
    <row r="7" spans="1:9" ht="30.75" customHeight="1">
      <c r="A7" s="139" t="s">
        <v>44</v>
      </c>
      <c r="B7" s="140"/>
      <c r="C7" s="140"/>
      <c r="D7" s="140"/>
      <c r="E7" s="140"/>
      <c r="F7" s="141"/>
      <c r="G7" s="148" t="s">
        <v>33</v>
      </c>
      <c r="H7" s="130"/>
      <c r="I7" s="131"/>
    </row>
    <row r="8" spans="1:9" ht="14.25">
      <c r="A8" s="142"/>
      <c r="B8" s="143"/>
      <c r="C8" s="143"/>
      <c r="D8" s="143"/>
      <c r="E8" s="143"/>
      <c r="F8" s="144"/>
      <c r="G8" s="139"/>
      <c r="H8" s="140"/>
      <c r="I8" s="141"/>
    </row>
    <row r="9" spans="1:9" ht="14.25">
      <c r="A9" s="145"/>
      <c r="B9" s="146"/>
      <c r="C9" s="146"/>
      <c r="D9" s="146"/>
      <c r="E9" s="146"/>
      <c r="F9" s="147"/>
      <c r="G9" s="145"/>
      <c r="H9" s="146"/>
      <c r="I9" s="1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1:26" ht="19.5" customHeight="1">
      <c r="A2" s="129" t="s">
        <v>45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6" ht="19.5" customHeight="1">
      <c r="A3" s="129" t="s">
        <v>498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</row>
    <row r="4" spans="1:26" ht="19.5" customHeight="1">
      <c r="A4" s="129" t="s">
        <v>85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26" ht="19.5" customHeight="1">
      <c r="A5" s="7" t="s">
        <v>46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9.5" customHeight="1">
      <c r="A6" s="11" t="s">
        <v>496</v>
      </c>
      <c r="B6" s="11">
        <f>'Attainment of Subject Code'!$E$6*'CO-PO Mapping'!B11/3</f>
        <v>0</v>
      </c>
      <c r="C6" s="11">
        <f>'Attainment of Subject Code'!$E$6*'CO-PO Mapping'!C11/3</f>
        <v>0</v>
      </c>
      <c r="D6" s="11">
        <f>'Attainment of Subject Code'!$E$6*'CO-PO Mapping'!D11/3</f>
        <v>0</v>
      </c>
      <c r="E6" s="11">
        <f>'Attainment of Subject Code'!$E$6*'CO-PO Mapping'!E11/3</f>
        <v>0</v>
      </c>
      <c r="F6" s="11">
        <f>'Attainment of Subject Code'!$E$6*'CO-PO Mapping'!F11/3</f>
        <v>0</v>
      </c>
      <c r="G6" s="11">
        <f>'Attainment of Subject Code'!$E$6*'CO-PO Mapping'!G11/3</f>
        <v>1.4000000000000001</v>
      </c>
      <c r="H6" s="11">
        <f>'Attainment of Subject Code'!$E$6*'CO-PO Mapping'!H11/3</f>
        <v>0.70000000000000007</v>
      </c>
      <c r="I6" s="11">
        <f>'Attainment of Subject Code'!$E$6*'CO-PO Mapping'!I11/3</f>
        <v>2.1</v>
      </c>
      <c r="J6" s="11">
        <f>'Attainment of Subject Code'!$E$6*'CO-PO Mapping'!J11/3</f>
        <v>1.4000000000000001</v>
      </c>
      <c r="K6" s="11">
        <f>'Attainment of Subject Code'!$E$6*'CO-PO Mapping'!K11/3</f>
        <v>0</v>
      </c>
      <c r="L6" s="11">
        <f>'Attainment of Subject Code'!$E$6*'CO-PO Mapping'!L11/3</f>
        <v>0</v>
      </c>
      <c r="M6" s="11">
        <f>'Attainment of Subject Code'!$E$6*'CO-PO Mapping'!M11/3</f>
        <v>1.4000000000000001</v>
      </c>
      <c r="N6" s="11">
        <f>'Attainment of Subject Code'!$E$6*'CO-PO Mapping'!N11/3</f>
        <v>0</v>
      </c>
      <c r="O6" s="11">
        <f>'Attainment of Subject Code'!$E$6*'CO-PO Mapping'!O11/3</f>
        <v>0</v>
      </c>
      <c r="P6" s="11">
        <f>'Attainment of Subject Code'!$E$6*'CO-PO Mapping'!P11/3</f>
        <v>0</v>
      </c>
    </row>
    <row r="7" spans="1:26" ht="39.75" customHeight="1">
      <c r="A7" s="132" t="s">
        <v>33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  <c r="N7" s="132"/>
      <c r="O7" s="130"/>
      <c r="P7" s="13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994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3" sqref="A3:R3"/>
    </sheetView>
  </sheetViews>
  <sheetFormatPr defaultRowHeight="15" customHeight="1"/>
  <cols>
    <col min="1" max="1" width="5.625" customWidth="1"/>
    <col min="2" max="2" width="14.25" customWidth="1"/>
    <col min="3" max="3" width="35.375" customWidth="1"/>
    <col min="4" max="11" width="15.125" customWidth="1"/>
    <col min="12" max="15" width="14.75" customWidth="1"/>
    <col min="16" max="17" width="15.125" customWidth="1"/>
    <col min="18" max="19" width="9.875" customWidth="1"/>
    <col min="20" max="20" width="8" style="69" customWidth="1"/>
    <col min="21" max="29" width="8" customWidth="1"/>
  </cols>
  <sheetData>
    <row r="1" spans="1:29" ht="19.5" customHeight="1">
      <c r="A1" s="151" t="s">
        <v>67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1"/>
      <c r="S1" s="44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19.5" customHeight="1">
      <c r="A2" s="152" t="s">
        <v>65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44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 ht="19.5" customHeight="1">
      <c r="A3" s="154" t="s">
        <v>499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7"/>
      <c r="S3" s="44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t="19.5" customHeight="1">
      <c r="A4" s="136" t="s">
        <v>19</v>
      </c>
      <c r="B4" s="156" t="s">
        <v>47</v>
      </c>
      <c r="C4" s="7" t="s">
        <v>21</v>
      </c>
      <c r="D4" s="129"/>
      <c r="E4" s="157"/>
      <c r="F4" s="157"/>
      <c r="G4" s="157"/>
      <c r="H4" s="130"/>
      <c r="I4" s="130"/>
      <c r="J4" s="130"/>
      <c r="K4" s="130"/>
      <c r="L4" s="130"/>
      <c r="M4" s="130"/>
      <c r="N4" s="130"/>
      <c r="O4" s="130"/>
      <c r="P4" s="130"/>
      <c r="Q4" s="131"/>
      <c r="R4" s="136" t="s">
        <v>24</v>
      </c>
      <c r="S4" s="45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9.5" customHeight="1">
      <c r="A5" s="155"/>
      <c r="B5" s="155"/>
      <c r="C5" s="7" t="s">
        <v>48</v>
      </c>
      <c r="D5" s="58" t="s">
        <v>49</v>
      </c>
      <c r="E5" s="149" t="s">
        <v>79</v>
      </c>
      <c r="F5" s="149" t="s">
        <v>80</v>
      </c>
      <c r="G5" s="149" t="s">
        <v>81</v>
      </c>
      <c r="H5" s="7" t="s">
        <v>50</v>
      </c>
      <c r="I5" s="149" t="s">
        <v>79</v>
      </c>
      <c r="J5" s="149" t="s">
        <v>80</v>
      </c>
      <c r="K5" s="149" t="s">
        <v>81</v>
      </c>
      <c r="L5" s="7"/>
      <c r="M5" s="149" t="s">
        <v>79</v>
      </c>
      <c r="N5" s="149" t="s">
        <v>80</v>
      </c>
      <c r="O5" s="149" t="s">
        <v>81</v>
      </c>
      <c r="P5" s="7" t="s">
        <v>52</v>
      </c>
      <c r="Q5" s="7" t="s">
        <v>53</v>
      </c>
      <c r="R5" s="137"/>
      <c r="S5" s="44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ht="67.5" customHeight="1" thickBot="1">
      <c r="A6" s="137"/>
      <c r="B6" s="155"/>
      <c r="C6" s="21" t="s">
        <v>26</v>
      </c>
      <c r="D6" s="22">
        <v>28</v>
      </c>
      <c r="E6" s="150"/>
      <c r="F6" s="150"/>
      <c r="G6" s="150"/>
      <c r="H6" s="22">
        <v>28</v>
      </c>
      <c r="I6" s="150"/>
      <c r="J6" s="150"/>
      <c r="K6" s="150"/>
      <c r="L6" s="22">
        <v>14</v>
      </c>
      <c r="M6" s="150"/>
      <c r="N6" s="150"/>
      <c r="O6" s="150"/>
      <c r="P6" s="18"/>
      <c r="Q6" s="18"/>
      <c r="R6" s="21"/>
      <c r="S6" s="46">
        <v>70</v>
      </c>
      <c r="T6" s="23">
        <v>30</v>
      </c>
      <c r="U6" s="17"/>
      <c r="V6" s="43" t="s">
        <v>62</v>
      </c>
      <c r="W6" s="43" t="s">
        <v>63</v>
      </c>
      <c r="X6" s="17"/>
      <c r="Y6" s="17"/>
      <c r="Z6" s="17"/>
      <c r="AA6" s="17"/>
      <c r="AB6" s="17"/>
      <c r="AC6" s="17"/>
    </row>
    <row r="7" spans="1:29" ht="19.5" customHeight="1" thickBot="1">
      <c r="A7" s="70">
        <v>1</v>
      </c>
      <c r="B7" s="110" t="s">
        <v>296</v>
      </c>
      <c r="C7" s="112" t="s">
        <v>101</v>
      </c>
      <c r="D7" s="74">
        <f>ROUNDUP(S7*2/5,0)</f>
        <v>25</v>
      </c>
      <c r="E7" s="57">
        <f>IF(D7&gt;=($D$6*0.7),1,0)</f>
        <v>1</v>
      </c>
      <c r="F7" s="57">
        <f>IF(D7&gt;=($D$6*0.8),1,0)</f>
        <v>1</v>
      </c>
      <c r="G7" s="57">
        <f>IF(D7&gt;=($D$6*0.9),1,0)</f>
        <v>0</v>
      </c>
      <c r="H7" s="24">
        <f>ROUNDDOWN(S7*2/5,0)</f>
        <v>24</v>
      </c>
      <c r="I7" s="57">
        <f>IF(H7&gt;=($H$6*0.7),1,0)</f>
        <v>1</v>
      </c>
      <c r="J7" s="57">
        <f>IF(H7&gt;=($H$6*0.8),1,0)</f>
        <v>1</v>
      </c>
      <c r="K7" s="57">
        <f>IF(H7&gt;=($H$6*0.9),1,0)</f>
        <v>0</v>
      </c>
      <c r="L7" s="24">
        <f>ROUNDDOWN(S7*1/5,0)</f>
        <v>12</v>
      </c>
      <c r="M7" s="57">
        <f>IF(L7&gt;=($L$6*0.7),1,0)</f>
        <v>1</v>
      </c>
      <c r="N7" s="57">
        <f>IF(L7&gt;=($L$6*0.8),1,0)</f>
        <v>1</v>
      </c>
      <c r="O7" s="57">
        <f>IF(L7&gt;=($L$6*0.9),1,0)</f>
        <v>0</v>
      </c>
      <c r="P7" s="50"/>
      <c r="Q7" s="47"/>
      <c r="R7" s="37">
        <f t="shared" ref="R7:R70" si="0">D7+H7+L7</f>
        <v>61</v>
      </c>
      <c r="S7" s="49">
        <f t="shared" ref="S7:S70" si="1">ROUND(7/3*V7,0)</f>
        <v>61</v>
      </c>
      <c r="T7" s="104">
        <v>27</v>
      </c>
      <c r="U7" s="29">
        <f>(V7+W7)/2</f>
        <v>27</v>
      </c>
      <c r="V7" s="17">
        <f>T7-1</f>
        <v>26</v>
      </c>
      <c r="W7" s="17">
        <f>T7+1</f>
        <v>28</v>
      </c>
      <c r="X7" s="17"/>
      <c r="Y7" s="17"/>
      <c r="Z7" s="17"/>
      <c r="AA7" s="17"/>
      <c r="AB7" s="17"/>
      <c r="AC7" s="17"/>
    </row>
    <row r="8" spans="1:29" ht="19.5" customHeight="1" thickBot="1">
      <c r="A8" s="70">
        <v>2</v>
      </c>
      <c r="B8" s="111" t="s">
        <v>297</v>
      </c>
      <c r="C8" s="113" t="s">
        <v>102</v>
      </c>
      <c r="D8" s="74">
        <f t="shared" ref="D8:D71" si="2">ROUNDUP(S8*2/5,0)</f>
        <v>25</v>
      </c>
      <c r="E8" s="57">
        <f t="shared" ref="E8:E71" si="3">IF(D8&gt;=($D$6*0.7),1,0)</f>
        <v>1</v>
      </c>
      <c r="F8" s="57">
        <f t="shared" ref="F8:F71" si="4">IF(D8&gt;=($D$6*0.8),1,0)</f>
        <v>1</v>
      </c>
      <c r="G8" s="57">
        <f t="shared" ref="G8:G71" si="5">IF(D8&gt;=($D$6*0.9),1,0)</f>
        <v>0</v>
      </c>
      <c r="H8" s="24">
        <f t="shared" ref="H8:H71" si="6">ROUNDDOWN(S8*2/5,0)</f>
        <v>24</v>
      </c>
      <c r="I8" s="57">
        <f t="shared" ref="I8:I71" si="7">IF(H8&gt;=($H$6*0.7),1,0)</f>
        <v>1</v>
      </c>
      <c r="J8" s="57">
        <f t="shared" ref="J8:J71" si="8">IF(H8&gt;=($H$6*0.8),1,0)</f>
        <v>1</v>
      </c>
      <c r="K8" s="57">
        <f t="shared" ref="K8:K71" si="9">IF(H8&gt;=($H$6*0.9),1,0)</f>
        <v>0</v>
      </c>
      <c r="L8" s="24">
        <f t="shared" ref="L8:L71" si="10">ROUNDDOWN(S8*1/5,0)</f>
        <v>12</v>
      </c>
      <c r="M8" s="57">
        <f t="shared" ref="M8:M71" si="11">IF(L8&gt;=($L$6*0.7),1,0)</f>
        <v>1</v>
      </c>
      <c r="N8" s="57">
        <f t="shared" ref="N8:N71" si="12">IF(L8&gt;=($L$6*0.8),1,0)</f>
        <v>1</v>
      </c>
      <c r="O8" s="57">
        <f t="shared" ref="O8:O71" si="13">IF(L8&gt;=($L$6*0.9),1,0)</f>
        <v>0</v>
      </c>
      <c r="P8" s="50"/>
      <c r="Q8" s="47"/>
      <c r="R8" s="37">
        <f t="shared" si="0"/>
        <v>61</v>
      </c>
      <c r="S8" s="49">
        <f t="shared" si="1"/>
        <v>61</v>
      </c>
      <c r="T8" s="105">
        <v>27</v>
      </c>
      <c r="U8" s="29">
        <f t="shared" ref="U8:U71" si="14">(V8+W8)/2</f>
        <v>27</v>
      </c>
      <c r="V8" s="17">
        <f t="shared" ref="V8:V71" si="15">T8-1</f>
        <v>26</v>
      </c>
      <c r="W8" s="17">
        <f t="shared" ref="W8:W71" si="16">T8+1</f>
        <v>28</v>
      </c>
      <c r="X8" s="17"/>
      <c r="Y8" s="17"/>
      <c r="Z8" s="17"/>
      <c r="AA8" s="17"/>
      <c r="AB8" s="17"/>
      <c r="AC8" s="17"/>
    </row>
    <row r="9" spans="1:29" ht="19.5" customHeight="1" thickBot="1">
      <c r="A9" s="70">
        <v>3</v>
      </c>
      <c r="B9" s="111" t="s">
        <v>298</v>
      </c>
      <c r="C9" s="113" t="s">
        <v>103</v>
      </c>
      <c r="D9" s="74">
        <f t="shared" si="2"/>
        <v>25</v>
      </c>
      <c r="E9" s="57">
        <f t="shared" si="3"/>
        <v>1</v>
      </c>
      <c r="F9" s="57">
        <f t="shared" si="4"/>
        <v>1</v>
      </c>
      <c r="G9" s="57">
        <f t="shared" si="5"/>
        <v>0</v>
      </c>
      <c r="H9" s="24">
        <f t="shared" si="6"/>
        <v>24</v>
      </c>
      <c r="I9" s="57">
        <f t="shared" si="7"/>
        <v>1</v>
      </c>
      <c r="J9" s="57">
        <f t="shared" si="8"/>
        <v>1</v>
      </c>
      <c r="K9" s="57">
        <f t="shared" si="9"/>
        <v>0</v>
      </c>
      <c r="L9" s="24">
        <f t="shared" si="10"/>
        <v>12</v>
      </c>
      <c r="M9" s="57">
        <f t="shared" si="11"/>
        <v>1</v>
      </c>
      <c r="N9" s="57">
        <f t="shared" si="12"/>
        <v>1</v>
      </c>
      <c r="O9" s="57">
        <f t="shared" si="13"/>
        <v>0</v>
      </c>
      <c r="P9" s="50"/>
      <c r="Q9" s="47"/>
      <c r="R9" s="37">
        <f t="shared" si="0"/>
        <v>61</v>
      </c>
      <c r="S9" s="49">
        <f t="shared" si="1"/>
        <v>61</v>
      </c>
      <c r="T9" s="106">
        <v>27</v>
      </c>
      <c r="U9" s="29">
        <f t="shared" si="14"/>
        <v>27</v>
      </c>
      <c r="V9" s="17">
        <f t="shared" si="15"/>
        <v>26</v>
      </c>
      <c r="W9" s="17">
        <f t="shared" si="16"/>
        <v>28</v>
      </c>
      <c r="X9" s="17"/>
      <c r="Y9" s="17"/>
      <c r="Z9" s="17"/>
      <c r="AA9" s="17"/>
      <c r="AB9" s="17"/>
      <c r="AC9" s="17"/>
    </row>
    <row r="10" spans="1:29" ht="19.5" customHeight="1" thickBot="1">
      <c r="A10" s="70">
        <v>4</v>
      </c>
      <c r="B10" s="111" t="s">
        <v>299</v>
      </c>
      <c r="C10" s="113" t="s">
        <v>93</v>
      </c>
      <c r="D10" s="74">
        <f t="shared" si="2"/>
        <v>25</v>
      </c>
      <c r="E10" s="57">
        <f t="shared" si="3"/>
        <v>1</v>
      </c>
      <c r="F10" s="57">
        <f t="shared" si="4"/>
        <v>1</v>
      </c>
      <c r="G10" s="57">
        <f t="shared" si="5"/>
        <v>0</v>
      </c>
      <c r="H10" s="24">
        <f t="shared" si="6"/>
        <v>24</v>
      </c>
      <c r="I10" s="57">
        <f t="shared" si="7"/>
        <v>1</v>
      </c>
      <c r="J10" s="57">
        <f t="shared" si="8"/>
        <v>1</v>
      </c>
      <c r="K10" s="57">
        <f t="shared" si="9"/>
        <v>0</v>
      </c>
      <c r="L10" s="24">
        <f t="shared" si="10"/>
        <v>12</v>
      </c>
      <c r="M10" s="57">
        <f t="shared" si="11"/>
        <v>1</v>
      </c>
      <c r="N10" s="57">
        <f t="shared" si="12"/>
        <v>1</v>
      </c>
      <c r="O10" s="57">
        <f t="shared" si="13"/>
        <v>0</v>
      </c>
      <c r="P10" s="50"/>
      <c r="Q10" s="47"/>
      <c r="R10" s="37">
        <f t="shared" si="0"/>
        <v>61</v>
      </c>
      <c r="S10" s="49">
        <f t="shared" si="1"/>
        <v>61</v>
      </c>
      <c r="T10" s="107">
        <v>27</v>
      </c>
      <c r="U10" s="29">
        <f t="shared" si="14"/>
        <v>27</v>
      </c>
      <c r="V10" s="17">
        <f t="shared" si="15"/>
        <v>26</v>
      </c>
      <c r="W10" s="17">
        <f t="shared" si="16"/>
        <v>28</v>
      </c>
      <c r="X10" s="17"/>
      <c r="Y10" s="17"/>
      <c r="Z10" s="17"/>
      <c r="AA10" s="17"/>
      <c r="AB10" s="17"/>
      <c r="AC10" s="17"/>
    </row>
    <row r="11" spans="1:29" ht="19.5" customHeight="1" thickBot="1">
      <c r="A11" s="70">
        <v>5</v>
      </c>
      <c r="B11" s="111" t="s">
        <v>300</v>
      </c>
      <c r="C11" s="113" t="s">
        <v>104</v>
      </c>
      <c r="D11" s="74">
        <f t="shared" si="2"/>
        <v>24</v>
      </c>
      <c r="E11" s="57">
        <f t="shared" si="3"/>
        <v>1</v>
      </c>
      <c r="F11" s="57">
        <f t="shared" si="4"/>
        <v>1</v>
      </c>
      <c r="G11" s="57">
        <f t="shared" si="5"/>
        <v>0</v>
      </c>
      <c r="H11" s="24">
        <f t="shared" si="6"/>
        <v>23</v>
      </c>
      <c r="I11" s="57">
        <f t="shared" si="7"/>
        <v>1</v>
      </c>
      <c r="J11" s="57">
        <f t="shared" si="8"/>
        <v>1</v>
      </c>
      <c r="K11" s="57">
        <f t="shared" si="9"/>
        <v>0</v>
      </c>
      <c r="L11" s="24">
        <f t="shared" si="10"/>
        <v>11</v>
      </c>
      <c r="M11" s="57">
        <f t="shared" si="11"/>
        <v>1</v>
      </c>
      <c r="N11" s="57">
        <f t="shared" si="12"/>
        <v>0</v>
      </c>
      <c r="O11" s="57">
        <f t="shared" si="13"/>
        <v>0</v>
      </c>
      <c r="P11" s="50"/>
      <c r="Q11" s="47"/>
      <c r="R11" s="37">
        <f t="shared" si="0"/>
        <v>58</v>
      </c>
      <c r="S11" s="49">
        <f t="shared" si="1"/>
        <v>58</v>
      </c>
      <c r="T11" s="105">
        <v>26</v>
      </c>
      <c r="U11" s="29">
        <f t="shared" si="14"/>
        <v>26</v>
      </c>
      <c r="V11" s="17">
        <f t="shared" si="15"/>
        <v>25</v>
      </c>
      <c r="W11" s="17">
        <f t="shared" si="16"/>
        <v>27</v>
      </c>
      <c r="X11" s="17"/>
      <c r="Y11" s="17"/>
      <c r="Z11" s="17"/>
      <c r="AA11" s="17"/>
      <c r="AB11" s="17"/>
      <c r="AC11" s="17"/>
    </row>
    <row r="12" spans="1:29" ht="19.5" customHeight="1" thickBot="1">
      <c r="A12" s="70">
        <v>6</v>
      </c>
      <c r="B12" s="111" t="s">
        <v>301</v>
      </c>
      <c r="C12" s="113" t="s">
        <v>105</v>
      </c>
      <c r="D12" s="74">
        <f t="shared" si="2"/>
        <v>26</v>
      </c>
      <c r="E12" s="57">
        <f t="shared" si="3"/>
        <v>1</v>
      </c>
      <c r="F12" s="57">
        <f t="shared" si="4"/>
        <v>1</v>
      </c>
      <c r="G12" s="57">
        <f t="shared" si="5"/>
        <v>1</v>
      </c>
      <c r="H12" s="24">
        <f t="shared" si="6"/>
        <v>25</v>
      </c>
      <c r="I12" s="57">
        <f t="shared" si="7"/>
        <v>1</v>
      </c>
      <c r="J12" s="57">
        <f t="shared" si="8"/>
        <v>1</v>
      </c>
      <c r="K12" s="57">
        <f t="shared" si="9"/>
        <v>0</v>
      </c>
      <c r="L12" s="24">
        <f t="shared" si="10"/>
        <v>12</v>
      </c>
      <c r="M12" s="57">
        <f t="shared" si="11"/>
        <v>1</v>
      </c>
      <c r="N12" s="57">
        <f t="shared" si="12"/>
        <v>1</v>
      </c>
      <c r="O12" s="57">
        <f t="shared" si="13"/>
        <v>0</v>
      </c>
      <c r="P12" s="50"/>
      <c r="Q12" s="47"/>
      <c r="R12" s="37">
        <f t="shared" si="0"/>
        <v>63</v>
      </c>
      <c r="S12" s="49">
        <f t="shared" si="1"/>
        <v>63</v>
      </c>
      <c r="T12" s="106">
        <v>28</v>
      </c>
      <c r="U12" s="29">
        <f t="shared" si="14"/>
        <v>28</v>
      </c>
      <c r="V12" s="17">
        <f t="shared" si="15"/>
        <v>27</v>
      </c>
      <c r="W12" s="17">
        <f t="shared" si="16"/>
        <v>29</v>
      </c>
      <c r="X12" s="17"/>
      <c r="Y12" s="17"/>
      <c r="Z12" s="17"/>
      <c r="AA12" s="17"/>
      <c r="AB12" s="17"/>
      <c r="AC12" s="17"/>
    </row>
    <row r="13" spans="1:29" ht="19.5" customHeight="1" thickBot="1">
      <c r="A13" s="70">
        <v>7</v>
      </c>
      <c r="B13" s="111" t="s">
        <v>302</v>
      </c>
      <c r="C13" s="113" t="s">
        <v>106</v>
      </c>
      <c r="D13" s="74">
        <f t="shared" si="2"/>
        <v>25</v>
      </c>
      <c r="E13" s="57">
        <f t="shared" si="3"/>
        <v>1</v>
      </c>
      <c r="F13" s="57">
        <f t="shared" si="4"/>
        <v>1</v>
      </c>
      <c r="G13" s="57">
        <f t="shared" si="5"/>
        <v>0</v>
      </c>
      <c r="H13" s="24">
        <f t="shared" si="6"/>
        <v>24</v>
      </c>
      <c r="I13" s="57">
        <f t="shared" si="7"/>
        <v>1</v>
      </c>
      <c r="J13" s="57">
        <f t="shared" si="8"/>
        <v>1</v>
      </c>
      <c r="K13" s="57">
        <f t="shared" si="9"/>
        <v>0</v>
      </c>
      <c r="L13" s="24">
        <f t="shared" si="10"/>
        <v>12</v>
      </c>
      <c r="M13" s="57">
        <f t="shared" si="11"/>
        <v>1</v>
      </c>
      <c r="N13" s="57">
        <f t="shared" si="12"/>
        <v>1</v>
      </c>
      <c r="O13" s="57">
        <f t="shared" si="13"/>
        <v>0</v>
      </c>
      <c r="P13" s="50"/>
      <c r="Q13" s="47"/>
      <c r="R13" s="37">
        <f t="shared" si="0"/>
        <v>61</v>
      </c>
      <c r="S13" s="49">
        <f t="shared" si="1"/>
        <v>61</v>
      </c>
      <c r="T13" s="106">
        <v>27</v>
      </c>
      <c r="U13" s="29">
        <f t="shared" si="14"/>
        <v>27</v>
      </c>
      <c r="V13" s="17">
        <f t="shared" si="15"/>
        <v>26</v>
      </c>
      <c r="W13" s="17">
        <f t="shared" si="16"/>
        <v>28</v>
      </c>
      <c r="X13" s="17"/>
      <c r="Y13" s="17"/>
      <c r="Z13" s="17"/>
      <c r="AA13" s="17"/>
      <c r="AB13" s="17"/>
      <c r="AC13" s="17"/>
    </row>
    <row r="14" spans="1:29" ht="19.5" customHeight="1" thickBot="1">
      <c r="A14" s="70">
        <v>8</v>
      </c>
      <c r="B14" s="111" t="s">
        <v>303</v>
      </c>
      <c r="C14" s="113" t="s">
        <v>107</v>
      </c>
      <c r="D14" s="74">
        <f t="shared" si="2"/>
        <v>26</v>
      </c>
      <c r="E14" s="57">
        <f t="shared" si="3"/>
        <v>1</v>
      </c>
      <c r="F14" s="57">
        <f t="shared" si="4"/>
        <v>1</v>
      </c>
      <c r="G14" s="57">
        <f t="shared" si="5"/>
        <v>1</v>
      </c>
      <c r="H14" s="24">
        <f t="shared" si="6"/>
        <v>26</v>
      </c>
      <c r="I14" s="57">
        <f t="shared" si="7"/>
        <v>1</v>
      </c>
      <c r="J14" s="57">
        <f t="shared" si="8"/>
        <v>1</v>
      </c>
      <c r="K14" s="57">
        <f t="shared" si="9"/>
        <v>1</v>
      </c>
      <c r="L14" s="24">
        <f t="shared" si="10"/>
        <v>13</v>
      </c>
      <c r="M14" s="57">
        <f t="shared" si="11"/>
        <v>1</v>
      </c>
      <c r="N14" s="57">
        <f t="shared" si="12"/>
        <v>1</v>
      </c>
      <c r="O14" s="57">
        <f t="shared" si="13"/>
        <v>1</v>
      </c>
      <c r="P14" s="50"/>
      <c r="Q14" s="47"/>
      <c r="R14" s="37">
        <f t="shared" si="0"/>
        <v>65</v>
      </c>
      <c r="S14" s="49">
        <f t="shared" si="1"/>
        <v>65</v>
      </c>
      <c r="T14" s="107">
        <v>29</v>
      </c>
      <c r="U14" s="29">
        <f t="shared" si="14"/>
        <v>29</v>
      </c>
      <c r="V14" s="17">
        <f t="shared" si="15"/>
        <v>28</v>
      </c>
      <c r="W14" s="17">
        <f t="shared" si="16"/>
        <v>30</v>
      </c>
      <c r="X14" s="17"/>
      <c r="Y14" s="17"/>
      <c r="Z14" s="17"/>
      <c r="AA14" s="17"/>
      <c r="AB14" s="17"/>
      <c r="AC14" s="17"/>
    </row>
    <row r="15" spans="1:29" ht="19.5" customHeight="1" thickBot="1">
      <c r="A15" s="70">
        <v>9</v>
      </c>
      <c r="B15" s="111" t="s">
        <v>304</v>
      </c>
      <c r="C15" s="113" t="s">
        <v>108</v>
      </c>
      <c r="D15" s="74">
        <f t="shared" si="2"/>
        <v>26</v>
      </c>
      <c r="E15" s="57">
        <f t="shared" si="3"/>
        <v>1</v>
      </c>
      <c r="F15" s="57">
        <f t="shared" si="4"/>
        <v>1</v>
      </c>
      <c r="G15" s="57">
        <f t="shared" si="5"/>
        <v>1</v>
      </c>
      <c r="H15" s="24">
        <f t="shared" si="6"/>
        <v>25</v>
      </c>
      <c r="I15" s="57">
        <f t="shared" si="7"/>
        <v>1</v>
      </c>
      <c r="J15" s="57">
        <f t="shared" si="8"/>
        <v>1</v>
      </c>
      <c r="K15" s="57">
        <f t="shared" si="9"/>
        <v>0</v>
      </c>
      <c r="L15" s="24">
        <f t="shared" si="10"/>
        <v>12</v>
      </c>
      <c r="M15" s="57">
        <f t="shared" si="11"/>
        <v>1</v>
      </c>
      <c r="N15" s="57">
        <f t="shared" si="12"/>
        <v>1</v>
      </c>
      <c r="O15" s="57">
        <f t="shared" si="13"/>
        <v>0</v>
      </c>
      <c r="P15" s="50"/>
      <c r="Q15" s="47"/>
      <c r="R15" s="37">
        <f t="shared" si="0"/>
        <v>63</v>
      </c>
      <c r="S15" s="49">
        <f t="shared" si="1"/>
        <v>63</v>
      </c>
      <c r="T15" s="107">
        <v>28</v>
      </c>
      <c r="U15" s="29">
        <f t="shared" si="14"/>
        <v>28</v>
      </c>
      <c r="V15" s="17">
        <f t="shared" si="15"/>
        <v>27</v>
      </c>
      <c r="W15" s="17">
        <f t="shared" si="16"/>
        <v>29</v>
      </c>
      <c r="X15" s="17"/>
      <c r="Y15" s="17"/>
      <c r="Z15" s="17"/>
      <c r="AA15" s="17"/>
      <c r="AB15" s="17"/>
      <c r="AC15" s="17"/>
    </row>
    <row r="16" spans="1:29" ht="19.5" customHeight="1" thickBot="1">
      <c r="A16" s="70">
        <v>10</v>
      </c>
      <c r="B16" s="111" t="s">
        <v>305</v>
      </c>
      <c r="C16" s="113" t="s">
        <v>109</v>
      </c>
      <c r="D16" s="74">
        <f t="shared" si="2"/>
        <v>25</v>
      </c>
      <c r="E16" s="57">
        <f t="shared" si="3"/>
        <v>1</v>
      </c>
      <c r="F16" s="57">
        <f t="shared" si="4"/>
        <v>1</v>
      </c>
      <c r="G16" s="57">
        <f t="shared" si="5"/>
        <v>0</v>
      </c>
      <c r="H16" s="24">
        <f t="shared" si="6"/>
        <v>24</v>
      </c>
      <c r="I16" s="57">
        <f t="shared" si="7"/>
        <v>1</v>
      </c>
      <c r="J16" s="57">
        <f t="shared" si="8"/>
        <v>1</v>
      </c>
      <c r="K16" s="57">
        <f t="shared" si="9"/>
        <v>0</v>
      </c>
      <c r="L16" s="24">
        <f t="shared" si="10"/>
        <v>12</v>
      </c>
      <c r="M16" s="57">
        <f t="shared" si="11"/>
        <v>1</v>
      </c>
      <c r="N16" s="57">
        <f t="shared" si="12"/>
        <v>1</v>
      </c>
      <c r="O16" s="57">
        <f t="shared" si="13"/>
        <v>0</v>
      </c>
      <c r="P16" s="50"/>
      <c r="Q16" s="47"/>
      <c r="R16" s="37">
        <f t="shared" si="0"/>
        <v>61</v>
      </c>
      <c r="S16" s="49">
        <f t="shared" si="1"/>
        <v>61</v>
      </c>
      <c r="T16" s="106">
        <v>27</v>
      </c>
      <c r="U16" s="29">
        <f t="shared" si="14"/>
        <v>27</v>
      </c>
      <c r="V16" s="17">
        <f t="shared" si="15"/>
        <v>26</v>
      </c>
      <c r="W16" s="17">
        <f t="shared" si="16"/>
        <v>28</v>
      </c>
      <c r="X16" s="17"/>
      <c r="Y16" s="17"/>
      <c r="Z16" s="17"/>
      <c r="AA16" s="17"/>
      <c r="AB16" s="17"/>
      <c r="AC16" s="17"/>
    </row>
    <row r="17" spans="1:29" ht="19.5" customHeight="1" thickBot="1">
      <c r="A17" s="70">
        <v>11</v>
      </c>
      <c r="B17" s="111" t="s">
        <v>306</v>
      </c>
      <c r="C17" s="113" t="s">
        <v>110</v>
      </c>
      <c r="D17" s="74">
        <f t="shared" si="2"/>
        <v>26</v>
      </c>
      <c r="E17" s="57">
        <f t="shared" si="3"/>
        <v>1</v>
      </c>
      <c r="F17" s="57">
        <f t="shared" si="4"/>
        <v>1</v>
      </c>
      <c r="G17" s="57">
        <f t="shared" si="5"/>
        <v>1</v>
      </c>
      <c r="H17" s="24">
        <f t="shared" si="6"/>
        <v>26</v>
      </c>
      <c r="I17" s="57">
        <f t="shared" si="7"/>
        <v>1</v>
      </c>
      <c r="J17" s="57">
        <f t="shared" si="8"/>
        <v>1</v>
      </c>
      <c r="K17" s="57">
        <f t="shared" si="9"/>
        <v>1</v>
      </c>
      <c r="L17" s="24">
        <f t="shared" si="10"/>
        <v>13</v>
      </c>
      <c r="M17" s="57">
        <f t="shared" si="11"/>
        <v>1</v>
      </c>
      <c r="N17" s="57">
        <f t="shared" si="12"/>
        <v>1</v>
      </c>
      <c r="O17" s="57">
        <f t="shared" si="13"/>
        <v>1</v>
      </c>
      <c r="P17" s="50"/>
      <c r="Q17" s="47"/>
      <c r="R17" s="37">
        <f t="shared" si="0"/>
        <v>65</v>
      </c>
      <c r="S17" s="49">
        <f t="shared" si="1"/>
        <v>65</v>
      </c>
      <c r="T17" s="107">
        <v>29</v>
      </c>
      <c r="U17" s="29">
        <f t="shared" si="14"/>
        <v>29</v>
      </c>
      <c r="V17" s="17">
        <f t="shared" si="15"/>
        <v>28</v>
      </c>
      <c r="W17" s="17">
        <f t="shared" si="16"/>
        <v>30</v>
      </c>
      <c r="X17" s="17"/>
      <c r="Y17" s="17"/>
      <c r="Z17" s="17"/>
      <c r="AA17" s="17"/>
      <c r="AB17" s="17"/>
      <c r="AC17" s="17"/>
    </row>
    <row r="18" spans="1:29" ht="19.5" customHeight="1" thickBot="1">
      <c r="A18" s="70">
        <v>12</v>
      </c>
      <c r="B18" s="111" t="s">
        <v>307</v>
      </c>
      <c r="C18" s="113" t="s">
        <v>111</v>
      </c>
      <c r="D18" s="74">
        <f t="shared" si="2"/>
        <v>26</v>
      </c>
      <c r="E18" s="57">
        <f t="shared" si="3"/>
        <v>1</v>
      </c>
      <c r="F18" s="57">
        <f t="shared" si="4"/>
        <v>1</v>
      </c>
      <c r="G18" s="57">
        <f t="shared" si="5"/>
        <v>1</v>
      </c>
      <c r="H18" s="24">
        <f t="shared" si="6"/>
        <v>26</v>
      </c>
      <c r="I18" s="57">
        <f t="shared" si="7"/>
        <v>1</v>
      </c>
      <c r="J18" s="57">
        <f t="shared" si="8"/>
        <v>1</v>
      </c>
      <c r="K18" s="57">
        <f t="shared" si="9"/>
        <v>1</v>
      </c>
      <c r="L18" s="24">
        <f t="shared" si="10"/>
        <v>13</v>
      </c>
      <c r="M18" s="57">
        <f t="shared" si="11"/>
        <v>1</v>
      </c>
      <c r="N18" s="57">
        <f t="shared" si="12"/>
        <v>1</v>
      </c>
      <c r="O18" s="57">
        <f t="shared" si="13"/>
        <v>1</v>
      </c>
      <c r="P18" s="50"/>
      <c r="Q18" s="47"/>
      <c r="R18" s="37">
        <f t="shared" si="0"/>
        <v>65</v>
      </c>
      <c r="S18" s="49">
        <f t="shared" si="1"/>
        <v>65</v>
      </c>
      <c r="T18" s="106">
        <v>29</v>
      </c>
      <c r="U18" s="29">
        <f t="shared" si="14"/>
        <v>29</v>
      </c>
      <c r="V18" s="17">
        <f t="shared" si="15"/>
        <v>28</v>
      </c>
      <c r="W18" s="17">
        <f t="shared" si="16"/>
        <v>30</v>
      </c>
      <c r="X18" s="17"/>
      <c r="Y18" s="17"/>
      <c r="Z18" s="17"/>
      <c r="AA18" s="17"/>
      <c r="AB18" s="17"/>
      <c r="AC18" s="17"/>
    </row>
    <row r="19" spans="1:29" ht="19.5" customHeight="1" thickBot="1">
      <c r="A19" s="70">
        <v>13</v>
      </c>
      <c r="B19" s="111" t="s">
        <v>308</v>
      </c>
      <c r="C19" s="113" t="s">
        <v>112</v>
      </c>
      <c r="D19" s="74">
        <f t="shared" si="2"/>
        <v>24</v>
      </c>
      <c r="E19" s="57">
        <f t="shared" si="3"/>
        <v>1</v>
      </c>
      <c r="F19" s="57">
        <f t="shared" si="4"/>
        <v>1</v>
      </c>
      <c r="G19" s="57">
        <f t="shared" si="5"/>
        <v>0</v>
      </c>
      <c r="H19" s="24">
        <f t="shared" si="6"/>
        <v>23</v>
      </c>
      <c r="I19" s="57">
        <f t="shared" si="7"/>
        <v>1</v>
      </c>
      <c r="J19" s="57">
        <f t="shared" si="8"/>
        <v>1</v>
      </c>
      <c r="K19" s="57">
        <f t="shared" si="9"/>
        <v>0</v>
      </c>
      <c r="L19" s="24">
        <f t="shared" si="10"/>
        <v>11</v>
      </c>
      <c r="M19" s="57">
        <f t="shared" si="11"/>
        <v>1</v>
      </c>
      <c r="N19" s="57">
        <f t="shared" si="12"/>
        <v>0</v>
      </c>
      <c r="O19" s="57">
        <f t="shared" si="13"/>
        <v>0</v>
      </c>
      <c r="P19" s="50"/>
      <c r="Q19" s="47"/>
      <c r="R19" s="37">
        <f t="shared" si="0"/>
        <v>58</v>
      </c>
      <c r="S19" s="49">
        <f t="shared" si="1"/>
        <v>58</v>
      </c>
      <c r="T19" s="106">
        <v>26</v>
      </c>
      <c r="U19" s="29">
        <f t="shared" si="14"/>
        <v>26</v>
      </c>
      <c r="V19" s="17">
        <f t="shared" si="15"/>
        <v>25</v>
      </c>
      <c r="W19" s="17">
        <f t="shared" si="16"/>
        <v>27</v>
      </c>
      <c r="X19" s="17"/>
      <c r="Y19" s="17"/>
      <c r="Z19" s="17"/>
      <c r="AA19" s="17"/>
      <c r="AB19" s="17"/>
      <c r="AC19" s="17"/>
    </row>
    <row r="20" spans="1:29" ht="19.5" customHeight="1" thickBot="1">
      <c r="A20" s="70">
        <v>14</v>
      </c>
      <c r="B20" s="111" t="s">
        <v>309</v>
      </c>
      <c r="C20" s="113" t="s">
        <v>113</v>
      </c>
      <c r="D20" s="74">
        <f t="shared" si="2"/>
        <v>25</v>
      </c>
      <c r="E20" s="57">
        <f t="shared" si="3"/>
        <v>1</v>
      </c>
      <c r="F20" s="57">
        <f t="shared" si="4"/>
        <v>1</v>
      </c>
      <c r="G20" s="57">
        <f t="shared" si="5"/>
        <v>0</v>
      </c>
      <c r="H20" s="24">
        <f t="shared" si="6"/>
        <v>24</v>
      </c>
      <c r="I20" s="57">
        <f t="shared" si="7"/>
        <v>1</v>
      </c>
      <c r="J20" s="57">
        <f t="shared" si="8"/>
        <v>1</v>
      </c>
      <c r="K20" s="57">
        <f t="shared" si="9"/>
        <v>0</v>
      </c>
      <c r="L20" s="24">
        <f t="shared" si="10"/>
        <v>12</v>
      </c>
      <c r="M20" s="57">
        <f t="shared" si="11"/>
        <v>1</v>
      </c>
      <c r="N20" s="57">
        <f t="shared" si="12"/>
        <v>1</v>
      </c>
      <c r="O20" s="57">
        <f t="shared" si="13"/>
        <v>0</v>
      </c>
      <c r="P20" s="50"/>
      <c r="Q20" s="47"/>
      <c r="R20" s="37">
        <f t="shared" si="0"/>
        <v>61</v>
      </c>
      <c r="S20" s="49">
        <f t="shared" si="1"/>
        <v>61</v>
      </c>
      <c r="T20" s="106">
        <v>27</v>
      </c>
      <c r="U20" s="29">
        <f t="shared" si="14"/>
        <v>27</v>
      </c>
      <c r="V20" s="17">
        <f t="shared" si="15"/>
        <v>26</v>
      </c>
      <c r="W20" s="17">
        <f t="shared" si="16"/>
        <v>28</v>
      </c>
      <c r="X20" s="17"/>
      <c r="Y20" s="17"/>
      <c r="Z20" s="17"/>
      <c r="AA20" s="17"/>
      <c r="AB20" s="17"/>
      <c r="AC20" s="17"/>
    </row>
    <row r="21" spans="1:29" ht="19.5" customHeight="1" thickBot="1">
      <c r="A21" s="70">
        <v>15</v>
      </c>
      <c r="B21" s="111" t="s">
        <v>310</v>
      </c>
      <c r="C21" s="113" t="s">
        <v>114</v>
      </c>
      <c r="D21" s="74">
        <f t="shared" si="2"/>
        <v>24</v>
      </c>
      <c r="E21" s="57">
        <f t="shared" si="3"/>
        <v>1</v>
      </c>
      <c r="F21" s="57">
        <f t="shared" si="4"/>
        <v>1</v>
      </c>
      <c r="G21" s="57">
        <f t="shared" si="5"/>
        <v>0</v>
      </c>
      <c r="H21" s="24">
        <f t="shared" si="6"/>
        <v>23</v>
      </c>
      <c r="I21" s="57">
        <f t="shared" si="7"/>
        <v>1</v>
      </c>
      <c r="J21" s="57">
        <f t="shared" si="8"/>
        <v>1</v>
      </c>
      <c r="K21" s="57">
        <f t="shared" si="9"/>
        <v>0</v>
      </c>
      <c r="L21" s="24">
        <f t="shared" si="10"/>
        <v>11</v>
      </c>
      <c r="M21" s="57">
        <f t="shared" si="11"/>
        <v>1</v>
      </c>
      <c r="N21" s="57">
        <f t="shared" si="12"/>
        <v>0</v>
      </c>
      <c r="O21" s="57">
        <f t="shared" si="13"/>
        <v>0</v>
      </c>
      <c r="P21" s="50"/>
      <c r="Q21" s="47"/>
      <c r="R21" s="37">
        <f t="shared" si="0"/>
        <v>58</v>
      </c>
      <c r="S21" s="49">
        <f t="shared" si="1"/>
        <v>58</v>
      </c>
      <c r="T21" s="105">
        <v>26</v>
      </c>
      <c r="U21" s="29">
        <f t="shared" si="14"/>
        <v>26</v>
      </c>
      <c r="V21" s="17">
        <f t="shared" si="15"/>
        <v>25</v>
      </c>
      <c r="W21" s="17">
        <f t="shared" si="16"/>
        <v>27</v>
      </c>
      <c r="X21" s="17"/>
      <c r="Y21" s="17"/>
      <c r="Z21" s="17"/>
      <c r="AA21" s="17"/>
      <c r="AB21" s="17"/>
      <c r="AC21" s="17"/>
    </row>
    <row r="22" spans="1:29" ht="19.5" customHeight="1" thickBot="1">
      <c r="A22" s="70">
        <v>16</v>
      </c>
      <c r="B22" s="111" t="s">
        <v>311</v>
      </c>
      <c r="C22" s="113" t="s">
        <v>115</v>
      </c>
      <c r="D22" s="74">
        <f t="shared" si="2"/>
        <v>25</v>
      </c>
      <c r="E22" s="57">
        <f t="shared" si="3"/>
        <v>1</v>
      </c>
      <c r="F22" s="57">
        <f t="shared" si="4"/>
        <v>1</v>
      </c>
      <c r="G22" s="57">
        <f t="shared" si="5"/>
        <v>0</v>
      </c>
      <c r="H22" s="24">
        <f t="shared" si="6"/>
        <v>24</v>
      </c>
      <c r="I22" s="57">
        <f t="shared" si="7"/>
        <v>1</v>
      </c>
      <c r="J22" s="57">
        <f t="shared" si="8"/>
        <v>1</v>
      </c>
      <c r="K22" s="57">
        <f t="shared" si="9"/>
        <v>0</v>
      </c>
      <c r="L22" s="24">
        <f t="shared" si="10"/>
        <v>12</v>
      </c>
      <c r="M22" s="57">
        <f t="shared" si="11"/>
        <v>1</v>
      </c>
      <c r="N22" s="57">
        <f t="shared" si="12"/>
        <v>1</v>
      </c>
      <c r="O22" s="57">
        <f t="shared" si="13"/>
        <v>0</v>
      </c>
      <c r="P22" s="50"/>
      <c r="Q22" s="47"/>
      <c r="R22" s="37">
        <f t="shared" si="0"/>
        <v>61</v>
      </c>
      <c r="S22" s="49">
        <f t="shared" si="1"/>
        <v>61</v>
      </c>
      <c r="T22" s="105">
        <v>27</v>
      </c>
      <c r="U22" s="29">
        <f t="shared" si="14"/>
        <v>27</v>
      </c>
      <c r="V22" s="17">
        <f t="shared" si="15"/>
        <v>26</v>
      </c>
      <c r="W22" s="17">
        <f t="shared" si="16"/>
        <v>28</v>
      </c>
      <c r="X22" s="17"/>
      <c r="Y22" s="17"/>
      <c r="Z22" s="17"/>
      <c r="AA22" s="17"/>
      <c r="AB22" s="17"/>
      <c r="AC22" s="17"/>
    </row>
    <row r="23" spans="1:29" ht="19.5" customHeight="1" thickBot="1">
      <c r="A23" s="70">
        <v>17</v>
      </c>
      <c r="B23" s="111" t="s">
        <v>312</v>
      </c>
      <c r="C23" s="113" t="s">
        <v>116</v>
      </c>
      <c r="D23" s="74">
        <f t="shared" si="2"/>
        <v>24</v>
      </c>
      <c r="E23" s="57">
        <f t="shared" si="3"/>
        <v>1</v>
      </c>
      <c r="F23" s="57">
        <f t="shared" si="4"/>
        <v>1</v>
      </c>
      <c r="G23" s="57">
        <f t="shared" si="5"/>
        <v>0</v>
      </c>
      <c r="H23" s="24">
        <f t="shared" si="6"/>
        <v>23</v>
      </c>
      <c r="I23" s="57">
        <f t="shared" si="7"/>
        <v>1</v>
      </c>
      <c r="J23" s="57">
        <f t="shared" si="8"/>
        <v>1</v>
      </c>
      <c r="K23" s="57">
        <f t="shared" si="9"/>
        <v>0</v>
      </c>
      <c r="L23" s="24">
        <f t="shared" si="10"/>
        <v>11</v>
      </c>
      <c r="M23" s="57">
        <f t="shared" si="11"/>
        <v>1</v>
      </c>
      <c r="N23" s="57">
        <f t="shared" si="12"/>
        <v>0</v>
      </c>
      <c r="O23" s="57">
        <f t="shared" si="13"/>
        <v>0</v>
      </c>
      <c r="P23" s="50"/>
      <c r="Q23" s="47"/>
      <c r="R23" s="37">
        <f t="shared" si="0"/>
        <v>58</v>
      </c>
      <c r="S23" s="49">
        <f t="shared" si="1"/>
        <v>58</v>
      </c>
      <c r="T23" s="105">
        <v>26</v>
      </c>
      <c r="U23" s="29">
        <f t="shared" si="14"/>
        <v>26</v>
      </c>
      <c r="V23" s="17">
        <f t="shared" si="15"/>
        <v>25</v>
      </c>
      <c r="W23" s="17">
        <f t="shared" si="16"/>
        <v>27</v>
      </c>
      <c r="X23" s="17"/>
      <c r="Y23" s="17"/>
      <c r="Z23" s="17"/>
      <c r="AA23" s="17"/>
      <c r="AB23" s="17"/>
      <c r="AC23" s="17"/>
    </row>
    <row r="24" spans="1:29" ht="19.5" customHeight="1" thickBot="1">
      <c r="A24" s="70">
        <v>18</v>
      </c>
      <c r="B24" s="111" t="s">
        <v>313</v>
      </c>
      <c r="C24" s="113" t="s">
        <v>117</v>
      </c>
      <c r="D24" s="74">
        <f t="shared" si="2"/>
        <v>24</v>
      </c>
      <c r="E24" s="57">
        <f t="shared" si="3"/>
        <v>1</v>
      </c>
      <c r="F24" s="57">
        <f t="shared" si="4"/>
        <v>1</v>
      </c>
      <c r="G24" s="57">
        <f t="shared" si="5"/>
        <v>0</v>
      </c>
      <c r="H24" s="24">
        <f t="shared" si="6"/>
        <v>23</v>
      </c>
      <c r="I24" s="57">
        <f t="shared" si="7"/>
        <v>1</v>
      </c>
      <c r="J24" s="57">
        <f t="shared" si="8"/>
        <v>1</v>
      </c>
      <c r="K24" s="57">
        <f t="shared" si="9"/>
        <v>0</v>
      </c>
      <c r="L24" s="24">
        <f t="shared" si="10"/>
        <v>11</v>
      </c>
      <c r="M24" s="57">
        <f t="shared" si="11"/>
        <v>1</v>
      </c>
      <c r="N24" s="57">
        <f t="shared" si="12"/>
        <v>0</v>
      </c>
      <c r="O24" s="57">
        <f t="shared" si="13"/>
        <v>0</v>
      </c>
      <c r="P24" s="50"/>
      <c r="Q24" s="47"/>
      <c r="R24" s="37">
        <f t="shared" si="0"/>
        <v>58</v>
      </c>
      <c r="S24" s="49">
        <f t="shared" si="1"/>
        <v>58</v>
      </c>
      <c r="T24" s="107">
        <v>26</v>
      </c>
      <c r="U24" s="29">
        <f t="shared" si="14"/>
        <v>26</v>
      </c>
      <c r="V24" s="17">
        <f t="shared" si="15"/>
        <v>25</v>
      </c>
      <c r="W24" s="17">
        <f t="shared" si="16"/>
        <v>27</v>
      </c>
      <c r="X24" s="17"/>
      <c r="Y24" s="17"/>
      <c r="Z24" s="17"/>
      <c r="AA24" s="17"/>
      <c r="AB24" s="17"/>
      <c r="AC24" s="17"/>
    </row>
    <row r="25" spans="1:29" ht="19.5" customHeight="1" thickBot="1">
      <c r="A25" s="70">
        <v>19</v>
      </c>
      <c r="B25" s="111" t="s">
        <v>314</v>
      </c>
      <c r="C25" s="113" t="s">
        <v>118</v>
      </c>
      <c r="D25" s="74">
        <f t="shared" si="2"/>
        <v>25</v>
      </c>
      <c r="E25" s="57">
        <f t="shared" si="3"/>
        <v>1</v>
      </c>
      <c r="F25" s="57">
        <f t="shared" si="4"/>
        <v>1</v>
      </c>
      <c r="G25" s="57">
        <f t="shared" si="5"/>
        <v>0</v>
      </c>
      <c r="H25" s="24">
        <f t="shared" si="6"/>
        <v>24</v>
      </c>
      <c r="I25" s="57">
        <f t="shared" si="7"/>
        <v>1</v>
      </c>
      <c r="J25" s="57">
        <f t="shared" si="8"/>
        <v>1</v>
      </c>
      <c r="K25" s="57">
        <f t="shared" si="9"/>
        <v>0</v>
      </c>
      <c r="L25" s="24">
        <f t="shared" si="10"/>
        <v>12</v>
      </c>
      <c r="M25" s="57">
        <f t="shared" si="11"/>
        <v>1</v>
      </c>
      <c r="N25" s="57">
        <f t="shared" si="12"/>
        <v>1</v>
      </c>
      <c r="O25" s="57">
        <f t="shared" si="13"/>
        <v>0</v>
      </c>
      <c r="P25" s="50"/>
      <c r="Q25" s="47"/>
      <c r="R25" s="37">
        <f t="shared" si="0"/>
        <v>61</v>
      </c>
      <c r="S25" s="49">
        <f t="shared" si="1"/>
        <v>61</v>
      </c>
      <c r="T25" s="107">
        <v>27</v>
      </c>
      <c r="U25" s="29">
        <f t="shared" si="14"/>
        <v>27</v>
      </c>
      <c r="V25" s="17">
        <f t="shared" si="15"/>
        <v>26</v>
      </c>
      <c r="W25" s="17">
        <f t="shared" si="16"/>
        <v>28</v>
      </c>
      <c r="X25" s="17"/>
      <c r="Y25" s="17"/>
      <c r="Z25" s="17"/>
      <c r="AA25" s="17"/>
      <c r="AB25" s="17"/>
      <c r="AC25" s="17"/>
    </row>
    <row r="26" spans="1:29" ht="19.5" customHeight="1" thickBot="1">
      <c r="A26" s="70">
        <v>20</v>
      </c>
      <c r="B26" s="111" t="s">
        <v>315</v>
      </c>
      <c r="C26" s="113" t="s">
        <v>119</v>
      </c>
      <c r="D26" s="74">
        <f t="shared" si="2"/>
        <v>26</v>
      </c>
      <c r="E26" s="57">
        <f t="shared" si="3"/>
        <v>1</v>
      </c>
      <c r="F26" s="57">
        <f t="shared" si="4"/>
        <v>1</v>
      </c>
      <c r="G26" s="57">
        <f t="shared" si="5"/>
        <v>1</v>
      </c>
      <c r="H26" s="24">
        <f t="shared" si="6"/>
        <v>26</v>
      </c>
      <c r="I26" s="57">
        <f t="shared" si="7"/>
        <v>1</v>
      </c>
      <c r="J26" s="57">
        <f t="shared" si="8"/>
        <v>1</v>
      </c>
      <c r="K26" s="57">
        <f t="shared" si="9"/>
        <v>1</v>
      </c>
      <c r="L26" s="24">
        <f t="shared" si="10"/>
        <v>13</v>
      </c>
      <c r="M26" s="57">
        <f t="shared" si="11"/>
        <v>1</v>
      </c>
      <c r="N26" s="57">
        <f t="shared" si="12"/>
        <v>1</v>
      </c>
      <c r="O26" s="57">
        <f t="shared" si="13"/>
        <v>1</v>
      </c>
      <c r="P26" s="50"/>
      <c r="Q26" s="47"/>
      <c r="R26" s="37">
        <f t="shared" si="0"/>
        <v>65</v>
      </c>
      <c r="S26" s="49">
        <f t="shared" si="1"/>
        <v>65</v>
      </c>
      <c r="T26" s="107">
        <v>29</v>
      </c>
      <c r="U26" s="29">
        <f t="shared" si="14"/>
        <v>29</v>
      </c>
      <c r="V26" s="17">
        <f t="shared" si="15"/>
        <v>28</v>
      </c>
      <c r="W26" s="17">
        <f t="shared" si="16"/>
        <v>30</v>
      </c>
      <c r="X26" s="17"/>
      <c r="Y26" s="17"/>
      <c r="Z26" s="17"/>
      <c r="AA26" s="17"/>
      <c r="AB26" s="17"/>
      <c r="AC26" s="17"/>
    </row>
    <row r="27" spans="1:29" ht="19.5" customHeight="1" thickBot="1">
      <c r="A27" s="70">
        <v>21</v>
      </c>
      <c r="B27" s="111" t="s">
        <v>316</v>
      </c>
      <c r="C27" s="113" t="s">
        <v>120</v>
      </c>
      <c r="D27" s="74">
        <f t="shared" si="2"/>
        <v>24</v>
      </c>
      <c r="E27" s="57">
        <f t="shared" si="3"/>
        <v>1</v>
      </c>
      <c r="F27" s="57">
        <f t="shared" si="4"/>
        <v>1</v>
      </c>
      <c r="G27" s="57">
        <f t="shared" si="5"/>
        <v>0</v>
      </c>
      <c r="H27" s="24">
        <f t="shared" si="6"/>
        <v>23</v>
      </c>
      <c r="I27" s="57">
        <f t="shared" si="7"/>
        <v>1</v>
      </c>
      <c r="J27" s="57">
        <f t="shared" si="8"/>
        <v>1</v>
      </c>
      <c r="K27" s="57">
        <f t="shared" si="9"/>
        <v>0</v>
      </c>
      <c r="L27" s="24">
        <f t="shared" si="10"/>
        <v>11</v>
      </c>
      <c r="M27" s="57">
        <f t="shared" si="11"/>
        <v>1</v>
      </c>
      <c r="N27" s="57">
        <f t="shared" si="12"/>
        <v>0</v>
      </c>
      <c r="O27" s="57">
        <f t="shared" si="13"/>
        <v>0</v>
      </c>
      <c r="P27" s="50"/>
      <c r="Q27" s="47"/>
      <c r="R27" s="37">
        <f t="shared" si="0"/>
        <v>58</v>
      </c>
      <c r="S27" s="49">
        <f t="shared" si="1"/>
        <v>58</v>
      </c>
      <c r="T27" s="105">
        <v>26</v>
      </c>
      <c r="U27" s="29">
        <f t="shared" si="14"/>
        <v>26</v>
      </c>
      <c r="V27" s="17">
        <f t="shared" si="15"/>
        <v>25</v>
      </c>
      <c r="W27" s="17">
        <f t="shared" si="16"/>
        <v>27</v>
      </c>
      <c r="X27" s="17"/>
      <c r="Y27" s="17"/>
      <c r="Z27" s="17"/>
      <c r="AA27" s="17"/>
      <c r="AB27" s="17"/>
      <c r="AC27" s="17"/>
    </row>
    <row r="28" spans="1:29" ht="19.5" customHeight="1" thickBot="1">
      <c r="A28" s="70">
        <v>22</v>
      </c>
      <c r="B28" s="111" t="s">
        <v>317</v>
      </c>
      <c r="C28" s="113" t="s">
        <v>121</v>
      </c>
      <c r="D28" s="74">
        <f t="shared" si="2"/>
        <v>26</v>
      </c>
      <c r="E28" s="57">
        <f t="shared" si="3"/>
        <v>1</v>
      </c>
      <c r="F28" s="57">
        <f t="shared" si="4"/>
        <v>1</v>
      </c>
      <c r="G28" s="57">
        <f t="shared" si="5"/>
        <v>1</v>
      </c>
      <c r="H28" s="24">
        <f t="shared" si="6"/>
        <v>26</v>
      </c>
      <c r="I28" s="57">
        <f t="shared" si="7"/>
        <v>1</v>
      </c>
      <c r="J28" s="57">
        <f t="shared" si="8"/>
        <v>1</v>
      </c>
      <c r="K28" s="57">
        <f t="shared" si="9"/>
        <v>1</v>
      </c>
      <c r="L28" s="24">
        <f t="shared" si="10"/>
        <v>13</v>
      </c>
      <c r="M28" s="57">
        <f t="shared" si="11"/>
        <v>1</v>
      </c>
      <c r="N28" s="57">
        <f t="shared" si="12"/>
        <v>1</v>
      </c>
      <c r="O28" s="57">
        <f t="shared" si="13"/>
        <v>1</v>
      </c>
      <c r="P28" s="50"/>
      <c r="Q28" s="47"/>
      <c r="R28" s="37">
        <f t="shared" si="0"/>
        <v>65</v>
      </c>
      <c r="S28" s="49">
        <f t="shared" si="1"/>
        <v>65</v>
      </c>
      <c r="T28" s="105">
        <v>29</v>
      </c>
      <c r="U28" s="29">
        <f t="shared" si="14"/>
        <v>29</v>
      </c>
      <c r="V28" s="17">
        <f t="shared" si="15"/>
        <v>28</v>
      </c>
      <c r="W28" s="17">
        <f t="shared" si="16"/>
        <v>30</v>
      </c>
      <c r="X28" s="17"/>
      <c r="Y28" s="17"/>
      <c r="Z28" s="17"/>
      <c r="AA28" s="17"/>
      <c r="AB28" s="17"/>
      <c r="AC28" s="17"/>
    </row>
    <row r="29" spans="1:29" ht="19.5" customHeight="1" thickBot="1">
      <c r="A29" s="70">
        <v>23</v>
      </c>
      <c r="B29" s="111" t="s">
        <v>318</v>
      </c>
      <c r="C29" s="113" t="s">
        <v>122</v>
      </c>
      <c r="D29" s="74">
        <f t="shared" si="2"/>
        <v>26</v>
      </c>
      <c r="E29" s="57">
        <f t="shared" si="3"/>
        <v>1</v>
      </c>
      <c r="F29" s="57">
        <f t="shared" si="4"/>
        <v>1</v>
      </c>
      <c r="G29" s="57">
        <f t="shared" si="5"/>
        <v>1</v>
      </c>
      <c r="H29" s="24">
        <f t="shared" si="6"/>
        <v>25</v>
      </c>
      <c r="I29" s="57">
        <f t="shared" si="7"/>
        <v>1</v>
      </c>
      <c r="J29" s="57">
        <f t="shared" si="8"/>
        <v>1</v>
      </c>
      <c r="K29" s="57">
        <f t="shared" si="9"/>
        <v>0</v>
      </c>
      <c r="L29" s="24">
        <f t="shared" si="10"/>
        <v>12</v>
      </c>
      <c r="M29" s="57">
        <f t="shared" si="11"/>
        <v>1</v>
      </c>
      <c r="N29" s="57">
        <f t="shared" si="12"/>
        <v>1</v>
      </c>
      <c r="O29" s="57">
        <f t="shared" si="13"/>
        <v>0</v>
      </c>
      <c r="P29" s="50"/>
      <c r="Q29" s="47"/>
      <c r="R29" s="37">
        <f t="shared" si="0"/>
        <v>63</v>
      </c>
      <c r="S29" s="49">
        <f t="shared" si="1"/>
        <v>63</v>
      </c>
      <c r="T29" s="106">
        <v>28</v>
      </c>
      <c r="U29" s="29">
        <f t="shared" si="14"/>
        <v>28</v>
      </c>
      <c r="V29" s="17">
        <f t="shared" si="15"/>
        <v>27</v>
      </c>
      <c r="W29" s="17">
        <f t="shared" si="16"/>
        <v>29</v>
      </c>
      <c r="X29" s="17"/>
      <c r="Y29" s="17"/>
      <c r="Z29" s="17"/>
      <c r="AA29" s="17"/>
      <c r="AB29" s="17"/>
      <c r="AC29" s="17"/>
    </row>
    <row r="30" spans="1:29" ht="19.5" customHeight="1" thickBot="1">
      <c r="A30" s="70">
        <v>24</v>
      </c>
      <c r="B30" s="111" t="s">
        <v>319</v>
      </c>
      <c r="C30" s="113" t="s">
        <v>123</v>
      </c>
      <c r="D30" s="74">
        <f t="shared" si="2"/>
        <v>24</v>
      </c>
      <c r="E30" s="57">
        <f t="shared" si="3"/>
        <v>1</v>
      </c>
      <c r="F30" s="57">
        <f t="shared" si="4"/>
        <v>1</v>
      </c>
      <c r="G30" s="57">
        <f t="shared" si="5"/>
        <v>0</v>
      </c>
      <c r="H30" s="24">
        <f t="shared" si="6"/>
        <v>23</v>
      </c>
      <c r="I30" s="57">
        <f t="shared" si="7"/>
        <v>1</v>
      </c>
      <c r="J30" s="57">
        <f t="shared" si="8"/>
        <v>1</v>
      </c>
      <c r="K30" s="57">
        <f t="shared" si="9"/>
        <v>0</v>
      </c>
      <c r="L30" s="24">
        <f t="shared" si="10"/>
        <v>11</v>
      </c>
      <c r="M30" s="57">
        <f t="shared" si="11"/>
        <v>1</v>
      </c>
      <c r="N30" s="57">
        <f t="shared" si="12"/>
        <v>0</v>
      </c>
      <c r="O30" s="57">
        <f t="shared" si="13"/>
        <v>0</v>
      </c>
      <c r="P30" s="50"/>
      <c r="Q30" s="47"/>
      <c r="R30" s="37">
        <f t="shared" si="0"/>
        <v>58</v>
      </c>
      <c r="S30" s="49">
        <f t="shared" si="1"/>
        <v>58</v>
      </c>
      <c r="T30" s="105">
        <v>26</v>
      </c>
      <c r="U30" s="29">
        <f t="shared" si="14"/>
        <v>26</v>
      </c>
      <c r="V30" s="17">
        <f t="shared" si="15"/>
        <v>25</v>
      </c>
      <c r="W30" s="17">
        <f t="shared" si="16"/>
        <v>27</v>
      </c>
      <c r="X30" s="17"/>
      <c r="Y30" s="17"/>
      <c r="Z30" s="17"/>
      <c r="AA30" s="17"/>
      <c r="AB30" s="17"/>
      <c r="AC30" s="17"/>
    </row>
    <row r="31" spans="1:29" ht="19.5" customHeight="1" thickBot="1">
      <c r="A31" s="70">
        <v>25</v>
      </c>
      <c r="B31" s="111" t="s">
        <v>320</v>
      </c>
      <c r="C31" s="113" t="s">
        <v>124</v>
      </c>
      <c r="D31" s="74">
        <f t="shared" si="2"/>
        <v>25</v>
      </c>
      <c r="E31" s="57">
        <f t="shared" si="3"/>
        <v>1</v>
      </c>
      <c r="F31" s="57">
        <f t="shared" si="4"/>
        <v>1</v>
      </c>
      <c r="G31" s="57">
        <f t="shared" si="5"/>
        <v>0</v>
      </c>
      <c r="H31" s="24">
        <f t="shared" si="6"/>
        <v>24</v>
      </c>
      <c r="I31" s="57">
        <f t="shared" si="7"/>
        <v>1</v>
      </c>
      <c r="J31" s="57">
        <f t="shared" si="8"/>
        <v>1</v>
      </c>
      <c r="K31" s="57">
        <f t="shared" si="9"/>
        <v>0</v>
      </c>
      <c r="L31" s="24">
        <f t="shared" si="10"/>
        <v>12</v>
      </c>
      <c r="M31" s="57">
        <f t="shared" si="11"/>
        <v>1</v>
      </c>
      <c r="N31" s="57">
        <f t="shared" si="12"/>
        <v>1</v>
      </c>
      <c r="O31" s="57">
        <f t="shared" si="13"/>
        <v>0</v>
      </c>
      <c r="P31" s="50"/>
      <c r="Q31" s="47"/>
      <c r="R31" s="37">
        <f t="shared" si="0"/>
        <v>61</v>
      </c>
      <c r="S31" s="49">
        <f t="shared" si="1"/>
        <v>61</v>
      </c>
      <c r="T31" s="107">
        <v>27</v>
      </c>
      <c r="U31" s="29">
        <f t="shared" si="14"/>
        <v>27</v>
      </c>
      <c r="V31" s="17">
        <f t="shared" si="15"/>
        <v>26</v>
      </c>
      <c r="W31" s="17">
        <f t="shared" si="16"/>
        <v>28</v>
      </c>
      <c r="X31" s="17"/>
      <c r="Y31" s="17"/>
      <c r="Z31" s="17"/>
      <c r="AA31" s="17"/>
      <c r="AB31" s="17"/>
      <c r="AC31" s="17"/>
    </row>
    <row r="32" spans="1:29" ht="19.5" customHeight="1" thickBot="1">
      <c r="A32" s="70">
        <v>26</v>
      </c>
      <c r="B32" s="111" t="s">
        <v>321</v>
      </c>
      <c r="C32" s="113" t="s">
        <v>125</v>
      </c>
      <c r="D32" s="74">
        <f t="shared" si="2"/>
        <v>25</v>
      </c>
      <c r="E32" s="57">
        <f t="shared" si="3"/>
        <v>1</v>
      </c>
      <c r="F32" s="57">
        <f t="shared" si="4"/>
        <v>1</v>
      </c>
      <c r="G32" s="57">
        <f t="shared" si="5"/>
        <v>0</v>
      </c>
      <c r="H32" s="24">
        <f t="shared" si="6"/>
        <v>24</v>
      </c>
      <c r="I32" s="57">
        <f t="shared" si="7"/>
        <v>1</v>
      </c>
      <c r="J32" s="57">
        <f t="shared" si="8"/>
        <v>1</v>
      </c>
      <c r="K32" s="57">
        <f t="shared" si="9"/>
        <v>0</v>
      </c>
      <c r="L32" s="24">
        <f t="shared" si="10"/>
        <v>12</v>
      </c>
      <c r="M32" s="57">
        <f t="shared" si="11"/>
        <v>1</v>
      </c>
      <c r="N32" s="57">
        <f t="shared" si="12"/>
        <v>1</v>
      </c>
      <c r="O32" s="57">
        <f t="shared" si="13"/>
        <v>0</v>
      </c>
      <c r="P32" s="50"/>
      <c r="Q32" s="47"/>
      <c r="R32" s="37">
        <f t="shared" si="0"/>
        <v>61</v>
      </c>
      <c r="S32" s="49">
        <f t="shared" si="1"/>
        <v>61</v>
      </c>
      <c r="T32" s="105">
        <v>27</v>
      </c>
      <c r="U32" s="29">
        <f t="shared" si="14"/>
        <v>27</v>
      </c>
      <c r="V32" s="17">
        <f t="shared" si="15"/>
        <v>26</v>
      </c>
      <c r="W32" s="17">
        <f t="shared" si="16"/>
        <v>28</v>
      </c>
      <c r="X32" s="17"/>
      <c r="Y32" s="17"/>
      <c r="Z32" s="17"/>
      <c r="AA32" s="17"/>
      <c r="AB32" s="17"/>
      <c r="AC32" s="17"/>
    </row>
    <row r="33" spans="1:29" ht="19.5" customHeight="1" thickBot="1">
      <c r="A33" s="70">
        <v>27</v>
      </c>
      <c r="B33" s="111" t="s">
        <v>322</v>
      </c>
      <c r="C33" s="113" t="s">
        <v>126</v>
      </c>
      <c r="D33" s="74">
        <f t="shared" si="2"/>
        <v>24</v>
      </c>
      <c r="E33" s="57">
        <f t="shared" si="3"/>
        <v>1</v>
      </c>
      <c r="F33" s="57">
        <f t="shared" si="4"/>
        <v>1</v>
      </c>
      <c r="G33" s="57">
        <f t="shared" si="5"/>
        <v>0</v>
      </c>
      <c r="H33" s="24">
        <f t="shared" si="6"/>
        <v>23</v>
      </c>
      <c r="I33" s="57">
        <f t="shared" si="7"/>
        <v>1</v>
      </c>
      <c r="J33" s="57">
        <f t="shared" si="8"/>
        <v>1</v>
      </c>
      <c r="K33" s="57">
        <f t="shared" si="9"/>
        <v>0</v>
      </c>
      <c r="L33" s="24">
        <f t="shared" si="10"/>
        <v>11</v>
      </c>
      <c r="M33" s="57">
        <f t="shared" si="11"/>
        <v>1</v>
      </c>
      <c r="N33" s="57">
        <f t="shared" si="12"/>
        <v>0</v>
      </c>
      <c r="O33" s="57">
        <f t="shared" si="13"/>
        <v>0</v>
      </c>
      <c r="P33" s="50"/>
      <c r="Q33" s="47"/>
      <c r="R33" s="37">
        <f t="shared" si="0"/>
        <v>58</v>
      </c>
      <c r="S33" s="49">
        <f t="shared" si="1"/>
        <v>58</v>
      </c>
      <c r="T33" s="107">
        <v>26</v>
      </c>
      <c r="U33" s="29">
        <f t="shared" si="14"/>
        <v>26</v>
      </c>
      <c r="V33" s="17">
        <f t="shared" si="15"/>
        <v>25</v>
      </c>
      <c r="W33" s="17">
        <f t="shared" si="16"/>
        <v>27</v>
      </c>
      <c r="X33" s="17"/>
      <c r="Y33" s="17"/>
      <c r="Z33" s="17"/>
      <c r="AA33" s="17"/>
      <c r="AB33" s="17"/>
      <c r="AC33" s="17"/>
    </row>
    <row r="34" spans="1:29" ht="19.5" customHeight="1" thickBot="1">
      <c r="A34" s="70">
        <v>28</v>
      </c>
      <c r="B34" s="111" t="s">
        <v>323</v>
      </c>
      <c r="C34" s="113" t="s">
        <v>127</v>
      </c>
      <c r="D34" s="74">
        <f t="shared" si="2"/>
        <v>25</v>
      </c>
      <c r="E34" s="57">
        <f t="shared" si="3"/>
        <v>1</v>
      </c>
      <c r="F34" s="57">
        <f t="shared" si="4"/>
        <v>1</v>
      </c>
      <c r="G34" s="57">
        <f t="shared" si="5"/>
        <v>0</v>
      </c>
      <c r="H34" s="24">
        <f t="shared" si="6"/>
        <v>24</v>
      </c>
      <c r="I34" s="57">
        <f t="shared" si="7"/>
        <v>1</v>
      </c>
      <c r="J34" s="57">
        <f t="shared" si="8"/>
        <v>1</v>
      </c>
      <c r="K34" s="57">
        <f t="shared" si="9"/>
        <v>0</v>
      </c>
      <c r="L34" s="24">
        <f t="shared" si="10"/>
        <v>12</v>
      </c>
      <c r="M34" s="57">
        <f t="shared" si="11"/>
        <v>1</v>
      </c>
      <c r="N34" s="57">
        <f t="shared" si="12"/>
        <v>1</v>
      </c>
      <c r="O34" s="57">
        <f t="shared" si="13"/>
        <v>0</v>
      </c>
      <c r="P34" s="50"/>
      <c r="Q34" s="47"/>
      <c r="R34" s="37">
        <f t="shared" si="0"/>
        <v>61</v>
      </c>
      <c r="S34" s="49">
        <f t="shared" si="1"/>
        <v>61</v>
      </c>
      <c r="T34" s="105">
        <v>27</v>
      </c>
      <c r="U34" s="29">
        <f t="shared" si="14"/>
        <v>27</v>
      </c>
      <c r="V34" s="17">
        <f t="shared" si="15"/>
        <v>26</v>
      </c>
      <c r="W34" s="17">
        <f t="shared" si="16"/>
        <v>28</v>
      </c>
      <c r="X34" s="17"/>
      <c r="Y34" s="17"/>
      <c r="Z34" s="17"/>
      <c r="AA34" s="17"/>
      <c r="AB34" s="17"/>
      <c r="AC34" s="17"/>
    </row>
    <row r="35" spans="1:29" ht="19.5" customHeight="1" thickBot="1">
      <c r="A35" s="70">
        <v>29</v>
      </c>
      <c r="B35" s="111" t="s">
        <v>324</v>
      </c>
      <c r="C35" s="113" t="s">
        <v>128</v>
      </c>
      <c r="D35" s="74">
        <f t="shared" si="2"/>
        <v>25</v>
      </c>
      <c r="E35" s="57">
        <f t="shared" si="3"/>
        <v>1</v>
      </c>
      <c r="F35" s="57">
        <f t="shared" si="4"/>
        <v>1</v>
      </c>
      <c r="G35" s="57">
        <f t="shared" si="5"/>
        <v>0</v>
      </c>
      <c r="H35" s="24">
        <f t="shared" si="6"/>
        <v>24</v>
      </c>
      <c r="I35" s="57">
        <f t="shared" si="7"/>
        <v>1</v>
      </c>
      <c r="J35" s="57">
        <f t="shared" si="8"/>
        <v>1</v>
      </c>
      <c r="K35" s="57">
        <f t="shared" si="9"/>
        <v>0</v>
      </c>
      <c r="L35" s="24">
        <f t="shared" si="10"/>
        <v>12</v>
      </c>
      <c r="M35" s="57">
        <f t="shared" si="11"/>
        <v>1</v>
      </c>
      <c r="N35" s="57">
        <f t="shared" si="12"/>
        <v>1</v>
      </c>
      <c r="O35" s="57">
        <f t="shared" si="13"/>
        <v>0</v>
      </c>
      <c r="P35" s="50"/>
      <c r="Q35" s="47"/>
      <c r="R35" s="37">
        <f t="shared" si="0"/>
        <v>61</v>
      </c>
      <c r="S35" s="49">
        <f t="shared" si="1"/>
        <v>61</v>
      </c>
      <c r="T35" s="107">
        <v>27</v>
      </c>
      <c r="U35" s="29">
        <f t="shared" si="14"/>
        <v>27</v>
      </c>
      <c r="V35" s="17">
        <f t="shared" si="15"/>
        <v>26</v>
      </c>
      <c r="W35" s="17">
        <f t="shared" si="16"/>
        <v>28</v>
      </c>
      <c r="X35" s="17"/>
      <c r="Y35" s="17"/>
      <c r="Z35" s="17"/>
      <c r="AA35" s="17"/>
      <c r="AB35" s="17"/>
      <c r="AC35" s="17"/>
    </row>
    <row r="36" spans="1:29" ht="19.5" customHeight="1" thickBot="1">
      <c r="A36" s="70">
        <v>30</v>
      </c>
      <c r="B36" s="111" t="s">
        <v>325</v>
      </c>
      <c r="C36" s="113" t="s">
        <v>129</v>
      </c>
      <c r="D36" s="74">
        <f t="shared" si="2"/>
        <v>24</v>
      </c>
      <c r="E36" s="57">
        <f t="shared" si="3"/>
        <v>1</v>
      </c>
      <c r="F36" s="57">
        <f t="shared" si="4"/>
        <v>1</v>
      </c>
      <c r="G36" s="57">
        <f t="shared" si="5"/>
        <v>0</v>
      </c>
      <c r="H36" s="24">
        <f t="shared" si="6"/>
        <v>23</v>
      </c>
      <c r="I36" s="57">
        <f t="shared" si="7"/>
        <v>1</v>
      </c>
      <c r="J36" s="57">
        <f t="shared" si="8"/>
        <v>1</v>
      </c>
      <c r="K36" s="57">
        <f t="shared" si="9"/>
        <v>0</v>
      </c>
      <c r="L36" s="24">
        <f t="shared" si="10"/>
        <v>11</v>
      </c>
      <c r="M36" s="57">
        <f t="shared" si="11"/>
        <v>1</v>
      </c>
      <c r="N36" s="57">
        <f t="shared" si="12"/>
        <v>0</v>
      </c>
      <c r="O36" s="57">
        <f t="shared" si="13"/>
        <v>0</v>
      </c>
      <c r="P36" s="50"/>
      <c r="Q36" s="47"/>
      <c r="R36" s="37">
        <f t="shared" si="0"/>
        <v>58</v>
      </c>
      <c r="S36" s="49">
        <f t="shared" si="1"/>
        <v>58</v>
      </c>
      <c r="T36" s="105">
        <v>26</v>
      </c>
      <c r="U36" s="29">
        <f t="shared" si="14"/>
        <v>26</v>
      </c>
      <c r="V36" s="17">
        <f t="shared" si="15"/>
        <v>25</v>
      </c>
      <c r="W36" s="17">
        <f t="shared" si="16"/>
        <v>27</v>
      </c>
      <c r="X36" s="17"/>
      <c r="Y36" s="17"/>
      <c r="Z36" s="17"/>
      <c r="AA36" s="17"/>
      <c r="AB36" s="17"/>
      <c r="AC36" s="17"/>
    </row>
    <row r="37" spans="1:29" ht="19.5" customHeight="1" thickBot="1">
      <c r="A37" s="70">
        <v>31</v>
      </c>
      <c r="B37" s="111" t="s">
        <v>326</v>
      </c>
      <c r="C37" s="113" t="s">
        <v>130</v>
      </c>
      <c r="D37" s="74">
        <f t="shared" si="2"/>
        <v>26</v>
      </c>
      <c r="E37" s="57">
        <f t="shared" si="3"/>
        <v>1</v>
      </c>
      <c r="F37" s="57">
        <f t="shared" si="4"/>
        <v>1</v>
      </c>
      <c r="G37" s="57">
        <f t="shared" si="5"/>
        <v>1</v>
      </c>
      <c r="H37" s="24">
        <f t="shared" si="6"/>
        <v>26</v>
      </c>
      <c r="I37" s="57">
        <f t="shared" si="7"/>
        <v>1</v>
      </c>
      <c r="J37" s="57">
        <f t="shared" si="8"/>
        <v>1</v>
      </c>
      <c r="K37" s="57">
        <f t="shared" si="9"/>
        <v>1</v>
      </c>
      <c r="L37" s="24">
        <f t="shared" si="10"/>
        <v>13</v>
      </c>
      <c r="M37" s="57">
        <f t="shared" si="11"/>
        <v>1</v>
      </c>
      <c r="N37" s="57">
        <f t="shared" si="12"/>
        <v>1</v>
      </c>
      <c r="O37" s="57">
        <f t="shared" si="13"/>
        <v>1</v>
      </c>
      <c r="P37" s="50"/>
      <c r="Q37" s="47"/>
      <c r="R37" s="37">
        <f t="shared" si="0"/>
        <v>65</v>
      </c>
      <c r="S37" s="49">
        <f t="shared" si="1"/>
        <v>65</v>
      </c>
      <c r="T37" s="106">
        <v>29</v>
      </c>
      <c r="U37" s="29">
        <f t="shared" si="14"/>
        <v>29</v>
      </c>
      <c r="V37" s="17">
        <f t="shared" si="15"/>
        <v>28</v>
      </c>
      <c r="W37" s="17">
        <f t="shared" si="16"/>
        <v>30</v>
      </c>
      <c r="X37" s="17"/>
      <c r="Y37" s="17"/>
      <c r="Z37" s="17"/>
      <c r="AA37" s="17"/>
      <c r="AB37" s="17"/>
      <c r="AC37" s="17"/>
    </row>
    <row r="38" spans="1:29" ht="19.5" customHeight="1" thickBot="1">
      <c r="A38" s="70">
        <v>32</v>
      </c>
      <c r="B38" s="111" t="s">
        <v>327</v>
      </c>
      <c r="C38" s="113" t="s">
        <v>131</v>
      </c>
      <c r="D38" s="74">
        <f t="shared" si="2"/>
        <v>25</v>
      </c>
      <c r="E38" s="57">
        <f t="shared" si="3"/>
        <v>1</v>
      </c>
      <c r="F38" s="57">
        <f t="shared" si="4"/>
        <v>1</v>
      </c>
      <c r="G38" s="57">
        <f t="shared" si="5"/>
        <v>0</v>
      </c>
      <c r="H38" s="24">
        <f t="shared" si="6"/>
        <v>24</v>
      </c>
      <c r="I38" s="57">
        <f t="shared" si="7"/>
        <v>1</v>
      </c>
      <c r="J38" s="57">
        <f t="shared" si="8"/>
        <v>1</v>
      </c>
      <c r="K38" s="57">
        <f t="shared" si="9"/>
        <v>0</v>
      </c>
      <c r="L38" s="24">
        <f t="shared" si="10"/>
        <v>12</v>
      </c>
      <c r="M38" s="57">
        <f t="shared" si="11"/>
        <v>1</v>
      </c>
      <c r="N38" s="57">
        <f t="shared" si="12"/>
        <v>1</v>
      </c>
      <c r="O38" s="57">
        <f t="shared" si="13"/>
        <v>0</v>
      </c>
      <c r="P38" s="50"/>
      <c r="Q38" s="47"/>
      <c r="R38" s="37">
        <f t="shared" si="0"/>
        <v>61</v>
      </c>
      <c r="S38" s="49">
        <f t="shared" si="1"/>
        <v>61</v>
      </c>
      <c r="T38" s="105">
        <v>27</v>
      </c>
      <c r="U38" s="29">
        <f t="shared" si="14"/>
        <v>27</v>
      </c>
      <c r="V38" s="17">
        <f t="shared" si="15"/>
        <v>26</v>
      </c>
      <c r="W38" s="17">
        <f t="shared" si="16"/>
        <v>28</v>
      </c>
      <c r="X38" s="17"/>
      <c r="Y38" s="17"/>
      <c r="Z38" s="17"/>
      <c r="AA38" s="17"/>
      <c r="AB38" s="17"/>
      <c r="AC38" s="17"/>
    </row>
    <row r="39" spans="1:29" ht="19.5" customHeight="1" thickBot="1">
      <c r="A39" s="70">
        <v>33</v>
      </c>
      <c r="B39" s="111" t="s">
        <v>328</v>
      </c>
      <c r="C39" s="113" t="s">
        <v>132</v>
      </c>
      <c r="D39" s="74">
        <f t="shared" si="2"/>
        <v>26</v>
      </c>
      <c r="E39" s="57">
        <f t="shared" si="3"/>
        <v>1</v>
      </c>
      <c r="F39" s="57">
        <f t="shared" si="4"/>
        <v>1</v>
      </c>
      <c r="G39" s="57">
        <f t="shared" si="5"/>
        <v>1</v>
      </c>
      <c r="H39" s="24">
        <f t="shared" si="6"/>
        <v>26</v>
      </c>
      <c r="I39" s="57">
        <f t="shared" si="7"/>
        <v>1</v>
      </c>
      <c r="J39" s="57">
        <f t="shared" si="8"/>
        <v>1</v>
      </c>
      <c r="K39" s="57">
        <f t="shared" si="9"/>
        <v>1</v>
      </c>
      <c r="L39" s="24">
        <f t="shared" si="10"/>
        <v>13</v>
      </c>
      <c r="M39" s="57">
        <f t="shared" si="11"/>
        <v>1</v>
      </c>
      <c r="N39" s="57">
        <f t="shared" si="12"/>
        <v>1</v>
      </c>
      <c r="O39" s="57">
        <f t="shared" si="13"/>
        <v>1</v>
      </c>
      <c r="P39" s="50"/>
      <c r="Q39" s="47"/>
      <c r="R39" s="37">
        <f t="shared" si="0"/>
        <v>65</v>
      </c>
      <c r="S39" s="49">
        <f t="shared" si="1"/>
        <v>65</v>
      </c>
      <c r="T39" s="105">
        <v>29</v>
      </c>
      <c r="U39" s="29">
        <f t="shared" si="14"/>
        <v>29</v>
      </c>
      <c r="V39" s="17">
        <f t="shared" si="15"/>
        <v>28</v>
      </c>
      <c r="W39" s="17">
        <f t="shared" si="16"/>
        <v>30</v>
      </c>
      <c r="X39" s="17"/>
      <c r="Y39" s="17"/>
      <c r="Z39" s="17"/>
      <c r="AA39" s="17"/>
      <c r="AB39" s="17"/>
      <c r="AC39" s="17"/>
    </row>
    <row r="40" spans="1:29" ht="19.5" customHeight="1" thickBot="1">
      <c r="A40" s="70">
        <v>34</v>
      </c>
      <c r="B40" s="111" t="s">
        <v>329</v>
      </c>
      <c r="C40" s="113" t="s">
        <v>133</v>
      </c>
      <c r="D40" s="74">
        <f t="shared" si="2"/>
        <v>25</v>
      </c>
      <c r="E40" s="57">
        <f t="shared" si="3"/>
        <v>1</v>
      </c>
      <c r="F40" s="57">
        <f t="shared" si="4"/>
        <v>1</v>
      </c>
      <c r="G40" s="57">
        <f t="shared" si="5"/>
        <v>0</v>
      </c>
      <c r="H40" s="24">
        <f t="shared" si="6"/>
        <v>24</v>
      </c>
      <c r="I40" s="57">
        <f t="shared" si="7"/>
        <v>1</v>
      </c>
      <c r="J40" s="57">
        <f t="shared" si="8"/>
        <v>1</v>
      </c>
      <c r="K40" s="57">
        <f t="shared" si="9"/>
        <v>0</v>
      </c>
      <c r="L40" s="24">
        <f t="shared" si="10"/>
        <v>12</v>
      </c>
      <c r="M40" s="57">
        <f t="shared" si="11"/>
        <v>1</v>
      </c>
      <c r="N40" s="57">
        <f t="shared" si="12"/>
        <v>1</v>
      </c>
      <c r="O40" s="57">
        <f t="shared" si="13"/>
        <v>0</v>
      </c>
      <c r="P40" s="50"/>
      <c r="Q40" s="47"/>
      <c r="R40" s="37">
        <f t="shared" si="0"/>
        <v>61</v>
      </c>
      <c r="S40" s="49">
        <f t="shared" si="1"/>
        <v>61</v>
      </c>
      <c r="T40" s="105">
        <v>27</v>
      </c>
      <c r="U40" s="29">
        <f t="shared" si="14"/>
        <v>27</v>
      </c>
      <c r="V40" s="17">
        <f t="shared" si="15"/>
        <v>26</v>
      </c>
      <c r="W40" s="17">
        <f t="shared" si="16"/>
        <v>28</v>
      </c>
      <c r="X40" s="17"/>
      <c r="Y40" s="17"/>
      <c r="Z40" s="17"/>
      <c r="AA40" s="17"/>
      <c r="AB40" s="17"/>
      <c r="AC40" s="17"/>
    </row>
    <row r="41" spans="1:29" ht="19.5" customHeight="1" thickBot="1">
      <c r="A41" s="70">
        <v>35</v>
      </c>
      <c r="B41" s="111" t="s">
        <v>330</v>
      </c>
      <c r="C41" s="113" t="s">
        <v>134</v>
      </c>
      <c r="D41" s="74">
        <f t="shared" si="2"/>
        <v>24</v>
      </c>
      <c r="E41" s="57">
        <f t="shared" si="3"/>
        <v>1</v>
      </c>
      <c r="F41" s="57">
        <f t="shared" si="4"/>
        <v>1</v>
      </c>
      <c r="G41" s="57">
        <f t="shared" si="5"/>
        <v>0</v>
      </c>
      <c r="H41" s="24">
        <f t="shared" si="6"/>
        <v>23</v>
      </c>
      <c r="I41" s="57">
        <f t="shared" si="7"/>
        <v>1</v>
      </c>
      <c r="J41" s="57">
        <f t="shared" si="8"/>
        <v>1</v>
      </c>
      <c r="K41" s="57">
        <f t="shared" si="9"/>
        <v>0</v>
      </c>
      <c r="L41" s="24">
        <f t="shared" si="10"/>
        <v>11</v>
      </c>
      <c r="M41" s="57">
        <f t="shared" si="11"/>
        <v>1</v>
      </c>
      <c r="N41" s="57">
        <f t="shared" si="12"/>
        <v>0</v>
      </c>
      <c r="O41" s="57">
        <f t="shared" si="13"/>
        <v>0</v>
      </c>
      <c r="P41" s="50"/>
      <c r="Q41" s="47"/>
      <c r="R41" s="37">
        <f t="shared" si="0"/>
        <v>58</v>
      </c>
      <c r="S41" s="49">
        <f t="shared" si="1"/>
        <v>58</v>
      </c>
      <c r="T41" s="105">
        <v>26</v>
      </c>
      <c r="U41" s="29">
        <f t="shared" si="14"/>
        <v>26</v>
      </c>
      <c r="V41" s="17">
        <f t="shared" si="15"/>
        <v>25</v>
      </c>
      <c r="W41" s="17">
        <f t="shared" si="16"/>
        <v>27</v>
      </c>
      <c r="X41" s="17"/>
      <c r="Y41" s="17"/>
      <c r="Z41" s="17"/>
      <c r="AA41" s="17"/>
      <c r="AB41" s="17"/>
      <c r="AC41" s="17"/>
    </row>
    <row r="42" spans="1:29" ht="19.5" customHeight="1" thickBot="1">
      <c r="A42" s="70">
        <v>36</v>
      </c>
      <c r="B42" s="111" t="s">
        <v>331</v>
      </c>
      <c r="C42" s="113" t="s">
        <v>135</v>
      </c>
      <c r="D42" s="74">
        <f t="shared" si="2"/>
        <v>26</v>
      </c>
      <c r="E42" s="57">
        <f t="shared" si="3"/>
        <v>1</v>
      </c>
      <c r="F42" s="57">
        <f t="shared" si="4"/>
        <v>1</v>
      </c>
      <c r="G42" s="57">
        <f t="shared" si="5"/>
        <v>1</v>
      </c>
      <c r="H42" s="24">
        <f t="shared" si="6"/>
        <v>26</v>
      </c>
      <c r="I42" s="57">
        <f t="shared" si="7"/>
        <v>1</v>
      </c>
      <c r="J42" s="57">
        <f t="shared" si="8"/>
        <v>1</v>
      </c>
      <c r="K42" s="57">
        <f t="shared" si="9"/>
        <v>1</v>
      </c>
      <c r="L42" s="24">
        <f t="shared" si="10"/>
        <v>13</v>
      </c>
      <c r="M42" s="57">
        <f t="shared" si="11"/>
        <v>1</v>
      </c>
      <c r="N42" s="57">
        <f t="shared" si="12"/>
        <v>1</v>
      </c>
      <c r="O42" s="57">
        <f t="shared" si="13"/>
        <v>1</v>
      </c>
      <c r="P42" s="50"/>
      <c r="Q42" s="47"/>
      <c r="R42" s="37">
        <f t="shared" si="0"/>
        <v>65</v>
      </c>
      <c r="S42" s="49">
        <f t="shared" si="1"/>
        <v>65</v>
      </c>
      <c r="T42" s="107">
        <v>29</v>
      </c>
      <c r="U42" s="29">
        <f t="shared" si="14"/>
        <v>29</v>
      </c>
      <c r="V42" s="17">
        <f t="shared" si="15"/>
        <v>28</v>
      </c>
      <c r="W42" s="17">
        <f t="shared" si="16"/>
        <v>30</v>
      </c>
      <c r="X42" s="17"/>
      <c r="Y42" s="17"/>
      <c r="Z42" s="17"/>
      <c r="AA42" s="17"/>
      <c r="AB42" s="17"/>
      <c r="AC42" s="17"/>
    </row>
    <row r="43" spans="1:29" ht="19.5" customHeight="1" thickBot="1">
      <c r="A43" s="70">
        <v>37</v>
      </c>
      <c r="B43" s="111" t="s">
        <v>332</v>
      </c>
      <c r="C43" s="113" t="s">
        <v>136</v>
      </c>
      <c r="D43" s="74">
        <f t="shared" si="2"/>
        <v>25</v>
      </c>
      <c r="E43" s="57">
        <f t="shared" si="3"/>
        <v>1</v>
      </c>
      <c r="F43" s="57">
        <f t="shared" si="4"/>
        <v>1</v>
      </c>
      <c r="G43" s="57">
        <f t="shared" si="5"/>
        <v>0</v>
      </c>
      <c r="H43" s="24">
        <f t="shared" si="6"/>
        <v>24</v>
      </c>
      <c r="I43" s="57">
        <f t="shared" si="7"/>
        <v>1</v>
      </c>
      <c r="J43" s="57">
        <f t="shared" si="8"/>
        <v>1</v>
      </c>
      <c r="K43" s="57">
        <f t="shared" si="9"/>
        <v>0</v>
      </c>
      <c r="L43" s="24">
        <f t="shared" si="10"/>
        <v>12</v>
      </c>
      <c r="M43" s="57">
        <f t="shared" si="11"/>
        <v>1</v>
      </c>
      <c r="N43" s="57">
        <f t="shared" si="12"/>
        <v>1</v>
      </c>
      <c r="O43" s="57">
        <f t="shared" si="13"/>
        <v>0</v>
      </c>
      <c r="P43" s="50"/>
      <c r="Q43" s="47"/>
      <c r="R43" s="37">
        <f t="shared" si="0"/>
        <v>61</v>
      </c>
      <c r="S43" s="49">
        <f t="shared" si="1"/>
        <v>61</v>
      </c>
      <c r="T43" s="106">
        <v>27</v>
      </c>
      <c r="U43" s="29">
        <f t="shared" si="14"/>
        <v>27</v>
      </c>
      <c r="V43" s="17">
        <f t="shared" si="15"/>
        <v>26</v>
      </c>
      <c r="W43" s="17">
        <f t="shared" si="16"/>
        <v>28</v>
      </c>
      <c r="X43" s="17"/>
      <c r="Y43" s="17"/>
      <c r="Z43" s="17"/>
      <c r="AA43" s="17"/>
      <c r="AB43" s="17"/>
      <c r="AC43" s="17"/>
    </row>
    <row r="44" spans="1:29" ht="19.5" customHeight="1" thickBot="1">
      <c r="A44" s="70">
        <v>38</v>
      </c>
      <c r="B44" s="111" t="s">
        <v>333</v>
      </c>
      <c r="C44" s="113" t="s">
        <v>137</v>
      </c>
      <c r="D44" s="74">
        <f t="shared" si="2"/>
        <v>24</v>
      </c>
      <c r="E44" s="57">
        <f t="shared" si="3"/>
        <v>1</v>
      </c>
      <c r="F44" s="57">
        <f t="shared" si="4"/>
        <v>1</v>
      </c>
      <c r="G44" s="57">
        <f t="shared" si="5"/>
        <v>0</v>
      </c>
      <c r="H44" s="24">
        <f t="shared" si="6"/>
        <v>23</v>
      </c>
      <c r="I44" s="57">
        <f t="shared" si="7"/>
        <v>1</v>
      </c>
      <c r="J44" s="57">
        <f t="shared" si="8"/>
        <v>1</v>
      </c>
      <c r="K44" s="57">
        <f t="shared" si="9"/>
        <v>0</v>
      </c>
      <c r="L44" s="24">
        <f t="shared" si="10"/>
        <v>11</v>
      </c>
      <c r="M44" s="57">
        <f t="shared" si="11"/>
        <v>1</v>
      </c>
      <c r="N44" s="57">
        <f t="shared" si="12"/>
        <v>0</v>
      </c>
      <c r="O44" s="57">
        <f t="shared" si="13"/>
        <v>0</v>
      </c>
      <c r="P44" s="50"/>
      <c r="Q44" s="47"/>
      <c r="R44" s="37">
        <f t="shared" si="0"/>
        <v>58</v>
      </c>
      <c r="S44" s="49">
        <f t="shared" si="1"/>
        <v>58</v>
      </c>
      <c r="T44" s="105">
        <v>26</v>
      </c>
      <c r="U44" s="29">
        <f t="shared" si="14"/>
        <v>26</v>
      </c>
      <c r="V44" s="17">
        <f t="shared" si="15"/>
        <v>25</v>
      </c>
      <c r="W44" s="17">
        <f t="shared" si="16"/>
        <v>27</v>
      </c>
      <c r="X44" s="17"/>
      <c r="Y44" s="17"/>
      <c r="Z44" s="17"/>
      <c r="AA44" s="17"/>
      <c r="AB44" s="17"/>
      <c r="AC44" s="17"/>
    </row>
    <row r="45" spans="1:29" ht="19.5" customHeight="1" thickBot="1">
      <c r="A45" s="70">
        <v>39</v>
      </c>
      <c r="B45" s="111" t="s">
        <v>334</v>
      </c>
      <c r="C45" s="113" t="s">
        <v>138</v>
      </c>
      <c r="D45" s="74">
        <f t="shared" si="2"/>
        <v>24</v>
      </c>
      <c r="E45" s="57">
        <f t="shared" si="3"/>
        <v>1</v>
      </c>
      <c r="F45" s="57">
        <f t="shared" si="4"/>
        <v>1</v>
      </c>
      <c r="G45" s="57">
        <f t="shared" si="5"/>
        <v>0</v>
      </c>
      <c r="H45" s="24">
        <f t="shared" si="6"/>
        <v>23</v>
      </c>
      <c r="I45" s="57">
        <f t="shared" si="7"/>
        <v>1</v>
      </c>
      <c r="J45" s="57">
        <f t="shared" si="8"/>
        <v>1</v>
      </c>
      <c r="K45" s="57">
        <f t="shared" si="9"/>
        <v>0</v>
      </c>
      <c r="L45" s="24">
        <f t="shared" si="10"/>
        <v>11</v>
      </c>
      <c r="M45" s="57">
        <f t="shared" si="11"/>
        <v>1</v>
      </c>
      <c r="N45" s="57">
        <f t="shared" si="12"/>
        <v>0</v>
      </c>
      <c r="O45" s="57">
        <f t="shared" si="13"/>
        <v>0</v>
      </c>
      <c r="P45" s="50"/>
      <c r="Q45" s="47"/>
      <c r="R45" s="37">
        <f t="shared" si="0"/>
        <v>58</v>
      </c>
      <c r="S45" s="49">
        <f t="shared" si="1"/>
        <v>58</v>
      </c>
      <c r="T45" s="107">
        <v>26</v>
      </c>
      <c r="U45" s="29">
        <f t="shared" si="14"/>
        <v>26</v>
      </c>
      <c r="V45" s="17">
        <f t="shared" si="15"/>
        <v>25</v>
      </c>
      <c r="W45" s="17">
        <f t="shared" si="16"/>
        <v>27</v>
      </c>
      <c r="X45" s="17"/>
      <c r="Y45" s="17"/>
      <c r="Z45" s="17"/>
      <c r="AA45" s="17"/>
      <c r="AB45" s="17"/>
      <c r="AC45" s="17"/>
    </row>
    <row r="46" spans="1:29" ht="19.5" customHeight="1" thickBot="1">
      <c r="A46" s="70">
        <v>40</v>
      </c>
      <c r="B46" s="111" t="s">
        <v>335</v>
      </c>
      <c r="C46" s="113" t="s">
        <v>139</v>
      </c>
      <c r="D46" s="74">
        <f t="shared" si="2"/>
        <v>24</v>
      </c>
      <c r="E46" s="57">
        <f t="shared" si="3"/>
        <v>1</v>
      </c>
      <c r="F46" s="57">
        <f t="shared" si="4"/>
        <v>1</v>
      </c>
      <c r="G46" s="57">
        <f t="shared" si="5"/>
        <v>0</v>
      </c>
      <c r="H46" s="24">
        <f t="shared" si="6"/>
        <v>23</v>
      </c>
      <c r="I46" s="57">
        <f t="shared" si="7"/>
        <v>1</v>
      </c>
      <c r="J46" s="57">
        <f t="shared" si="8"/>
        <v>1</v>
      </c>
      <c r="K46" s="57">
        <f t="shared" si="9"/>
        <v>0</v>
      </c>
      <c r="L46" s="24">
        <f t="shared" si="10"/>
        <v>11</v>
      </c>
      <c r="M46" s="57">
        <f t="shared" si="11"/>
        <v>1</v>
      </c>
      <c r="N46" s="57">
        <f t="shared" si="12"/>
        <v>0</v>
      </c>
      <c r="O46" s="57">
        <f t="shared" si="13"/>
        <v>0</v>
      </c>
      <c r="P46" s="50"/>
      <c r="Q46" s="47"/>
      <c r="R46" s="37">
        <f t="shared" si="0"/>
        <v>58</v>
      </c>
      <c r="S46" s="49">
        <f t="shared" si="1"/>
        <v>58</v>
      </c>
      <c r="T46" s="106">
        <v>26</v>
      </c>
      <c r="U46" s="29">
        <f t="shared" si="14"/>
        <v>26</v>
      </c>
      <c r="V46" s="17">
        <f t="shared" si="15"/>
        <v>25</v>
      </c>
      <c r="W46" s="17">
        <f t="shared" si="16"/>
        <v>27</v>
      </c>
      <c r="X46" s="17"/>
      <c r="Y46" s="17"/>
      <c r="Z46" s="17"/>
      <c r="AA46" s="17"/>
      <c r="AB46" s="17"/>
      <c r="AC46" s="17"/>
    </row>
    <row r="47" spans="1:29" ht="19.5" customHeight="1" thickBot="1">
      <c r="A47" s="70">
        <v>41</v>
      </c>
      <c r="B47" s="111" t="s">
        <v>336</v>
      </c>
      <c r="C47" s="113" t="s">
        <v>140</v>
      </c>
      <c r="D47" s="74">
        <f t="shared" si="2"/>
        <v>25</v>
      </c>
      <c r="E47" s="57">
        <f t="shared" si="3"/>
        <v>1</v>
      </c>
      <c r="F47" s="57">
        <f t="shared" si="4"/>
        <v>1</v>
      </c>
      <c r="G47" s="57">
        <f t="shared" si="5"/>
        <v>0</v>
      </c>
      <c r="H47" s="24">
        <f t="shared" si="6"/>
        <v>24</v>
      </c>
      <c r="I47" s="57">
        <f t="shared" si="7"/>
        <v>1</v>
      </c>
      <c r="J47" s="57">
        <f t="shared" si="8"/>
        <v>1</v>
      </c>
      <c r="K47" s="57">
        <f t="shared" si="9"/>
        <v>0</v>
      </c>
      <c r="L47" s="24">
        <f t="shared" si="10"/>
        <v>12</v>
      </c>
      <c r="M47" s="57">
        <f t="shared" si="11"/>
        <v>1</v>
      </c>
      <c r="N47" s="57">
        <f t="shared" si="12"/>
        <v>1</v>
      </c>
      <c r="O47" s="57">
        <f t="shared" si="13"/>
        <v>0</v>
      </c>
      <c r="P47" s="50"/>
      <c r="Q47" s="47"/>
      <c r="R47" s="37">
        <f t="shared" si="0"/>
        <v>61</v>
      </c>
      <c r="S47" s="49">
        <f t="shared" si="1"/>
        <v>61</v>
      </c>
      <c r="T47" s="107">
        <v>27</v>
      </c>
      <c r="U47" s="29">
        <f t="shared" si="14"/>
        <v>27</v>
      </c>
      <c r="V47" s="17">
        <f t="shared" si="15"/>
        <v>26</v>
      </c>
      <c r="W47" s="17">
        <f t="shared" si="16"/>
        <v>28</v>
      </c>
      <c r="X47" s="17"/>
      <c r="Y47" s="17"/>
      <c r="Z47" s="17"/>
      <c r="AA47" s="17"/>
      <c r="AB47" s="17"/>
      <c r="AC47" s="17"/>
    </row>
    <row r="48" spans="1:29" ht="19.5" customHeight="1" thickBot="1">
      <c r="A48" s="70">
        <v>42</v>
      </c>
      <c r="B48" s="111" t="s">
        <v>337</v>
      </c>
      <c r="C48" s="113" t="s">
        <v>141</v>
      </c>
      <c r="D48" s="74">
        <f t="shared" si="2"/>
        <v>25</v>
      </c>
      <c r="E48" s="57">
        <f t="shared" si="3"/>
        <v>1</v>
      </c>
      <c r="F48" s="57">
        <f t="shared" si="4"/>
        <v>1</v>
      </c>
      <c r="G48" s="57">
        <f t="shared" si="5"/>
        <v>0</v>
      </c>
      <c r="H48" s="24">
        <f t="shared" si="6"/>
        <v>24</v>
      </c>
      <c r="I48" s="57">
        <f t="shared" si="7"/>
        <v>1</v>
      </c>
      <c r="J48" s="57">
        <f t="shared" si="8"/>
        <v>1</v>
      </c>
      <c r="K48" s="57">
        <f t="shared" si="9"/>
        <v>0</v>
      </c>
      <c r="L48" s="24">
        <f t="shared" si="10"/>
        <v>12</v>
      </c>
      <c r="M48" s="57">
        <f t="shared" si="11"/>
        <v>1</v>
      </c>
      <c r="N48" s="57">
        <f t="shared" si="12"/>
        <v>1</v>
      </c>
      <c r="O48" s="57">
        <f t="shared" si="13"/>
        <v>0</v>
      </c>
      <c r="P48" s="50"/>
      <c r="Q48" s="47"/>
      <c r="R48" s="37">
        <f t="shared" si="0"/>
        <v>61</v>
      </c>
      <c r="S48" s="49">
        <f t="shared" si="1"/>
        <v>61</v>
      </c>
      <c r="T48" s="105">
        <v>27</v>
      </c>
      <c r="U48" s="29">
        <f t="shared" si="14"/>
        <v>27</v>
      </c>
      <c r="V48" s="17">
        <f t="shared" si="15"/>
        <v>26</v>
      </c>
      <c r="W48" s="17">
        <f t="shared" si="16"/>
        <v>28</v>
      </c>
      <c r="X48" s="17"/>
      <c r="Y48" s="17"/>
      <c r="Z48" s="17"/>
      <c r="AA48" s="17"/>
      <c r="AB48" s="17"/>
      <c r="AC48" s="17"/>
    </row>
    <row r="49" spans="1:29" ht="19.5" customHeight="1" thickBot="1">
      <c r="A49" s="70">
        <v>43</v>
      </c>
      <c r="B49" s="111" t="s">
        <v>338</v>
      </c>
      <c r="C49" s="113" t="s">
        <v>142</v>
      </c>
      <c r="D49" s="74">
        <f t="shared" si="2"/>
        <v>25</v>
      </c>
      <c r="E49" s="57">
        <f t="shared" si="3"/>
        <v>1</v>
      </c>
      <c r="F49" s="57">
        <f t="shared" si="4"/>
        <v>1</v>
      </c>
      <c r="G49" s="57">
        <f t="shared" si="5"/>
        <v>0</v>
      </c>
      <c r="H49" s="24">
        <f t="shared" si="6"/>
        <v>24</v>
      </c>
      <c r="I49" s="57">
        <f t="shared" si="7"/>
        <v>1</v>
      </c>
      <c r="J49" s="57">
        <f t="shared" si="8"/>
        <v>1</v>
      </c>
      <c r="K49" s="57">
        <f t="shared" si="9"/>
        <v>0</v>
      </c>
      <c r="L49" s="24">
        <f t="shared" si="10"/>
        <v>12</v>
      </c>
      <c r="M49" s="57">
        <f t="shared" si="11"/>
        <v>1</v>
      </c>
      <c r="N49" s="57">
        <f t="shared" si="12"/>
        <v>1</v>
      </c>
      <c r="O49" s="57">
        <f t="shared" si="13"/>
        <v>0</v>
      </c>
      <c r="P49" s="50"/>
      <c r="Q49" s="47"/>
      <c r="R49" s="37">
        <f t="shared" si="0"/>
        <v>61</v>
      </c>
      <c r="S49" s="49">
        <f t="shared" si="1"/>
        <v>61</v>
      </c>
      <c r="T49" s="105">
        <v>27</v>
      </c>
      <c r="U49" s="29">
        <f t="shared" si="14"/>
        <v>27</v>
      </c>
      <c r="V49" s="17">
        <f t="shared" si="15"/>
        <v>26</v>
      </c>
      <c r="W49" s="17">
        <f t="shared" si="16"/>
        <v>28</v>
      </c>
      <c r="X49" s="17"/>
      <c r="Y49" s="17"/>
      <c r="Z49" s="17"/>
      <c r="AA49" s="17"/>
      <c r="AB49" s="17"/>
      <c r="AC49" s="17"/>
    </row>
    <row r="50" spans="1:29" ht="19.5" customHeight="1" thickBot="1">
      <c r="A50" s="70">
        <v>44</v>
      </c>
      <c r="B50" s="111" t="s">
        <v>339</v>
      </c>
      <c r="C50" s="113" t="s">
        <v>143</v>
      </c>
      <c r="D50" s="74">
        <f t="shared" si="2"/>
        <v>26</v>
      </c>
      <c r="E50" s="57">
        <f t="shared" si="3"/>
        <v>1</v>
      </c>
      <c r="F50" s="57">
        <f t="shared" si="4"/>
        <v>1</v>
      </c>
      <c r="G50" s="57">
        <f t="shared" si="5"/>
        <v>1</v>
      </c>
      <c r="H50" s="24">
        <f t="shared" si="6"/>
        <v>25</v>
      </c>
      <c r="I50" s="57">
        <f t="shared" si="7"/>
        <v>1</v>
      </c>
      <c r="J50" s="57">
        <f t="shared" si="8"/>
        <v>1</v>
      </c>
      <c r="K50" s="57">
        <f t="shared" si="9"/>
        <v>0</v>
      </c>
      <c r="L50" s="24">
        <f t="shared" si="10"/>
        <v>12</v>
      </c>
      <c r="M50" s="57">
        <f t="shared" si="11"/>
        <v>1</v>
      </c>
      <c r="N50" s="57">
        <f t="shared" si="12"/>
        <v>1</v>
      </c>
      <c r="O50" s="57">
        <f t="shared" si="13"/>
        <v>0</v>
      </c>
      <c r="P50" s="50"/>
      <c r="Q50" s="47"/>
      <c r="R50" s="37">
        <f t="shared" si="0"/>
        <v>63</v>
      </c>
      <c r="S50" s="49">
        <f t="shared" si="1"/>
        <v>63</v>
      </c>
      <c r="T50" s="105">
        <v>28</v>
      </c>
      <c r="U50" s="29">
        <f t="shared" si="14"/>
        <v>28</v>
      </c>
      <c r="V50" s="17">
        <f t="shared" si="15"/>
        <v>27</v>
      </c>
      <c r="W50" s="17">
        <f t="shared" si="16"/>
        <v>29</v>
      </c>
      <c r="X50" s="17"/>
      <c r="Y50" s="17"/>
      <c r="Z50" s="17"/>
      <c r="AA50" s="17"/>
      <c r="AB50" s="17"/>
      <c r="AC50" s="17"/>
    </row>
    <row r="51" spans="1:29" ht="19.5" customHeight="1" thickBot="1">
      <c r="A51" s="70">
        <v>45</v>
      </c>
      <c r="B51" s="111" t="s">
        <v>340</v>
      </c>
      <c r="C51" s="113" t="s">
        <v>144</v>
      </c>
      <c r="D51" s="74">
        <f t="shared" si="2"/>
        <v>25</v>
      </c>
      <c r="E51" s="57">
        <f t="shared" si="3"/>
        <v>1</v>
      </c>
      <c r="F51" s="57">
        <f t="shared" si="4"/>
        <v>1</v>
      </c>
      <c r="G51" s="57">
        <f t="shared" si="5"/>
        <v>0</v>
      </c>
      <c r="H51" s="24">
        <f t="shared" si="6"/>
        <v>24</v>
      </c>
      <c r="I51" s="57">
        <f t="shared" si="7"/>
        <v>1</v>
      </c>
      <c r="J51" s="57">
        <f t="shared" si="8"/>
        <v>1</v>
      </c>
      <c r="K51" s="57">
        <f t="shared" si="9"/>
        <v>0</v>
      </c>
      <c r="L51" s="24">
        <f t="shared" si="10"/>
        <v>12</v>
      </c>
      <c r="M51" s="57">
        <f t="shared" si="11"/>
        <v>1</v>
      </c>
      <c r="N51" s="57">
        <f t="shared" si="12"/>
        <v>1</v>
      </c>
      <c r="O51" s="57">
        <f t="shared" si="13"/>
        <v>0</v>
      </c>
      <c r="P51" s="50"/>
      <c r="Q51" s="47"/>
      <c r="R51" s="37">
        <f t="shared" si="0"/>
        <v>61</v>
      </c>
      <c r="S51" s="49">
        <f t="shared" si="1"/>
        <v>61</v>
      </c>
      <c r="T51" s="105">
        <v>27</v>
      </c>
      <c r="U51" s="29">
        <f t="shared" si="14"/>
        <v>27</v>
      </c>
      <c r="V51" s="17">
        <f t="shared" si="15"/>
        <v>26</v>
      </c>
      <c r="W51" s="17">
        <f t="shared" si="16"/>
        <v>28</v>
      </c>
      <c r="X51" s="17"/>
      <c r="Y51" s="17"/>
      <c r="Z51" s="17"/>
      <c r="AA51" s="17"/>
      <c r="AB51" s="17"/>
      <c r="AC51" s="17"/>
    </row>
    <row r="52" spans="1:29" ht="19.5" customHeight="1" thickBot="1">
      <c r="A52" s="70">
        <v>46</v>
      </c>
      <c r="B52" s="111" t="s">
        <v>341</v>
      </c>
      <c r="C52" s="113" t="s">
        <v>145</v>
      </c>
      <c r="D52" s="74">
        <f t="shared" si="2"/>
        <v>25</v>
      </c>
      <c r="E52" s="57">
        <f t="shared" si="3"/>
        <v>1</v>
      </c>
      <c r="F52" s="57">
        <f t="shared" si="4"/>
        <v>1</v>
      </c>
      <c r="G52" s="57">
        <f t="shared" si="5"/>
        <v>0</v>
      </c>
      <c r="H52" s="24">
        <f t="shared" si="6"/>
        <v>24</v>
      </c>
      <c r="I52" s="57">
        <f t="shared" si="7"/>
        <v>1</v>
      </c>
      <c r="J52" s="57">
        <f t="shared" si="8"/>
        <v>1</v>
      </c>
      <c r="K52" s="57">
        <f t="shared" si="9"/>
        <v>0</v>
      </c>
      <c r="L52" s="24">
        <f t="shared" si="10"/>
        <v>12</v>
      </c>
      <c r="M52" s="57">
        <f t="shared" si="11"/>
        <v>1</v>
      </c>
      <c r="N52" s="57">
        <f t="shared" si="12"/>
        <v>1</v>
      </c>
      <c r="O52" s="57">
        <f t="shared" si="13"/>
        <v>0</v>
      </c>
      <c r="P52" s="50"/>
      <c r="Q52" s="47"/>
      <c r="R52" s="37">
        <f t="shared" si="0"/>
        <v>61</v>
      </c>
      <c r="S52" s="49">
        <f t="shared" si="1"/>
        <v>61</v>
      </c>
      <c r="T52" s="106">
        <v>27</v>
      </c>
      <c r="U52" s="29">
        <f t="shared" si="14"/>
        <v>27</v>
      </c>
      <c r="V52" s="17">
        <f t="shared" si="15"/>
        <v>26</v>
      </c>
      <c r="W52" s="17">
        <f t="shared" si="16"/>
        <v>28</v>
      </c>
      <c r="X52" s="17"/>
      <c r="Y52" s="17"/>
      <c r="Z52" s="17"/>
      <c r="AA52" s="17"/>
      <c r="AB52" s="17"/>
      <c r="AC52" s="17"/>
    </row>
    <row r="53" spans="1:29" ht="19.5" customHeight="1" thickBot="1">
      <c r="A53" s="70">
        <v>47</v>
      </c>
      <c r="B53" s="111" t="s">
        <v>342</v>
      </c>
      <c r="C53" s="113" t="s">
        <v>146</v>
      </c>
      <c r="D53" s="74">
        <f t="shared" si="2"/>
        <v>26</v>
      </c>
      <c r="E53" s="57">
        <f t="shared" si="3"/>
        <v>1</v>
      </c>
      <c r="F53" s="57">
        <f t="shared" si="4"/>
        <v>1</v>
      </c>
      <c r="G53" s="57">
        <f t="shared" si="5"/>
        <v>1</v>
      </c>
      <c r="H53" s="24">
        <f t="shared" si="6"/>
        <v>26</v>
      </c>
      <c r="I53" s="57">
        <f t="shared" si="7"/>
        <v>1</v>
      </c>
      <c r="J53" s="57">
        <f t="shared" si="8"/>
        <v>1</v>
      </c>
      <c r="K53" s="57">
        <f t="shared" si="9"/>
        <v>1</v>
      </c>
      <c r="L53" s="24">
        <f t="shared" si="10"/>
        <v>13</v>
      </c>
      <c r="M53" s="57">
        <f t="shared" si="11"/>
        <v>1</v>
      </c>
      <c r="N53" s="57">
        <f t="shared" si="12"/>
        <v>1</v>
      </c>
      <c r="O53" s="57">
        <f t="shared" si="13"/>
        <v>1</v>
      </c>
      <c r="P53" s="50"/>
      <c r="Q53" s="47"/>
      <c r="R53" s="37">
        <f t="shared" si="0"/>
        <v>65</v>
      </c>
      <c r="S53" s="49">
        <f t="shared" si="1"/>
        <v>65</v>
      </c>
      <c r="T53" s="106">
        <v>29</v>
      </c>
      <c r="U53" s="29">
        <f t="shared" si="14"/>
        <v>29</v>
      </c>
      <c r="V53" s="17">
        <f t="shared" si="15"/>
        <v>28</v>
      </c>
      <c r="W53" s="17">
        <f t="shared" si="16"/>
        <v>30</v>
      </c>
      <c r="X53" s="17"/>
      <c r="Y53" s="17"/>
      <c r="Z53" s="17"/>
      <c r="AA53" s="17"/>
      <c r="AB53" s="17"/>
      <c r="AC53" s="17"/>
    </row>
    <row r="54" spans="1:29" ht="19.5" customHeight="1" thickBot="1">
      <c r="A54" s="70">
        <v>48</v>
      </c>
      <c r="B54" s="111" t="s">
        <v>343</v>
      </c>
      <c r="C54" s="113" t="s">
        <v>147</v>
      </c>
      <c r="D54" s="74">
        <f t="shared" si="2"/>
        <v>24</v>
      </c>
      <c r="E54" s="57">
        <f t="shared" si="3"/>
        <v>1</v>
      </c>
      <c r="F54" s="57">
        <f t="shared" si="4"/>
        <v>1</v>
      </c>
      <c r="G54" s="57">
        <f t="shared" si="5"/>
        <v>0</v>
      </c>
      <c r="H54" s="24">
        <f t="shared" si="6"/>
        <v>23</v>
      </c>
      <c r="I54" s="57">
        <f t="shared" si="7"/>
        <v>1</v>
      </c>
      <c r="J54" s="57">
        <f t="shared" si="8"/>
        <v>1</v>
      </c>
      <c r="K54" s="57">
        <f t="shared" si="9"/>
        <v>0</v>
      </c>
      <c r="L54" s="24">
        <f t="shared" si="10"/>
        <v>11</v>
      </c>
      <c r="M54" s="57">
        <f t="shared" si="11"/>
        <v>1</v>
      </c>
      <c r="N54" s="57">
        <f t="shared" si="12"/>
        <v>0</v>
      </c>
      <c r="O54" s="57">
        <f t="shared" si="13"/>
        <v>0</v>
      </c>
      <c r="P54" s="50"/>
      <c r="Q54" s="47"/>
      <c r="R54" s="37">
        <f t="shared" si="0"/>
        <v>58</v>
      </c>
      <c r="S54" s="49">
        <f t="shared" si="1"/>
        <v>58</v>
      </c>
      <c r="T54" s="106">
        <v>26</v>
      </c>
      <c r="U54" s="29">
        <f t="shared" si="14"/>
        <v>26</v>
      </c>
      <c r="V54" s="17">
        <f t="shared" si="15"/>
        <v>25</v>
      </c>
      <c r="W54" s="17">
        <f t="shared" si="16"/>
        <v>27</v>
      </c>
      <c r="X54" s="17"/>
      <c r="Y54" s="17"/>
      <c r="Z54" s="17"/>
      <c r="AA54" s="17"/>
      <c r="AB54" s="17"/>
      <c r="AC54" s="17"/>
    </row>
    <row r="55" spans="1:29" ht="19.5" customHeight="1" thickBot="1">
      <c r="A55" s="70">
        <v>49</v>
      </c>
      <c r="B55" s="111" t="s">
        <v>344</v>
      </c>
      <c r="C55" s="113" t="s">
        <v>148</v>
      </c>
      <c r="D55" s="74">
        <f t="shared" si="2"/>
        <v>24</v>
      </c>
      <c r="E55" s="57">
        <f t="shared" si="3"/>
        <v>1</v>
      </c>
      <c r="F55" s="57">
        <f t="shared" si="4"/>
        <v>1</v>
      </c>
      <c r="G55" s="57">
        <f t="shared" si="5"/>
        <v>0</v>
      </c>
      <c r="H55" s="24">
        <f t="shared" si="6"/>
        <v>23</v>
      </c>
      <c r="I55" s="57">
        <f t="shared" si="7"/>
        <v>1</v>
      </c>
      <c r="J55" s="57">
        <f t="shared" si="8"/>
        <v>1</v>
      </c>
      <c r="K55" s="57">
        <f t="shared" si="9"/>
        <v>0</v>
      </c>
      <c r="L55" s="24">
        <f t="shared" si="10"/>
        <v>11</v>
      </c>
      <c r="M55" s="57">
        <f t="shared" si="11"/>
        <v>1</v>
      </c>
      <c r="N55" s="57">
        <f t="shared" si="12"/>
        <v>0</v>
      </c>
      <c r="O55" s="57">
        <f t="shared" si="13"/>
        <v>0</v>
      </c>
      <c r="P55" s="50"/>
      <c r="Q55" s="47"/>
      <c r="R55" s="37">
        <f t="shared" si="0"/>
        <v>58</v>
      </c>
      <c r="S55" s="49">
        <f t="shared" si="1"/>
        <v>58</v>
      </c>
      <c r="T55" s="107">
        <v>26</v>
      </c>
      <c r="U55" s="29">
        <f t="shared" si="14"/>
        <v>26</v>
      </c>
      <c r="V55" s="17">
        <f t="shared" si="15"/>
        <v>25</v>
      </c>
      <c r="W55" s="17">
        <f t="shared" si="16"/>
        <v>27</v>
      </c>
      <c r="X55" s="17"/>
      <c r="Y55" s="17"/>
      <c r="Z55" s="17"/>
      <c r="AA55" s="17"/>
      <c r="AB55" s="17"/>
      <c r="AC55" s="17"/>
    </row>
    <row r="56" spans="1:29" ht="19.5" customHeight="1" thickBot="1">
      <c r="A56" s="70">
        <v>50</v>
      </c>
      <c r="B56" s="111" t="s">
        <v>345</v>
      </c>
      <c r="C56" s="113" t="s">
        <v>149</v>
      </c>
      <c r="D56" s="74">
        <f t="shared" si="2"/>
        <v>26</v>
      </c>
      <c r="E56" s="57">
        <f t="shared" si="3"/>
        <v>1</v>
      </c>
      <c r="F56" s="57">
        <f t="shared" si="4"/>
        <v>1</v>
      </c>
      <c r="G56" s="57">
        <f t="shared" si="5"/>
        <v>1</v>
      </c>
      <c r="H56" s="24">
        <f t="shared" si="6"/>
        <v>26</v>
      </c>
      <c r="I56" s="57">
        <f t="shared" si="7"/>
        <v>1</v>
      </c>
      <c r="J56" s="57">
        <f t="shared" si="8"/>
        <v>1</v>
      </c>
      <c r="K56" s="57">
        <f t="shared" si="9"/>
        <v>1</v>
      </c>
      <c r="L56" s="24">
        <f t="shared" si="10"/>
        <v>13</v>
      </c>
      <c r="M56" s="57">
        <f t="shared" si="11"/>
        <v>1</v>
      </c>
      <c r="N56" s="57">
        <f t="shared" si="12"/>
        <v>1</v>
      </c>
      <c r="O56" s="57">
        <f t="shared" si="13"/>
        <v>1</v>
      </c>
      <c r="P56" s="50"/>
      <c r="Q56" s="47"/>
      <c r="R56" s="37">
        <f t="shared" si="0"/>
        <v>65</v>
      </c>
      <c r="S56" s="49">
        <f t="shared" si="1"/>
        <v>65</v>
      </c>
      <c r="T56" s="107">
        <v>29</v>
      </c>
      <c r="U56" s="29">
        <f t="shared" si="14"/>
        <v>29</v>
      </c>
      <c r="V56" s="17">
        <f t="shared" si="15"/>
        <v>28</v>
      </c>
      <c r="W56" s="17">
        <f t="shared" si="16"/>
        <v>30</v>
      </c>
      <c r="X56" s="17"/>
      <c r="Y56" s="17"/>
      <c r="Z56" s="17"/>
      <c r="AA56" s="17"/>
      <c r="AB56" s="17"/>
      <c r="AC56" s="17"/>
    </row>
    <row r="57" spans="1:29" ht="19.5" customHeight="1" thickBot="1">
      <c r="A57" s="70">
        <v>51</v>
      </c>
      <c r="B57" s="111" t="s">
        <v>346</v>
      </c>
      <c r="C57" s="113" t="s">
        <v>150</v>
      </c>
      <c r="D57" s="74">
        <f t="shared" si="2"/>
        <v>25</v>
      </c>
      <c r="E57" s="57">
        <f t="shared" si="3"/>
        <v>1</v>
      </c>
      <c r="F57" s="57">
        <f t="shared" si="4"/>
        <v>1</v>
      </c>
      <c r="G57" s="57">
        <f t="shared" si="5"/>
        <v>0</v>
      </c>
      <c r="H57" s="24">
        <f t="shared" si="6"/>
        <v>24</v>
      </c>
      <c r="I57" s="57">
        <f t="shared" si="7"/>
        <v>1</v>
      </c>
      <c r="J57" s="57">
        <f t="shared" si="8"/>
        <v>1</v>
      </c>
      <c r="K57" s="57">
        <f t="shared" si="9"/>
        <v>0</v>
      </c>
      <c r="L57" s="24">
        <f t="shared" si="10"/>
        <v>12</v>
      </c>
      <c r="M57" s="57">
        <f t="shared" si="11"/>
        <v>1</v>
      </c>
      <c r="N57" s="57">
        <f t="shared" si="12"/>
        <v>1</v>
      </c>
      <c r="O57" s="57">
        <f t="shared" si="13"/>
        <v>0</v>
      </c>
      <c r="P57" s="50"/>
      <c r="Q57" s="47"/>
      <c r="R57" s="37">
        <f t="shared" si="0"/>
        <v>61</v>
      </c>
      <c r="S57" s="49">
        <f t="shared" si="1"/>
        <v>61</v>
      </c>
      <c r="T57" s="107">
        <v>27</v>
      </c>
      <c r="U57" s="29">
        <f t="shared" si="14"/>
        <v>27</v>
      </c>
      <c r="V57" s="17">
        <f t="shared" si="15"/>
        <v>26</v>
      </c>
      <c r="W57" s="17">
        <f t="shared" si="16"/>
        <v>28</v>
      </c>
      <c r="X57" s="17"/>
      <c r="Y57" s="17"/>
      <c r="Z57" s="17"/>
      <c r="AA57" s="17"/>
      <c r="AB57" s="17"/>
      <c r="AC57" s="17"/>
    </row>
    <row r="58" spans="1:29" ht="19.5" customHeight="1" thickBot="1">
      <c r="A58" s="70">
        <v>52</v>
      </c>
      <c r="B58" s="111" t="s">
        <v>347</v>
      </c>
      <c r="C58" s="113" t="s">
        <v>151</v>
      </c>
      <c r="D58" s="74">
        <f t="shared" si="2"/>
        <v>24</v>
      </c>
      <c r="E58" s="57">
        <f t="shared" si="3"/>
        <v>1</v>
      </c>
      <c r="F58" s="57">
        <f t="shared" si="4"/>
        <v>1</v>
      </c>
      <c r="G58" s="57">
        <f t="shared" si="5"/>
        <v>0</v>
      </c>
      <c r="H58" s="24">
        <f t="shared" si="6"/>
        <v>23</v>
      </c>
      <c r="I58" s="57">
        <f t="shared" si="7"/>
        <v>1</v>
      </c>
      <c r="J58" s="57">
        <f t="shared" si="8"/>
        <v>1</v>
      </c>
      <c r="K58" s="57">
        <f t="shared" si="9"/>
        <v>0</v>
      </c>
      <c r="L58" s="24">
        <f t="shared" si="10"/>
        <v>11</v>
      </c>
      <c r="M58" s="57">
        <f t="shared" si="11"/>
        <v>1</v>
      </c>
      <c r="N58" s="57">
        <f t="shared" si="12"/>
        <v>0</v>
      </c>
      <c r="O58" s="57">
        <f t="shared" si="13"/>
        <v>0</v>
      </c>
      <c r="P58" s="50"/>
      <c r="Q58" s="47"/>
      <c r="R58" s="37">
        <f t="shared" si="0"/>
        <v>58</v>
      </c>
      <c r="S58" s="49">
        <f t="shared" si="1"/>
        <v>58</v>
      </c>
      <c r="T58" s="106">
        <v>26</v>
      </c>
      <c r="U58" s="29">
        <f t="shared" si="14"/>
        <v>26</v>
      </c>
      <c r="V58" s="17">
        <f t="shared" si="15"/>
        <v>25</v>
      </c>
      <c r="W58" s="17">
        <f t="shared" si="16"/>
        <v>27</v>
      </c>
      <c r="X58" s="17"/>
      <c r="Y58" s="17"/>
      <c r="Z58" s="17"/>
      <c r="AA58" s="17"/>
      <c r="AB58" s="17"/>
      <c r="AC58" s="17"/>
    </row>
    <row r="59" spans="1:29" ht="19.5" customHeight="1" thickBot="1">
      <c r="A59" s="70">
        <v>53</v>
      </c>
      <c r="B59" s="111" t="s">
        <v>348</v>
      </c>
      <c r="C59" s="113" t="s">
        <v>152</v>
      </c>
      <c r="D59" s="74">
        <f t="shared" si="2"/>
        <v>24</v>
      </c>
      <c r="E59" s="57">
        <f t="shared" si="3"/>
        <v>1</v>
      </c>
      <c r="F59" s="57">
        <f t="shared" si="4"/>
        <v>1</v>
      </c>
      <c r="G59" s="57">
        <f t="shared" si="5"/>
        <v>0</v>
      </c>
      <c r="H59" s="24">
        <f t="shared" si="6"/>
        <v>23</v>
      </c>
      <c r="I59" s="57">
        <f t="shared" si="7"/>
        <v>1</v>
      </c>
      <c r="J59" s="57">
        <f t="shared" si="8"/>
        <v>1</v>
      </c>
      <c r="K59" s="57">
        <f t="shared" si="9"/>
        <v>0</v>
      </c>
      <c r="L59" s="24">
        <f t="shared" si="10"/>
        <v>11</v>
      </c>
      <c r="M59" s="57">
        <f t="shared" si="11"/>
        <v>1</v>
      </c>
      <c r="N59" s="57">
        <f t="shared" si="12"/>
        <v>0</v>
      </c>
      <c r="O59" s="57">
        <f t="shared" si="13"/>
        <v>0</v>
      </c>
      <c r="P59" s="50"/>
      <c r="Q59" s="47"/>
      <c r="R59" s="37">
        <f t="shared" si="0"/>
        <v>58</v>
      </c>
      <c r="S59" s="49">
        <f t="shared" si="1"/>
        <v>58</v>
      </c>
      <c r="T59" s="106">
        <v>26</v>
      </c>
      <c r="U59" s="29">
        <f t="shared" si="14"/>
        <v>26</v>
      </c>
      <c r="V59" s="17">
        <f t="shared" si="15"/>
        <v>25</v>
      </c>
      <c r="W59" s="17">
        <f t="shared" si="16"/>
        <v>27</v>
      </c>
      <c r="X59" s="17"/>
      <c r="Y59" s="17"/>
      <c r="Z59" s="17"/>
      <c r="AA59" s="17"/>
      <c r="AB59" s="17"/>
      <c r="AC59" s="17"/>
    </row>
    <row r="60" spans="1:29" ht="19.5" customHeight="1" thickBot="1">
      <c r="A60" s="70">
        <v>54</v>
      </c>
      <c r="B60" s="111" t="s">
        <v>349</v>
      </c>
      <c r="C60" s="113" t="s">
        <v>153</v>
      </c>
      <c r="D60" s="74">
        <f t="shared" si="2"/>
        <v>26</v>
      </c>
      <c r="E60" s="57">
        <f t="shared" si="3"/>
        <v>1</v>
      </c>
      <c r="F60" s="57">
        <f t="shared" si="4"/>
        <v>1</v>
      </c>
      <c r="G60" s="57">
        <f t="shared" si="5"/>
        <v>1</v>
      </c>
      <c r="H60" s="24">
        <f t="shared" si="6"/>
        <v>25</v>
      </c>
      <c r="I60" s="57">
        <f t="shared" si="7"/>
        <v>1</v>
      </c>
      <c r="J60" s="57">
        <f t="shared" si="8"/>
        <v>1</v>
      </c>
      <c r="K60" s="57">
        <f t="shared" si="9"/>
        <v>0</v>
      </c>
      <c r="L60" s="24">
        <f t="shared" si="10"/>
        <v>12</v>
      </c>
      <c r="M60" s="57">
        <f t="shared" si="11"/>
        <v>1</v>
      </c>
      <c r="N60" s="57">
        <f t="shared" si="12"/>
        <v>1</v>
      </c>
      <c r="O60" s="57">
        <f t="shared" si="13"/>
        <v>0</v>
      </c>
      <c r="P60" s="50"/>
      <c r="Q60" s="47"/>
      <c r="R60" s="37">
        <f t="shared" si="0"/>
        <v>63</v>
      </c>
      <c r="S60" s="49">
        <f t="shared" si="1"/>
        <v>63</v>
      </c>
      <c r="T60" s="105">
        <v>28</v>
      </c>
      <c r="U60" s="29">
        <f t="shared" si="14"/>
        <v>28</v>
      </c>
      <c r="V60" s="17">
        <f t="shared" si="15"/>
        <v>27</v>
      </c>
      <c r="W60" s="17">
        <f t="shared" si="16"/>
        <v>29</v>
      </c>
      <c r="X60" s="17"/>
      <c r="Y60" s="17"/>
      <c r="Z60" s="17"/>
      <c r="AA60" s="17"/>
      <c r="AB60" s="17"/>
      <c r="AC60" s="17"/>
    </row>
    <row r="61" spans="1:29" ht="19.5" customHeight="1" thickBot="1">
      <c r="A61" s="70">
        <v>55</v>
      </c>
      <c r="B61" s="111" t="s">
        <v>350</v>
      </c>
      <c r="C61" s="113" t="s">
        <v>94</v>
      </c>
      <c r="D61" s="74">
        <f t="shared" si="2"/>
        <v>25</v>
      </c>
      <c r="E61" s="57">
        <f t="shared" si="3"/>
        <v>1</v>
      </c>
      <c r="F61" s="57">
        <f t="shared" si="4"/>
        <v>1</v>
      </c>
      <c r="G61" s="57">
        <f t="shared" si="5"/>
        <v>0</v>
      </c>
      <c r="H61" s="24">
        <f t="shared" si="6"/>
        <v>24</v>
      </c>
      <c r="I61" s="57">
        <f t="shared" si="7"/>
        <v>1</v>
      </c>
      <c r="J61" s="57">
        <f t="shared" si="8"/>
        <v>1</v>
      </c>
      <c r="K61" s="57">
        <f t="shared" si="9"/>
        <v>0</v>
      </c>
      <c r="L61" s="24">
        <f t="shared" si="10"/>
        <v>12</v>
      </c>
      <c r="M61" s="57">
        <f t="shared" si="11"/>
        <v>1</v>
      </c>
      <c r="N61" s="57">
        <f t="shared" si="12"/>
        <v>1</v>
      </c>
      <c r="O61" s="57">
        <f t="shared" si="13"/>
        <v>0</v>
      </c>
      <c r="P61" s="50"/>
      <c r="Q61" s="47"/>
      <c r="R61" s="37">
        <f t="shared" si="0"/>
        <v>61</v>
      </c>
      <c r="S61" s="49">
        <f t="shared" si="1"/>
        <v>61</v>
      </c>
      <c r="T61" s="105">
        <v>27</v>
      </c>
      <c r="U61" s="29">
        <f t="shared" si="14"/>
        <v>27</v>
      </c>
      <c r="V61" s="17">
        <f t="shared" si="15"/>
        <v>26</v>
      </c>
      <c r="W61" s="17">
        <f t="shared" si="16"/>
        <v>28</v>
      </c>
      <c r="X61" s="17"/>
      <c r="Y61" s="17"/>
      <c r="Z61" s="17"/>
      <c r="AA61" s="17"/>
      <c r="AB61" s="17"/>
      <c r="AC61" s="17"/>
    </row>
    <row r="62" spans="1:29" ht="19.5" customHeight="1" thickBot="1">
      <c r="A62" s="70">
        <v>56</v>
      </c>
      <c r="B62" s="111" t="s">
        <v>351</v>
      </c>
      <c r="C62" s="113" t="s">
        <v>154</v>
      </c>
      <c r="D62" s="74">
        <f t="shared" si="2"/>
        <v>26</v>
      </c>
      <c r="E62" s="57">
        <f t="shared" si="3"/>
        <v>1</v>
      </c>
      <c r="F62" s="57">
        <f t="shared" si="4"/>
        <v>1</v>
      </c>
      <c r="G62" s="57">
        <f t="shared" si="5"/>
        <v>1</v>
      </c>
      <c r="H62" s="24">
        <f t="shared" si="6"/>
        <v>26</v>
      </c>
      <c r="I62" s="57">
        <f t="shared" si="7"/>
        <v>1</v>
      </c>
      <c r="J62" s="57">
        <f t="shared" si="8"/>
        <v>1</v>
      </c>
      <c r="K62" s="57">
        <f t="shared" si="9"/>
        <v>1</v>
      </c>
      <c r="L62" s="24">
        <f t="shared" si="10"/>
        <v>13</v>
      </c>
      <c r="M62" s="57">
        <f t="shared" si="11"/>
        <v>1</v>
      </c>
      <c r="N62" s="57">
        <f t="shared" si="12"/>
        <v>1</v>
      </c>
      <c r="O62" s="57">
        <f t="shared" si="13"/>
        <v>1</v>
      </c>
      <c r="P62" s="60"/>
      <c r="Q62" s="48"/>
      <c r="R62" s="37">
        <f t="shared" si="0"/>
        <v>65</v>
      </c>
      <c r="S62" s="49">
        <f t="shared" si="1"/>
        <v>65</v>
      </c>
      <c r="T62" s="105">
        <v>29</v>
      </c>
      <c r="U62" s="29">
        <f t="shared" si="14"/>
        <v>29</v>
      </c>
      <c r="V62" s="17">
        <f t="shared" si="15"/>
        <v>28</v>
      </c>
      <c r="W62" s="17">
        <f t="shared" si="16"/>
        <v>30</v>
      </c>
      <c r="X62" s="17"/>
      <c r="Y62" s="17"/>
      <c r="Z62" s="17"/>
      <c r="AA62" s="17"/>
      <c r="AB62" s="17"/>
      <c r="AC62" s="17"/>
    </row>
    <row r="63" spans="1:29" ht="19.5" customHeight="1" thickBot="1">
      <c r="A63" s="70">
        <v>57</v>
      </c>
      <c r="B63" s="111" t="s">
        <v>352</v>
      </c>
      <c r="C63" s="113" t="s">
        <v>155</v>
      </c>
      <c r="D63" s="74">
        <f t="shared" si="2"/>
        <v>25</v>
      </c>
      <c r="E63" s="57">
        <f t="shared" si="3"/>
        <v>1</v>
      </c>
      <c r="F63" s="57">
        <f t="shared" si="4"/>
        <v>1</v>
      </c>
      <c r="G63" s="57">
        <f t="shared" si="5"/>
        <v>0</v>
      </c>
      <c r="H63" s="24">
        <f t="shared" si="6"/>
        <v>24</v>
      </c>
      <c r="I63" s="57">
        <f t="shared" si="7"/>
        <v>1</v>
      </c>
      <c r="J63" s="57">
        <f t="shared" si="8"/>
        <v>1</v>
      </c>
      <c r="K63" s="57">
        <f t="shared" si="9"/>
        <v>0</v>
      </c>
      <c r="L63" s="24">
        <f t="shared" si="10"/>
        <v>12</v>
      </c>
      <c r="M63" s="57">
        <f t="shared" si="11"/>
        <v>1</v>
      </c>
      <c r="N63" s="57">
        <f t="shared" si="12"/>
        <v>1</v>
      </c>
      <c r="O63" s="57">
        <f t="shared" si="13"/>
        <v>0</v>
      </c>
      <c r="P63" s="50"/>
      <c r="Q63" s="47"/>
      <c r="R63" s="37">
        <f t="shared" si="0"/>
        <v>61</v>
      </c>
      <c r="S63" s="49">
        <f t="shared" si="1"/>
        <v>61</v>
      </c>
      <c r="T63" s="107">
        <v>27</v>
      </c>
      <c r="U63" s="29">
        <f t="shared" si="14"/>
        <v>27</v>
      </c>
      <c r="V63" s="17">
        <f t="shared" si="15"/>
        <v>26</v>
      </c>
      <c r="W63" s="17">
        <f t="shared" si="16"/>
        <v>28</v>
      </c>
      <c r="X63" s="17"/>
      <c r="Y63" s="17"/>
      <c r="Z63" s="17"/>
      <c r="AA63" s="17"/>
      <c r="AB63" s="17"/>
      <c r="AC63" s="17"/>
    </row>
    <row r="64" spans="1:29" ht="19.5" customHeight="1" thickBot="1">
      <c r="A64" s="70">
        <v>58</v>
      </c>
      <c r="B64" s="111" t="s">
        <v>353</v>
      </c>
      <c r="C64" s="113" t="s">
        <v>156</v>
      </c>
      <c r="D64" s="74">
        <f t="shared" si="2"/>
        <v>24</v>
      </c>
      <c r="E64" s="57">
        <f t="shared" si="3"/>
        <v>1</v>
      </c>
      <c r="F64" s="57">
        <f t="shared" si="4"/>
        <v>1</v>
      </c>
      <c r="G64" s="57">
        <f t="shared" si="5"/>
        <v>0</v>
      </c>
      <c r="H64" s="24">
        <f t="shared" si="6"/>
        <v>23</v>
      </c>
      <c r="I64" s="57">
        <f t="shared" si="7"/>
        <v>1</v>
      </c>
      <c r="J64" s="57">
        <f t="shared" si="8"/>
        <v>1</v>
      </c>
      <c r="K64" s="57">
        <f t="shared" si="9"/>
        <v>0</v>
      </c>
      <c r="L64" s="24">
        <f t="shared" si="10"/>
        <v>11</v>
      </c>
      <c r="M64" s="57">
        <f t="shared" si="11"/>
        <v>1</v>
      </c>
      <c r="N64" s="57">
        <f t="shared" si="12"/>
        <v>0</v>
      </c>
      <c r="O64" s="57">
        <f t="shared" si="13"/>
        <v>0</v>
      </c>
      <c r="P64" s="50"/>
      <c r="Q64" s="47"/>
      <c r="R64" s="37">
        <f t="shared" si="0"/>
        <v>58</v>
      </c>
      <c r="S64" s="49">
        <f t="shared" si="1"/>
        <v>58</v>
      </c>
      <c r="T64" s="106">
        <v>26</v>
      </c>
      <c r="U64" s="29">
        <f t="shared" si="14"/>
        <v>26</v>
      </c>
      <c r="V64" s="17">
        <f t="shared" si="15"/>
        <v>25</v>
      </c>
      <c r="W64" s="17">
        <f t="shared" si="16"/>
        <v>27</v>
      </c>
      <c r="X64" s="17"/>
      <c r="Y64" s="17"/>
      <c r="Z64" s="17"/>
      <c r="AA64" s="17"/>
      <c r="AB64" s="17"/>
      <c r="AC64" s="17"/>
    </row>
    <row r="65" spans="1:29" ht="19.5" customHeight="1" thickBot="1">
      <c r="A65" s="70">
        <v>59</v>
      </c>
      <c r="B65" s="111" t="s">
        <v>354</v>
      </c>
      <c r="C65" s="113" t="s">
        <v>157</v>
      </c>
      <c r="D65" s="74">
        <f t="shared" si="2"/>
        <v>26</v>
      </c>
      <c r="E65" s="57">
        <f t="shared" si="3"/>
        <v>1</v>
      </c>
      <c r="F65" s="57">
        <f t="shared" si="4"/>
        <v>1</v>
      </c>
      <c r="G65" s="57">
        <f t="shared" si="5"/>
        <v>1</v>
      </c>
      <c r="H65" s="24">
        <f t="shared" si="6"/>
        <v>25</v>
      </c>
      <c r="I65" s="57">
        <f t="shared" si="7"/>
        <v>1</v>
      </c>
      <c r="J65" s="57">
        <f t="shared" si="8"/>
        <v>1</v>
      </c>
      <c r="K65" s="57">
        <f t="shared" si="9"/>
        <v>0</v>
      </c>
      <c r="L65" s="24">
        <f t="shared" si="10"/>
        <v>12</v>
      </c>
      <c r="M65" s="57">
        <f t="shared" si="11"/>
        <v>1</v>
      </c>
      <c r="N65" s="57">
        <f t="shared" si="12"/>
        <v>1</v>
      </c>
      <c r="O65" s="57">
        <f t="shared" si="13"/>
        <v>0</v>
      </c>
      <c r="P65" s="50"/>
      <c r="Q65" s="47"/>
      <c r="R65" s="37">
        <f t="shared" si="0"/>
        <v>63</v>
      </c>
      <c r="S65" s="49">
        <f t="shared" si="1"/>
        <v>63</v>
      </c>
      <c r="T65" s="107">
        <v>28</v>
      </c>
      <c r="U65" s="29">
        <f t="shared" si="14"/>
        <v>28</v>
      </c>
      <c r="V65" s="17">
        <f t="shared" si="15"/>
        <v>27</v>
      </c>
      <c r="W65" s="17">
        <f t="shared" si="16"/>
        <v>29</v>
      </c>
      <c r="X65" s="17"/>
      <c r="Y65" s="17"/>
      <c r="Z65" s="17"/>
      <c r="AA65" s="17"/>
      <c r="AB65" s="17"/>
      <c r="AC65" s="17"/>
    </row>
    <row r="66" spans="1:29" ht="19.5" customHeight="1" thickBot="1">
      <c r="A66" s="70">
        <v>60</v>
      </c>
      <c r="B66" s="111" t="s">
        <v>355</v>
      </c>
      <c r="C66" s="113" t="s">
        <v>158</v>
      </c>
      <c r="D66" s="74">
        <f t="shared" si="2"/>
        <v>24</v>
      </c>
      <c r="E66" s="57">
        <f t="shared" si="3"/>
        <v>1</v>
      </c>
      <c r="F66" s="57">
        <f t="shared" si="4"/>
        <v>1</v>
      </c>
      <c r="G66" s="57">
        <f t="shared" si="5"/>
        <v>0</v>
      </c>
      <c r="H66" s="24">
        <f t="shared" si="6"/>
        <v>23</v>
      </c>
      <c r="I66" s="57">
        <f t="shared" si="7"/>
        <v>1</v>
      </c>
      <c r="J66" s="57">
        <f t="shared" si="8"/>
        <v>1</v>
      </c>
      <c r="K66" s="57">
        <f t="shared" si="9"/>
        <v>0</v>
      </c>
      <c r="L66" s="24">
        <f t="shared" si="10"/>
        <v>11</v>
      </c>
      <c r="M66" s="57">
        <f t="shared" si="11"/>
        <v>1</v>
      </c>
      <c r="N66" s="57">
        <f t="shared" si="12"/>
        <v>0</v>
      </c>
      <c r="O66" s="57">
        <f t="shared" si="13"/>
        <v>0</v>
      </c>
      <c r="P66" s="50"/>
      <c r="Q66" s="47"/>
      <c r="R66" s="37">
        <f t="shared" si="0"/>
        <v>58</v>
      </c>
      <c r="S66" s="49">
        <f t="shared" si="1"/>
        <v>58</v>
      </c>
      <c r="T66" s="105">
        <v>26</v>
      </c>
      <c r="U66" s="29">
        <f t="shared" si="14"/>
        <v>26</v>
      </c>
      <c r="V66" s="17">
        <f t="shared" si="15"/>
        <v>25</v>
      </c>
      <c r="W66" s="17">
        <f t="shared" si="16"/>
        <v>27</v>
      </c>
      <c r="X66" s="17"/>
      <c r="Y66" s="17"/>
      <c r="Z66" s="17"/>
      <c r="AA66" s="17"/>
      <c r="AB66" s="17"/>
      <c r="AC66" s="17"/>
    </row>
    <row r="67" spans="1:29" ht="19.5" customHeight="1" thickBot="1">
      <c r="A67" s="70">
        <v>61</v>
      </c>
      <c r="B67" s="111" t="s">
        <v>356</v>
      </c>
      <c r="C67" s="113" t="s">
        <v>159</v>
      </c>
      <c r="D67" s="74">
        <f t="shared" si="2"/>
        <v>26</v>
      </c>
      <c r="E67" s="57">
        <f t="shared" si="3"/>
        <v>1</v>
      </c>
      <c r="F67" s="57">
        <f t="shared" si="4"/>
        <v>1</v>
      </c>
      <c r="G67" s="57">
        <f t="shared" si="5"/>
        <v>1</v>
      </c>
      <c r="H67" s="24">
        <f t="shared" si="6"/>
        <v>26</v>
      </c>
      <c r="I67" s="57">
        <f t="shared" si="7"/>
        <v>1</v>
      </c>
      <c r="J67" s="57">
        <f t="shared" si="8"/>
        <v>1</v>
      </c>
      <c r="K67" s="57">
        <f t="shared" si="9"/>
        <v>1</v>
      </c>
      <c r="L67" s="24">
        <f t="shared" si="10"/>
        <v>13</v>
      </c>
      <c r="M67" s="57">
        <f t="shared" si="11"/>
        <v>1</v>
      </c>
      <c r="N67" s="57">
        <f t="shared" si="12"/>
        <v>1</v>
      </c>
      <c r="O67" s="57">
        <f t="shared" si="13"/>
        <v>1</v>
      </c>
      <c r="P67" s="50"/>
      <c r="Q67" s="47"/>
      <c r="R67" s="37">
        <f t="shared" si="0"/>
        <v>65</v>
      </c>
      <c r="S67" s="49">
        <f t="shared" si="1"/>
        <v>65</v>
      </c>
      <c r="T67" s="107">
        <v>29</v>
      </c>
      <c r="U67" s="29">
        <f t="shared" si="14"/>
        <v>29</v>
      </c>
      <c r="V67" s="17">
        <f t="shared" si="15"/>
        <v>28</v>
      </c>
      <c r="W67" s="17">
        <f t="shared" si="16"/>
        <v>30</v>
      </c>
      <c r="X67" s="17"/>
      <c r="Y67" s="17"/>
      <c r="Z67" s="17"/>
      <c r="AA67" s="17"/>
      <c r="AB67" s="17"/>
      <c r="AC67" s="17"/>
    </row>
    <row r="68" spans="1:29" ht="19.5" customHeight="1" thickBot="1">
      <c r="A68" s="70">
        <v>62</v>
      </c>
      <c r="B68" s="111" t="s">
        <v>357</v>
      </c>
      <c r="C68" s="113" t="s">
        <v>160</v>
      </c>
      <c r="D68" s="74">
        <f t="shared" si="2"/>
        <v>25</v>
      </c>
      <c r="E68" s="57">
        <f t="shared" si="3"/>
        <v>1</v>
      </c>
      <c r="F68" s="57">
        <f t="shared" si="4"/>
        <v>1</v>
      </c>
      <c r="G68" s="57">
        <f t="shared" si="5"/>
        <v>0</v>
      </c>
      <c r="H68" s="24">
        <f t="shared" si="6"/>
        <v>24</v>
      </c>
      <c r="I68" s="57">
        <f t="shared" si="7"/>
        <v>1</v>
      </c>
      <c r="J68" s="57">
        <f t="shared" si="8"/>
        <v>1</v>
      </c>
      <c r="K68" s="57">
        <f t="shared" si="9"/>
        <v>0</v>
      </c>
      <c r="L68" s="24">
        <f t="shared" si="10"/>
        <v>12</v>
      </c>
      <c r="M68" s="57">
        <f t="shared" si="11"/>
        <v>1</v>
      </c>
      <c r="N68" s="57">
        <f t="shared" si="12"/>
        <v>1</v>
      </c>
      <c r="O68" s="57">
        <f t="shared" si="13"/>
        <v>0</v>
      </c>
      <c r="P68" s="50"/>
      <c r="Q68" s="47"/>
      <c r="R68" s="37">
        <f t="shared" si="0"/>
        <v>61</v>
      </c>
      <c r="S68" s="49">
        <f t="shared" si="1"/>
        <v>61</v>
      </c>
      <c r="T68" s="105">
        <v>27</v>
      </c>
      <c r="U68" s="29">
        <f t="shared" si="14"/>
        <v>27</v>
      </c>
      <c r="V68" s="17">
        <f t="shared" si="15"/>
        <v>26</v>
      </c>
      <c r="W68" s="17">
        <f t="shared" si="16"/>
        <v>28</v>
      </c>
      <c r="X68" s="17"/>
      <c r="Y68" s="17"/>
      <c r="Z68" s="17"/>
      <c r="AA68" s="17"/>
      <c r="AB68" s="17"/>
      <c r="AC68" s="17"/>
    </row>
    <row r="69" spans="1:29" ht="19.5" customHeight="1" thickBot="1">
      <c r="A69" s="70">
        <v>63</v>
      </c>
      <c r="B69" s="111" t="s">
        <v>358</v>
      </c>
      <c r="C69" s="113" t="s">
        <v>161</v>
      </c>
      <c r="D69" s="74">
        <f t="shared" si="2"/>
        <v>25</v>
      </c>
      <c r="E69" s="57">
        <f t="shared" si="3"/>
        <v>1</v>
      </c>
      <c r="F69" s="57">
        <f t="shared" si="4"/>
        <v>1</v>
      </c>
      <c r="G69" s="57">
        <f t="shared" si="5"/>
        <v>0</v>
      </c>
      <c r="H69" s="24">
        <f t="shared" si="6"/>
        <v>24</v>
      </c>
      <c r="I69" s="57">
        <f t="shared" si="7"/>
        <v>1</v>
      </c>
      <c r="J69" s="57">
        <f t="shared" si="8"/>
        <v>1</v>
      </c>
      <c r="K69" s="57">
        <f t="shared" si="9"/>
        <v>0</v>
      </c>
      <c r="L69" s="24">
        <f t="shared" si="10"/>
        <v>12</v>
      </c>
      <c r="M69" s="57">
        <f t="shared" si="11"/>
        <v>1</v>
      </c>
      <c r="N69" s="57">
        <f t="shared" si="12"/>
        <v>1</v>
      </c>
      <c r="O69" s="57">
        <f t="shared" si="13"/>
        <v>0</v>
      </c>
      <c r="P69" s="50"/>
      <c r="Q69" s="47"/>
      <c r="R69" s="37">
        <f t="shared" si="0"/>
        <v>61</v>
      </c>
      <c r="S69" s="49">
        <f t="shared" si="1"/>
        <v>61</v>
      </c>
      <c r="T69" s="107">
        <v>27</v>
      </c>
      <c r="U69" s="29">
        <f t="shared" si="14"/>
        <v>27</v>
      </c>
      <c r="V69" s="17">
        <f t="shared" si="15"/>
        <v>26</v>
      </c>
      <c r="W69" s="17">
        <f t="shared" si="16"/>
        <v>28</v>
      </c>
      <c r="X69" s="17"/>
      <c r="Y69" s="17"/>
      <c r="Z69" s="17"/>
      <c r="AA69" s="17"/>
      <c r="AB69" s="17"/>
      <c r="AC69" s="17"/>
    </row>
    <row r="70" spans="1:29" ht="19.5" customHeight="1" thickBot="1">
      <c r="A70" s="70">
        <v>64</v>
      </c>
      <c r="B70" s="111" t="s">
        <v>359</v>
      </c>
      <c r="C70" s="113" t="s">
        <v>162</v>
      </c>
      <c r="D70" s="74">
        <f t="shared" si="2"/>
        <v>26</v>
      </c>
      <c r="E70" s="57">
        <f t="shared" si="3"/>
        <v>1</v>
      </c>
      <c r="F70" s="57">
        <f t="shared" si="4"/>
        <v>1</v>
      </c>
      <c r="G70" s="57">
        <f t="shared" si="5"/>
        <v>1</v>
      </c>
      <c r="H70" s="24">
        <f t="shared" si="6"/>
        <v>26</v>
      </c>
      <c r="I70" s="57">
        <f t="shared" si="7"/>
        <v>1</v>
      </c>
      <c r="J70" s="57">
        <f t="shared" si="8"/>
        <v>1</v>
      </c>
      <c r="K70" s="57">
        <f t="shared" si="9"/>
        <v>1</v>
      </c>
      <c r="L70" s="24">
        <f t="shared" si="10"/>
        <v>13</v>
      </c>
      <c r="M70" s="57">
        <f t="shared" si="11"/>
        <v>1</v>
      </c>
      <c r="N70" s="57">
        <f t="shared" si="12"/>
        <v>1</v>
      </c>
      <c r="O70" s="57">
        <f t="shared" si="13"/>
        <v>1</v>
      </c>
      <c r="P70" s="50"/>
      <c r="Q70" s="47"/>
      <c r="R70" s="37">
        <f t="shared" si="0"/>
        <v>65</v>
      </c>
      <c r="S70" s="49">
        <f t="shared" si="1"/>
        <v>65</v>
      </c>
      <c r="T70" s="107">
        <v>29</v>
      </c>
      <c r="U70" s="29">
        <f t="shared" si="14"/>
        <v>29</v>
      </c>
      <c r="V70" s="17">
        <f t="shared" si="15"/>
        <v>28</v>
      </c>
      <c r="W70" s="17">
        <f t="shared" si="16"/>
        <v>30</v>
      </c>
      <c r="X70" s="17"/>
      <c r="Y70" s="17"/>
      <c r="Z70" s="17"/>
      <c r="AA70" s="17"/>
      <c r="AB70" s="17"/>
      <c r="AC70" s="17"/>
    </row>
    <row r="71" spans="1:29" ht="19.5" customHeight="1" thickBot="1">
      <c r="A71" s="70">
        <v>65</v>
      </c>
      <c r="B71" s="111" t="s">
        <v>360</v>
      </c>
      <c r="C71" s="113" t="s">
        <v>163</v>
      </c>
      <c r="D71" s="74">
        <f t="shared" si="2"/>
        <v>25</v>
      </c>
      <c r="E71" s="57">
        <f t="shared" si="3"/>
        <v>1</v>
      </c>
      <c r="F71" s="57">
        <f t="shared" si="4"/>
        <v>1</v>
      </c>
      <c r="G71" s="57">
        <f t="shared" si="5"/>
        <v>0</v>
      </c>
      <c r="H71" s="24">
        <f t="shared" si="6"/>
        <v>24</v>
      </c>
      <c r="I71" s="57">
        <f t="shared" si="7"/>
        <v>1</v>
      </c>
      <c r="J71" s="57">
        <f t="shared" si="8"/>
        <v>1</v>
      </c>
      <c r="K71" s="57">
        <f t="shared" si="9"/>
        <v>0</v>
      </c>
      <c r="L71" s="24">
        <f t="shared" si="10"/>
        <v>12</v>
      </c>
      <c r="M71" s="57">
        <f t="shared" si="11"/>
        <v>1</v>
      </c>
      <c r="N71" s="57">
        <f t="shared" si="12"/>
        <v>1</v>
      </c>
      <c r="O71" s="57">
        <f t="shared" si="13"/>
        <v>0</v>
      </c>
      <c r="P71" s="50"/>
      <c r="Q71" s="47"/>
      <c r="R71" s="37">
        <f t="shared" ref="R71:R134" si="17">D71+H71+L71</f>
        <v>61</v>
      </c>
      <c r="S71" s="49">
        <f t="shared" ref="S71:S134" si="18">ROUND(7/3*V71,0)</f>
        <v>61</v>
      </c>
      <c r="T71" s="107">
        <v>27</v>
      </c>
      <c r="U71" s="29">
        <f t="shared" si="14"/>
        <v>27</v>
      </c>
      <c r="V71" s="17">
        <f t="shared" si="15"/>
        <v>26</v>
      </c>
      <c r="W71" s="17">
        <f t="shared" si="16"/>
        <v>28</v>
      </c>
      <c r="X71" s="17"/>
      <c r="Y71" s="17"/>
      <c r="Z71" s="17"/>
      <c r="AA71" s="17"/>
      <c r="AB71" s="17"/>
      <c r="AC71" s="17"/>
    </row>
    <row r="72" spans="1:29" ht="19.5" customHeight="1" thickBot="1">
      <c r="A72" s="70">
        <v>66</v>
      </c>
      <c r="B72" s="111" t="s">
        <v>361</v>
      </c>
      <c r="C72" s="113" t="s">
        <v>164</v>
      </c>
      <c r="D72" s="74">
        <f t="shared" ref="D72:D135" si="19">ROUNDUP(S72*2/5,0)</f>
        <v>24</v>
      </c>
      <c r="E72" s="57">
        <f t="shared" ref="E72:E135" si="20">IF(D72&gt;=($D$6*0.7),1,0)</f>
        <v>1</v>
      </c>
      <c r="F72" s="57">
        <f t="shared" ref="F72:F135" si="21">IF(D72&gt;=($D$6*0.8),1,0)</f>
        <v>1</v>
      </c>
      <c r="G72" s="57">
        <f t="shared" ref="G72:G135" si="22">IF(D72&gt;=($D$6*0.9),1,0)</f>
        <v>0</v>
      </c>
      <c r="H72" s="24">
        <f t="shared" ref="H72:H135" si="23">ROUNDDOWN(S72*2/5,0)</f>
        <v>23</v>
      </c>
      <c r="I72" s="57">
        <f t="shared" ref="I72:I135" si="24">IF(H72&gt;=($H$6*0.7),1,0)</f>
        <v>1</v>
      </c>
      <c r="J72" s="57">
        <f t="shared" ref="J72:J135" si="25">IF(H72&gt;=($H$6*0.8),1,0)</f>
        <v>1</v>
      </c>
      <c r="K72" s="57">
        <f t="shared" ref="K72:K135" si="26">IF(H72&gt;=($H$6*0.9),1,0)</f>
        <v>0</v>
      </c>
      <c r="L72" s="24">
        <f t="shared" ref="L72:L135" si="27">ROUNDDOWN(S72*1/5,0)</f>
        <v>11</v>
      </c>
      <c r="M72" s="57">
        <f t="shared" ref="M72:M135" si="28">IF(L72&gt;=($L$6*0.7),1,0)</f>
        <v>1</v>
      </c>
      <c r="N72" s="57">
        <f t="shared" ref="N72:N135" si="29">IF(L72&gt;=($L$6*0.8),1,0)</f>
        <v>0</v>
      </c>
      <c r="O72" s="57">
        <f t="shared" ref="O72:O135" si="30">IF(L72&gt;=($L$6*0.9),1,0)</f>
        <v>0</v>
      </c>
      <c r="P72" s="50"/>
      <c r="Q72" s="47"/>
      <c r="R72" s="37">
        <f t="shared" si="17"/>
        <v>58</v>
      </c>
      <c r="S72" s="49">
        <f t="shared" si="18"/>
        <v>58</v>
      </c>
      <c r="T72" s="105">
        <v>26</v>
      </c>
      <c r="U72" s="29">
        <f t="shared" ref="U72:U135" si="31">(V72+W72)/2</f>
        <v>26</v>
      </c>
      <c r="V72" s="17">
        <f t="shared" ref="V72:V135" si="32">T72-1</f>
        <v>25</v>
      </c>
      <c r="W72" s="17">
        <f t="shared" ref="W72:W135" si="33">T72+1</f>
        <v>27</v>
      </c>
      <c r="X72" s="17"/>
      <c r="Y72" s="17"/>
      <c r="Z72" s="17"/>
      <c r="AA72" s="17"/>
      <c r="AB72" s="17"/>
      <c r="AC72" s="17"/>
    </row>
    <row r="73" spans="1:29" ht="19.5" customHeight="1" thickBot="1">
      <c r="A73" s="70">
        <v>67</v>
      </c>
      <c r="B73" s="111" t="s">
        <v>362</v>
      </c>
      <c r="C73" s="113" t="s">
        <v>165</v>
      </c>
      <c r="D73" s="74">
        <f t="shared" si="19"/>
        <v>24</v>
      </c>
      <c r="E73" s="57">
        <f t="shared" si="20"/>
        <v>1</v>
      </c>
      <c r="F73" s="57">
        <f t="shared" si="21"/>
        <v>1</v>
      </c>
      <c r="G73" s="57">
        <f t="shared" si="22"/>
        <v>0</v>
      </c>
      <c r="H73" s="24">
        <f t="shared" si="23"/>
        <v>23</v>
      </c>
      <c r="I73" s="57">
        <f t="shared" si="24"/>
        <v>1</v>
      </c>
      <c r="J73" s="57">
        <f t="shared" si="25"/>
        <v>1</v>
      </c>
      <c r="K73" s="57">
        <f t="shared" si="26"/>
        <v>0</v>
      </c>
      <c r="L73" s="24">
        <f t="shared" si="27"/>
        <v>11</v>
      </c>
      <c r="M73" s="57">
        <f t="shared" si="28"/>
        <v>1</v>
      </c>
      <c r="N73" s="57">
        <f t="shared" si="29"/>
        <v>0</v>
      </c>
      <c r="O73" s="57">
        <f t="shared" si="30"/>
        <v>0</v>
      </c>
      <c r="P73" s="50"/>
      <c r="Q73" s="47"/>
      <c r="R73" s="37">
        <f t="shared" si="17"/>
        <v>58</v>
      </c>
      <c r="S73" s="49">
        <f t="shared" si="18"/>
        <v>58</v>
      </c>
      <c r="T73" s="105">
        <v>26</v>
      </c>
      <c r="U73" s="29">
        <f t="shared" si="31"/>
        <v>26</v>
      </c>
      <c r="V73" s="17">
        <f t="shared" si="32"/>
        <v>25</v>
      </c>
      <c r="W73" s="17">
        <f t="shared" si="33"/>
        <v>27</v>
      </c>
      <c r="X73" s="17"/>
      <c r="Y73" s="17"/>
      <c r="Z73" s="17"/>
      <c r="AA73" s="17"/>
      <c r="AB73" s="17"/>
      <c r="AC73" s="17"/>
    </row>
    <row r="74" spans="1:29" ht="19.5" customHeight="1" thickBot="1">
      <c r="A74" s="70">
        <v>68</v>
      </c>
      <c r="B74" s="111" t="s">
        <v>363</v>
      </c>
      <c r="C74" s="113" t="s">
        <v>166</v>
      </c>
      <c r="D74" s="74">
        <f t="shared" si="19"/>
        <v>24</v>
      </c>
      <c r="E74" s="57">
        <f t="shared" si="20"/>
        <v>1</v>
      </c>
      <c r="F74" s="57">
        <f t="shared" si="21"/>
        <v>1</v>
      </c>
      <c r="G74" s="57">
        <f t="shared" si="22"/>
        <v>0</v>
      </c>
      <c r="H74" s="24">
        <f t="shared" si="23"/>
        <v>23</v>
      </c>
      <c r="I74" s="57">
        <f t="shared" si="24"/>
        <v>1</v>
      </c>
      <c r="J74" s="57">
        <f t="shared" si="25"/>
        <v>1</v>
      </c>
      <c r="K74" s="57">
        <f t="shared" si="26"/>
        <v>0</v>
      </c>
      <c r="L74" s="24">
        <f t="shared" si="27"/>
        <v>11</v>
      </c>
      <c r="M74" s="57">
        <f t="shared" si="28"/>
        <v>1</v>
      </c>
      <c r="N74" s="57">
        <f t="shared" si="29"/>
        <v>0</v>
      </c>
      <c r="O74" s="57">
        <f t="shared" si="30"/>
        <v>0</v>
      </c>
      <c r="P74" s="50"/>
      <c r="Q74" s="47"/>
      <c r="R74" s="37">
        <f t="shared" si="17"/>
        <v>58</v>
      </c>
      <c r="S74" s="49">
        <f t="shared" si="18"/>
        <v>58</v>
      </c>
      <c r="T74" s="106">
        <v>26</v>
      </c>
      <c r="U74" s="29">
        <f t="shared" si="31"/>
        <v>26</v>
      </c>
      <c r="V74" s="17">
        <f t="shared" si="32"/>
        <v>25</v>
      </c>
      <c r="W74" s="17">
        <f t="shared" si="33"/>
        <v>27</v>
      </c>
      <c r="X74" s="17"/>
      <c r="Y74" s="17"/>
      <c r="Z74" s="17"/>
      <c r="AA74" s="17"/>
      <c r="AB74" s="17"/>
      <c r="AC74" s="17"/>
    </row>
    <row r="75" spans="1:29" ht="19.5" customHeight="1" thickBot="1">
      <c r="A75" s="70">
        <v>69</v>
      </c>
      <c r="B75" s="111" t="s">
        <v>364</v>
      </c>
      <c r="C75" s="113" t="s">
        <v>167</v>
      </c>
      <c r="D75" s="74">
        <f t="shared" si="19"/>
        <v>24</v>
      </c>
      <c r="E75" s="57">
        <f t="shared" si="20"/>
        <v>1</v>
      </c>
      <c r="F75" s="57">
        <f t="shared" si="21"/>
        <v>1</v>
      </c>
      <c r="G75" s="57">
        <f t="shared" si="22"/>
        <v>0</v>
      </c>
      <c r="H75" s="24">
        <f t="shared" si="23"/>
        <v>23</v>
      </c>
      <c r="I75" s="57">
        <f t="shared" si="24"/>
        <v>1</v>
      </c>
      <c r="J75" s="57">
        <f t="shared" si="25"/>
        <v>1</v>
      </c>
      <c r="K75" s="57">
        <f t="shared" si="26"/>
        <v>0</v>
      </c>
      <c r="L75" s="24">
        <f t="shared" si="27"/>
        <v>11</v>
      </c>
      <c r="M75" s="57">
        <f t="shared" si="28"/>
        <v>1</v>
      </c>
      <c r="N75" s="57">
        <f t="shared" si="29"/>
        <v>0</v>
      </c>
      <c r="O75" s="57">
        <f t="shared" si="30"/>
        <v>0</v>
      </c>
      <c r="P75" s="50"/>
      <c r="Q75" s="47"/>
      <c r="R75" s="37">
        <f t="shared" si="17"/>
        <v>58</v>
      </c>
      <c r="S75" s="49">
        <f t="shared" si="18"/>
        <v>58</v>
      </c>
      <c r="T75" s="105">
        <v>26</v>
      </c>
      <c r="U75" s="29">
        <f t="shared" si="31"/>
        <v>26</v>
      </c>
      <c r="V75" s="17">
        <f t="shared" si="32"/>
        <v>25</v>
      </c>
      <c r="W75" s="17">
        <f t="shared" si="33"/>
        <v>27</v>
      </c>
      <c r="X75" s="17"/>
      <c r="Y75" s="17"/>
      <c r="Z75" s="17"/>
      <c r="AA75" s="17"/>
      <c r="AB75" s="17"/>
      <c r="AC75" s="17"/>
    </row>
    <row r="76" spans="1:29" ht="19.5" customHeight="1" thickBot="1">
      <c r="A76" s="70">
        <v>70</v>
      </c>
      <c r="B76" s="111" t="s">
        <v>365</v>
      </c>
      <c r="C76" s="113" t="s">
        <v>168</v>
      </c>
      <c r="D76" s="74">
        <f t="shared" si="19"/>
        <v>26</v>
      </c>
      <c r="E76" s="57">
        <f t="shared" si="20"/>
        <v>1</v>
      </c>
      <c r="F76" s="57">
        <f t="shared" si="21"/>
        <v>1</v>
      </c>
      <c r="G76" s="57">
        <f t="shared" si="22"/>
        <v>1</v>
      </c>
      <c r="H76" s="24">
        <f t="shared" si="23"/>
        <v>26</v>
      </c>
      <c r="I76" s="57">
        <f t="shared" si="24"/>
        <v>1</v>
      </c>
      <c r="J76" s="57">
        <f t="shared" si="25"/>
        <v>1</v>
      </c>
      <c r="K76" s="57">
        <f t="shared" si="26"/>
        <v>1</v>
      </c>
      <c r="L76" s="24">
        <f t="shared" si="27"/>
        <v>13</v>
      </c>
      <c r="M76" s="57">
        <f t="shared" si="28"/>
        <v>1</v>
      </c>
      <c r="N76" s="57">
        <f t="shared" si="29"/>
        <v>1</v>
      </c>
      <c r="O76" s="57">
        <f t="shared" si="30"/>
        <v>1</v>
      </c>
      <c r="P76" s="50"/>
      <c r="Q76" s="47"/>
      <c r="R76" s="37">
        <f t="shared" si="17"/>
        <v>65</v>
      </c>
      <c r="S76" s="49">
        <f t="shared" si="18"/>
        <v>65</v>
      </c>
      <c r="T76" s="107">
        <v>29</v>
      </c>
      <c r="U76" s="29">
        <f t="shared" si="31"/>
        <v>29</v>
      </c>
      <c r="V76" s="17">
        <f t="shared" si="32"/>
        <v>28</v>
      </c>
      <c r="W76" s="17">
        <f t="shared" si="33"/>
        <v>30</v>
      </c>
      <c r="X76" s="17"/>
      <c r="Y76" s="17"/>
      <c r="Z76" s="17"/>
      <c r="AA76" s="17"/>
      <c r="AB76" s="17"/>
      <c r="AC76" s="17"/>
    </row>
    <row r="77" spans="1:29" ht="19.5" customHeight="1" thickBot="1">
      <c r="A77" s="70">
        <v>71</v>
      </c>
      <c r="B77" s="111" t="s">
        <v>366</v>
      </c>
      <c r="C77" s="113" t="s">
        <v>169</v>
      </c>
      <c r="D77" s="74">
        <f t="shared" si="19"/>
        <v>25</v>
      </c>
      <c r="E77" s="57">
        <f t="shared" si="20"/>
        <v>1</v>
      </c>
      <c r="F77" s="57">
        <f t="shared" si="21"/>
        <v>1</v>
      </c>
      <c r="G77" s="57">
        <f t="shared" si="22"/>
        <v>0</v>
      </c>
      <c r="H77" s="24">
        <f t="shared" si="23"/>
        <v>24</v>
      </c>
      <c r="I77" s="57">
        <f t="shared" si="24"/>
        <v>1</v>
      </c>
      <c r="J77" s="57">
        <f t="shared" si="25"/>
        <v>1</v>
      </c>
      <c r="K77" s="57">
        <f t="shared" si="26"/>
        <v>0</v>
      </c>
      <c r="L77" s="24">
        <f t="shared" si="27"/>
        <v>12</v>
      </c>
      <c r="M77" s="57">
        <f t="shared" si="28"/>
        <v>1</v>
      </c>
      <c r="N77" s="57">
        <f t="shared" si="29"/>
        <v>1</v>
      </c>
      <c r="O77" s="57">
        <f t="shared" si="30"/>
        <v>0</v>
      </c>
      <c r="P77" s="50"/>
      <c r="Q77" s="47"/>
      <c r="R77" s="37">
        <f t="shared" si="17"/>
        <v>61</v>
      </c>
      <c r="S77" s="49">
        <f t="shared" si="18"/>
        <v>61</v>
      </c>
      <c r="T77" s="107">
        <v>27</v>
      </c>
      <c r="U77" s="29">
        <f t="shared" si="31"/>
        <v>27</v>
      </c>
      <c r="V77" s="17">
        <f t="shared" si="32"/>
        <v>26</v>
      </c>
      <c r="W77" s="17">
        <f t="shared" si="33"/>
        <v>28</v>
      </c>
      <c r="X77" s="17"/>
      <c r="Y77" s="17"/>
      <c r="Z77" s="17"/>
      <c r="AA77" s="17"/>
      <c r="AB77" s="17"/>
      <c r="AC77" s="17"/>
    </row>
    <row r="78" spans="1:29" ht="19.5" customHeight="1" thickBot="1">
      <c r="A78" s="70">
        <v>72</v>
      </c>
      <c r="B78" s="111" t="s">
        <v>367</v>
      </c>
      <c r="C78" s="113" t="s">
        <v>170</v>
      </c>
      <c r="D78" s="74">
        <f t="shared" si="19"/>
        <v>28</v>
      </c>
      <c r="E78" s="57">
        <f t="shared" si="20"/>
        <v>1</v>
      </c>
      <c r="F78" s="57">
        <f t="shared" si="21"/>
        <v>1</v>
      </c>
      <c r="G78" s="57">
        <f t="shared" si="22"/>
        <v>1</v>
      </c>
      <c r="H78" s="24">
        <f t="shared" si="23"/>
        <v>27</v>
      </c>
      <c r="I78" s="57">
        <f t="shared" si="24"/>
        <v>1</v>
      </c>
      <c r="J78" s="57">
        <f t="shared" si="25"/>
        <v>1</v>
      </c>
      <c r="K78" s="57">
        <f t="shared" si="26"/>
        <v>1</v>
      </c>
      <c r="L78" s="24">
        <f t="shared" si="27"/>
        <v>13</v>
      </c>
      <c r="M78" s="57">
        <f t="shared" si="28"/>
        <v>1</v>
      </c>
      <c r="N78" s="57">
        <f t="shared" si="29"/>
        <v>1</v>
      </c>
      <c r="O78" s="57">
        <f t="shared" si="30"/>
        <v>1</v>
      </c>
      <c r="P78" s="50"/>
      <c r="Q78" s="47"/>
      <c r="R78" s="37">
        <f t="shared" si="17"/>
        <v>68</v>
      </c>
      <c r="S78" s="49">
        <f t="shared" si="18"/>
        <v>68</v>
      </c>
      <c r="T78" s="105">
        <v>30</v>
      </c>
      <c r="U78" s="29">
        <f t="shared" si="31"/>
        <v>30</v>
      </c>
      <c r="V78" s="17">
        <f t="shared" si="32"/>
        <v>29</v>
      </c>
      <c r="W78" s="17">
        <f t="shared" si="33"/>
        <v>31</v>
      </c>
      <c r="X78" s="17"/>
      <c r="Y78" s="17"/>
      <c r="Z78" s="17"/>
      <c r="AA78" s="17"/>
      <c r="AB78" s="17"/>
      <c r="AC78" s="17"/>
    </row>
    <row r="79" spans="1:29" ht="19.5" customHeight="1" thickBot="1">
      <c r="A79" s="70">
        <v>73</v>
      </c>
      <c r="B79" s="111" t="s">
        <v>368</v>
      </c>
      <c r="C79" s="113" t="s">
        <v>171</v>
      </c>
      <c r="D79" s="74">
        <f t="shared" si="19"/>
        <v>26</v>
      </c>
      <c r="E79" s="57">
        <f t="shared" si="20"/>
        <v>1</v>
      </c>
      <c r="F79" s="57">
        <f t="shared" si="21"/>
        <v>1</v>
      </c>
      <c r="G79" s="57">
        <f t="shared" si="22"/>
        <v>1</v>
      </c>
      <c r="H79" s="24">
        <f t="shared" si="23"/>
        <v>26</v>
      </c>
      <c r="I79" s="57">
        <f t="shared" si="24"/>
        <v>1</v>
      </c>
      <c r="J79" s="57">
        <f t="shared" si="25"/>
        <v>1</v>
      </c>
      <c r="K79" s="57">
        <f t="shared" si="26"/>
        <v>1</v>
      </c>
      <c r="L79" s="24">
        <f t="shared" si="27"/>
        <v>13</v>
      </c>
      <c r="M79" s="57">
        <f t="shared" si="28"/>
        <v>1</v>
      </c>
      <c r="N79" s="57">
        <f t="shared" si="29"/>
        <v>1</v>
      </c>
      <c r="O79" s="57">
        <f t="shared" si="30"/>
        <v>1</v>
      </c>
      <c r="P79" s="50"/>
      <c r="Q79" s="47"/>
      <c r="R79" s="37">
        <f t="shared" si="17"/>
        <v>65</v>
      </c>
      <c r="S79" s="49">
        <f t="shared" si="18"/>
        <v>65</v>
      </c>
      <c r="T79" s="107">
        <v>29</v>
      </c>
      <c r="U79" s="29">
        <f t="shared" si="31"/>
        <v>29</v>
      </c>
      <c r="V79" s="17">
        <f t="shared" si="32"/>
        <v>28</v>
      </c>
      <c r="W79" s="17">
        <f t="shared" si="33"/>
        <v>30</v>
      </c>
      <c r="X79" s="17"/>
      <c r="Y79" s="17"/>
      <c r="Z79" s="17"/>
      <c r="AA79" s="17"/>
      <c r="AB79" s="17"/>
      <c r="AC79" s="17"/>
    </row>
    <row r="80" spans="1:29" ht="19.5" customHeight="1" thickBot="1">
      <c r="A80" s="70">
        <v>74</v>
      </c>
      <c r="B80" s="111" t="s">
        <v>369</v>
      </c>
      <c r="C80" s="113" t="s">
        <v>172</v>
      </c>
      <c r="D80" s="74">
        <f t="shared" si="19"/>
        <v>26</v>
      </c>
      <c r="E80" s="57">
        <f t="shared" si="20"/>
        <v>1</v>
      </c>
      <c r="F80" s="57">
        <f t="shared" si="21"/>
        <v>1</v>
      </c>
      <c r="G80" s="57">
        <f t="shared" si="22"/>
        <v>1</v>
      </c>
      <c r="H80" s="24">
        <f t="shared" si="23"/>
        <v>25</v>
      </c>
      <c r="I80" s="57">
        <f t="shared" si="24"/>
        <v>1</v>
      </c>
      <c r="J80" s="57">
        <f t="shared" si="25"/>
        <v>1</v>
      </c>
      <c r="K80" s="57">
        <f t="shared" si="26"/>
        <v>0</v>
      </c>
      <c r="L80" s="24">
        <f t="shared" si="27"/>
        <v>12</v>
      </c>
      <c r="M80" s="57">
        <f t="shared" si="28"/>
        <v>1</v>
      </c>
      <c r="N80" s="57">
        <f t="shared" si="29"/>
        <v>1</v>
      </c>
      <c r="O80" s="57">
        <f t="shared" si="30"/>
        <v>0</v>
      </c>
      <c r="P80" s="50"/>
      <c r="Q80" s="47"/>
      <c r="R80" s="37">
        <f t="shared" si="17"/>
        <v>63</v>
      </c>
      <c r="S80" s="49">
        <f t="shared" si="18"/>
        <v>63</v>
      </c>
      <c r="T80" s="105">
        <v>28</v>
      </c>
      <c r="U80" s="29">
        <f t="shared" si="31"/>
        <v>28</v>
      </c>
      <c r="V80" s="17">
        <f t="shared" si="32"/>
        <v>27</v>
      </c>
      <c r="W80" s="17">
        <f t="shared" si="33"/>
        <v>29</v>
      </c>
      <c r="X80" s="17"/>
      <c r="Y80" s="17"/>
      <c r="Z80" s="17"/>
      <c r="AA80" s="17"/>
      <c r="AB80" s="17"/>
      <c r="AC80" s="17"/>
    </row>
    <row r="81" spans="1:29" ht="19.5" customHeight="1" thickBot="1">
      <c r="A81" s="70">
        <v>75</v>
      </c>
      <c r="B81" s="111" t="s">
        <v>370</v>
      </c>
      <c r="C81" s="113" t="s">
        <v>173</v>
      </c>
      <c r="D81" s="74">
        <f t="shared" si="19"/>
        <v>25</v>
      </c>
      <c r="E81" s="57">
        <f t="shared" si="20"/>
        <v>1</v>
      </c>
      <c r="F81" s="57">
        <f t="shared" si="21"/>
        <v>1</v>
      </c>
      <c r="G81" s="57">
        <f t="shared" si="22"/>
        <v>0</v>
      </c>
      <c r="H81" s="24">
        <f t="shared" si="23"/>
        <v>24</v>
      </c>
      <c r="I81" s="57">
        <f t="shared" si="24"/>
        <v>1</v>
      </c>
      <c r="J81" s="57">
        <f t="shared" si="25"/>
        <v>1</v>
      </c>
      <c r="K81" s="57">
        <f t="shared" si="26"/>
        <v>0</v>
      </c>
      <c r="L81" s="24">
        <f t="shared" si="27"/>
        <v>12</v>
      </c>
      <c r="M81" s="57">
        <f t="shared" si="28"/>
        <v>1</v>
      </c>
      <c r="N81" s="57">
        <f t="shared" si="29"/>
        <v>1</v>
      </c>
      <c r="O81" s="57">
        <f t="shared" si="30"/>
        <v>0</v>
      </c>
      <c r="P81" s="50"/>
      <c r="Q81" s="47"/>
      <c r="R81" s="37">
        <f t="shared" si="17"/>
        <v>61</v>
      </c>
      <c r="S81" s="49">
        <f t="shared" si="18"/>
        <v>61</v>
      </c>
      <c r="T81" s="107">
        <v>27</v>
      </c>
      <c r="U81" s="29">
        <f t="shared" si="31"/>
        <v>27</v>
      </c>
      <c r="V81" s="17">
        <f t="shared" si="32"/>
        <v>26</v>
      </c>
      <c r="W81" s="17">
        <f t="shared" si="33"/>
        <v>28</v>
      </c>
      <c r="X81" s="17"/>
      <c r="Y81" s="17"/>
      <c r="Z81" s="17"/>
      <c r="AA81" s="17"/>
      <c r="AB81" s="17"/>
      <c r="AC81" s="17"/>
    </row>
    <row r="82" spans="1:29" ht="19.5" customHeight="1" thickBot="1">
      <c r="A82" s="70">
        <v>76</v>
      </c>
      <c r="B82" s="111" t="s">
        <v>371</v>
      </c>
      <c r="C82" s="113" t="s">
        <v>174</v>
      </c>
      <c r="D82" s="74">
        <f t="shared" si="19"/>
        <v>22</v>
      </c>
      <c r="E82" s="57">
        <f t="shared" si="20"/>
        <v>1</v>
      </c>
      <c r="F82" s="57">
        <f t="shared" si="21"/>
        <v>0</v>
      </c>
      <c r="G82" s="57">
        <f t="shared" si="22"/>
        <v>0</v>
      </c>
      <c r="H82" s="24">
        <f t="shared" si="23"/>
        <v>21</v>
      </c>
      <c r="I82" s="57">
        <f t="shared" si="24"/>
        <v>1</v>
      </c>
      <c r="J82" s="57">
        <f t="shared" si="25"/>
        <v>0</v>
      </c>
      <c r="K82" s="57">
        <f t="shared" si="26"/>
        <v>0</v>
      </c>
      <c r="L82" s="24">
        <f t="shared" si="27"/>
        <v>10</v>
      </c>
      <c r="M82" s="57">
        <f t="shared" si="28"/>
        <v>1</v>
      </c>
      <c r="N82" s="57">
        <f t="shared" si="29"/>
        <v>0</v>
      </c>
      <c r="O82" s="57">
        <f t="shared" si="30"/>
        <v>0</v>
      </c>
      <c r="P82" s="50"/>
      <c r="Q82" s="47"/>
      <c r="R82" s="37">
        <f t="shared" si="17"/>
        <v>53</v>
      </c>
      <c r="S82" s="49">
        <f t="shared" si="18"/>
        <v>54</v>
      </c>
      <c r="T82" s="105">
        <v>24</v>
      </c>
      <c r="U82" s="29">
        <f t="shared" si="31"/>
        <v>24</v>
      </c>
      <c r="V82" s="17">
        <f t="shared" si="32"/>
        <v>23</v>
      </c>
      <c r="W82" s="17">
        <f t="shared" si="33"/>
        <v>25</v>
      </c>
      <c r="X82" s="17"/>
      <c r="Y82" s="17"/>
      <c r="Z82" s="17"/>
      <c r="AA82" s="17"/>
      <c r="AB82" s="17"/>
      <c r="AC82" s="17"/>
    </row>
    <row r="83" spans="1:29" ht="19.5" customHeight="1" thickBot="1">
      <c r="A83" s="70">
        <v>77</v>
      </c>
      <c r="B83" s="111" t="s">
        <v>372</v>
      </c>
      <c r="C83" s="113" t="s">
        <v>95</v>
      </c>
      <c r="D83" s="74">
        <f t="shared" si="19"/>
        <v>25</v>
      </c>
      <c r="E83" s="57">
        <f t="shared" si="20"/>
        <v>1</v>
      </c>
      <c r="F83" s="57">
        <f t="shared" si="21"/>
        <v>1</v>
      </c>
      <c r="G83" s="57">
        <f t="shared" si="22"/>
        <v>0</v>
      </c>
      <c r="H83" s="24">
        <f t="shared" si="23"/>
        <v>24</v>
      </c>
      <c r="I83" s="57">
        <f t="shared" si="24"/>
        <v>1</v>
      </c>
      <c r="J83" s="57">
        <f t="shared" si="25"/>
        <v>1</v>
      </c>
      <c r="K83" s="57">
        <f t="shared" si="26"/>
        <v>0</v>
      </c>
      <c r="L83" s="24">
        <f t="shared" si="27"/>
        <v>12</v>
      </c>
      <c r="M83" s="57">
        <f t="shared" si="28"/>
        <v>1</v>
      </c>
      <c r="N83" s="57">
        <f t="shared" si="29"/>
        <v>1</v>
      </c>
      <c r="O83" s="57">
        <f t="shared" si="30"/>
        <v>0</v>
      </c>
      <c r="P83" s="50"/>
      <c r="Q83" s="47"/>
      <c r="R83" s="37">
        <f t="shared" si="17"/>
        <v>61</v>
      </c>
      <c r="S83" s="49">
        <f t="shared" si="18"/>
        <v>61</v>
      </c>
      <c r="T83" s="107">
        <v>27</v>
      </c>
      <c r="U83" s="29">
        <f t="shared" si="31"/>
        <v>27</v>
      </c>
      <c r="V83" s="17">
        <f t="shared" si="32"/>
        <v>26</v>
      </c>
      <c r="W83" s="17">
        <f t="shared" si="33"/>
        <v>28</v>
      </c>
      <c r="X83" s="17"/>
      <c r="Y83" s="17"/>
      <c r="Z83" s="17"/>
      <c r="AA83" s="17"/>
      <c r="AB83" s="17"/>
      <c r="AC83" s="17"/>
    </row>
    <row r="84" spans="1:29" ht="19.5" customHeight="1" thickBot="1">
      <c r="A84" s="70">
        <v>78</v>
      </c>
      <c r="B84" s="111" t="s">
        <v>373</v>
      </c>
      <c r="C84" s="113" t="s">
        <v>175</v>
      </c>
      <c r="D84" s="74">
        <f t="shared" si="19"/>
        <v>26</v>
      </c>
      <c r="E84" s="57">
        <f t="shared" si="20"/>
        <v>1</v>
      </c>
      <c r="F84" s="57">
        <f t="shared" si="21"/>
        <v>1</v>
      </c>
      <c r="G84" s="57">
        <f t="shared" si="22"/>
        <v>1</v>
      </c>
      <c r="H84" s="24">
        <f t="shared" si="23"/>
        <v>26</v>
      </c>
      <c r="I84" s="57">
        <f t="shared" si="24"/>
        <v>1</v>
      </c>
      <c r="J84" s="57">
        <f t="shared" si="25"/>
        <v>1</v>
      </c>
      <c r="K84" s="57">
        <f t="shared" si="26"/>
        <v>1</v>
      </c>
      <c r="L84" s="24">
        <f t="shared" si="27"/>
        <v>13</v>
      </c>
      <c r="M84" s="57">
        <f t="shared" si="28"/>
        <v>1</v>
      </c>
      <c r="N84" s="57">
        <f t="shared" si="29"/>
        <v>1</v>
      </c>
      <c r="O84" s="57">
        <f t="shared" si="30"/>
        <v>1</v>
      </c>
      <c r="P84" s="50"/>
      <c r="Q84" s="47"/>
      <c r="R84" s="37">
        <f t="shared" si="17"/>
        <v>65</v>
      </c>
      <c r="S84" s="49">
        <f t="shared" si="18"/>
        <v>65</v>
      </c>
      <c r="T84" s="107">
        <v>29</v>
      </c>
      <c r="U84" s="29">
        <f t="shared" si="31"/>
        <v>29</v>
      </c>
      <c r="V84" s="17">
        <f t="shared" si="32"/>
        <v>28</v>
      </c>
      <c r="W84" s="17">
        <f t="shared" si="33"/>
        <v>30</v>
      </c>
      <c r="X84" s="17"/>
      <c r="Y84" s="17"/>
      <c r="Z84" s="17"/>
      <c r="AA84" s="17"/>
      <c r="AB84" s="17"/>
      <c r="AC84" s="17"/>
    </row>
    <row r="85" spans="1:29" ht="19.5" customHeight="1" thickBot="1">
      <c r="A85" s="70">
        <v>79</v>
      </c>
      <c r="B85" s="111" t="s">
        <v>374</v>
      </c>
      <c r="C85" s="113" t="s">
        <v>176</v>
      </c>
      <c r="D85" s="74">
        <f t="shared" si="19"/>
        <v>26</v>
      </c>
      <c r="E85" s="57">
        <f t="shared" si="20"/>
        <v>1</v>
      </c>
      <c r="F85" s="57">
        <f t="shared" si="21"/>
        <v>1</v>
      </c>
      <c r="G85" s="57">
        <f t="shared" si="22"/>
        <v>1</v>
      </c>
      <c r="H85" s="24">
        <f t="shared" si="23"/>
        <v>26</v>
      </c>
      <c r="I85" s="57">
        <f t="shared" si="24"/>
        <v>1</v>
      </c>
      <c r="J85" s="57">
        <f t="shared" si="25"/>
        <v>1</v>
      </c>
      <c r="K85" s="57">
        <f t="shared" si="26"/>
        <v>1</v>
      </c>
      <c r="L85" s="24">
        <f t="shared" si="27"/>
        <v>13</v>
      </c>
      <c r="M85" s="57">
        <f t="shared" si="28"/>
        <v>1</v>
      </c>
      <c r="N85" s="57">
        <f t="shared" si="29"/>
        <v>1</v>
      </c>
      <c r="O85" s="57">
        <f t="shared" si="30"/>
        <v>1</v>
      </c>
      <c r="P85" s="50"/>
      <c r="Q85" s="47"/>
      <c r="R85" s="37">
        <f t="shared" si="17"/>
        <v>65</v>
      </c>
      <c r="S85" s="49">
        <f t="shared" si="18"/>
        <v>65</v>
      </c>
      <c r="T85" s="107">
        <v>29</v>
      </c>
      <c r="U85" s="29">
        <f t="shared" si="31"/>
        <v>29</v>
      </c>
      <c r="V85" s="17">
        <f t="shared" si="32"/>
        <v>28</v>
      </c>
      <c r="W85" s="17">
        <f t="shared" si="33"/>
        <v>30</v>
      </c>
      <c r="X85" s="17"/>
      <c r="Y85" s="17"/>
      <c r="Z85" s="17"/>
      <c r="AA85" s="17"/>
      <c r="AB85" s="17"/>
      <c r="AC85" s="17"/>
    </row>
    <row r="86" spans="1:29" ht="19.5" customHeight="1" thickBot="1">
      <c r="A86" s="70">
        <v>80</v>
      </c>
      <c r="B86" s="111" t="s">
        <v>375</v>
      </c>
      <c r="C86" s="113" t="s">
        <v>177</v>
      </c>
      <c r="D86" s="74">
        <f t="shared" si="19"/>
        <v>26</v>
      </c>
      <c r="E86" s="57">
        <f t="shared" si="20"/>
        <v>1</v>
      </c>
      <c r="F86" s="57">
        <f t="shared" si="21"/>
        <v>1</v>
      </c>
      <c r="G86" s="57">
        <f t="shared" si="22"/>
        <v>1</v>
      </c>
      <c r="H86" s="24">
        <f t="shared" si="23"/>
        <v>25</v>
      </c>
      <c r="I86" s="57">
        <f t="shared" si="24"/>
        <v>1</v>
      </c>
      <c r="J86" s="57">
        <f t="shared" si="25"/>
        <v>1</v>
      </c>
      <c r="K86" s="57">
        <f t="shared" si="26"/>
        <v>0</v>
      </c>
      <c r="L86" s="24">
        <f t="shared" si="27"/>
        <v>12</v>
      </c>
      <c r="M86" s="57">
        <f t="shared" si="28"/>
        <v>1</v>
      </c>
      <c r="N86" s="57">
        <f t="shared" si="29"/>
        <v>1</v>
      </c>
      <c r="O86" s="57">
        <f t="shared" si="30"/>
        <v>0</v>
      </c>
      <c r="P86" s="50"/>
      <c r="Q86" s="47"/>
      <c r="R86" s="37">
        <f t="shared" si="17"/>
        <v>63</v>
      </c>
      <c r="S86" s="49">
        <f t="shared" si="18"/>
        <v>63</v>
      </c>
      <c r="T86" s="107">
        <v>28</v>
      </c>
      <c r="U86" s="29">
        <f t="shared" si="31"/>
        <v>28</v>
      </c>
      <c r="V86" s="17">
        <f t="shared" si="32"/>
        <v>27</v>
      </c>
      <c r="W86" s="17">
        <f t="shared" si="33"/>
        <v>29</v>
      </c>
      <c r="X86" s="17"/>
      <c r="Y86" s="17"/>
      <c r="Z86" s="17"/>
      <c r="AA86" s="17"/>
      <c r="AB86" s="17"/>
      <c r="AC86" s="17"/>
    </row>
    <row r="87" spans="1:29" ht="19.5" customHeight="1" thickBot="1">
      <c r="A87" s="70">
        <v>81</v>
      </c>
      <c r="B87" s="111" t="s">
        <v>376</v>
      </c>
      <c r="C87" s="113" t="s">
        <v>178</v>
      </c>
      <c r="D87" s="74">
        <f t="shared" si="19"/>
        <v>26</v>
      </c>
      <c r="E87" s="57">
        <f t="shared" si="20"/>
        <v>1</v>
      </c>
      <c r="F87" s="57">
        <f t="shared" si="21"/>
        <v>1</v>
      </c>
      <c r="G87" s="57">
        <f t="shared" si="22"/>
        <v>1</v>
      </c>
      <c r="H87" s="24">
        <f t="shared" si="23"/>
        <v>25</v>
      </c>
      <c r="I87" s="57">
        <f t="shared" si="24"/>
        <v>1</v>
      </c>
      <c r="J87" s="57">
        <f t="shared" si="25"/>
        <v>1</v>
      </c>
      <c r="K87" s="57">
        <f t="shared" si="26"/>
        <v>0</v>
      </c>
      <c r="L87" s="24">
        <f t="shared" si="27"/>
        <v>12</v>
      </c>
      <c r="M87" s="57">
        <f t="shared" si="28"/>
        <v>1</v>
      </c>
      <c r="N87" s="57">
        <f t="shared" si="29"/>
        <v>1</v>
      </c>
      <c r="O87" s="57">
        <f t="shared" si="30"/>
        <v>0</v>
      </c>
      <c r="P87" s="50"/>
      <c r="Q87" s="47"/>
      <c r="R87" s="37">
        <f t="shared" si="17"/>
        <v>63</v>
      </c>
      <c r="S87" s="49">
        <f t="shared" si="18"/>
        <v>63</v>
      </c>
      <c r="T87" s="105">
        <v>28</v>
      </c>
      <c r="U87" s="29">
        <f t="shared" si="31"/>
        <v>28</v>
      </c>
      <c r="V87" s="17">
        <f t="shared" si="32"/>
        <v>27</v>
      </c>
      <c r="W87" s="17">
        <f t="shared" si="33"/>
        <v>29</v>
      </c>
      <c r="X87" s="17"/>
      <c r="Y87" s="17"/>
      <c r="Z87" s="17"/>
      <c r="AA87" s="17"/>
      <c r="AB87" s="17"/>
      <c r="AC87" s="17"/>
    </row>
    <row r="88" spans="1:29" ht="19.5" customHeight="1" thickBot="1">
      <c r="A88" s="70">
        <v>82</v>
      </c>
      <c r="B88" s="111" t="s">
        <v>377</v>
      </c>
      <c r="C88" s="113" t="s">
        <v>179</v>
      </c>
      <c r="D88" s="74">
        <f t="shared" si="19"/>
        <v>25</v>
      </c>
      <c r="E88" s="57">
        <f t="shared" si="20"/>
        <v>1</v>
      </c>
      <c r="F88" s="57">
        <f t="shared" si="21"/>
        <v>1</v>
      </c>
      <c r="G88" s="57">
        <f t="shared" si="22"/>
        <v>0</v>
      </c>
      <c r="H88" s="24">
        <f t="shared" si="23"/>
        <v>24</v>
      </c>
      <c r="I88" s="57">
        <f t="shared" si="24"/>
        <v>1</v>
      </c>
      <c r="J88" s="57">
        <f t="shared" si="25"/>
        <v>1</v>
      </c>
      <c r="K88" s="57">
        <f t="shared" si="26"/>
        <v>0</v>
      </c>
      <c r="L88" s="24">
        <f t="shared" si="27"/>
        <v>12</v>
      </c>
      <c r="M88" s="57">
        <f t="shared" si="28"/>
        <v>1</v>
      </c>
      <c r="N88" s="57">
        <f t="shared" si="29"/>
        <v>1</v>
      </c>
      <c r="O88" s="57">
        <f t="shared" si="30"/>
        <v>0</v>
      </c>
      <c r="P88" s="50"/>
      <c r="Q88" s="47"/>
      <c r="R88" s="37">
        <f t="shared" si="17"/>
        <v>61</v>
      </c>
      <c r="S88" s="49">
        <f t="shared" si="18"/>
        <v>61</v>
      </c>
      <c r="T88" s="105">
        <v>27</v>
      </c>
      <c r="U88" s="29">
        <f t="shared" si="31"/>
        <v>27</v>
      </c>
      <c r="V88" s="17">
        <f t="shared" si="32"/>
        <v>26</v>
      </c>
      <c r="W88" s="17">
        <f t="shared" si="33"/>
        <v>28</v>
      </c>
      <c r="X88" s="17"/>
      <c r="Y88" s="17"/>
      <c r="Z88" s="17"/>
      <c r="AA88" s="17"/>
      <c r="AB88" s="17"/>
      <c r="AC88" s="17"/>
    </row>
    <row r="89" spans="1:29" ht="19.5" customHeight="1" thickBot="1">
      <c r="A89" s="70">
        <v>83</v>
      </c>
      <c r="B89" s="111" t="s">
        <v>378</v>
      </c>
      <c r="C89" s="113" t="s">
        <v>180</v>
      </c>
      <c r="D89" s="74">
        <f t="shared" si="19"/>
        <v>28</v>
      </c>
      <c r="E89" s="57">
        <f t="shared" si="20"/>
        <v>1</v>
      </c>
      <c r="F89" s="57">
        <f t="shared" si="21"/>
        <v>1</v>
      </c>
      <c r="G89" s="57">
        <f t="shared" si="22"/>
        <v>1</v>
      </c>
      <c r="H89" s="24">
        <f t="shared" si="23"/>
        <v>27</v>
      </c>
      <c r="I89" s="57">
        <f t="shared" si="24"/>
        <v>1</v>
      </c>
      <c r="J89" s="57">
        <f t="shared" si="25"/>
        <v>1</v>
      </c>
      <c r="K89" s="57">
        <f t="shared" si="26"/>
        <v>1</v>
      </c>
      <c r="L89" s="24">
        <f t="shared" si="27"/>
        <v>13</v>
      </c>
      <c r="M89" s="57">
        <f t="shared" si="28"/>
        <v>1</v>
      </c>
      <c r="N89" s="57">
        <f t="shared" si="29"/>
        <v>1</v>
      </c>
      <c r="O89" s="57">
        <f t="shared" si="30"/>
        <v>1</v>
      </c>
      <c r="P89" s="50"/>
      <c r="Q89" s="47"/>
      <c r="R89" s="37">
        <f t="shared" si="17"/>
        <v>68</v>
      </c>
      <c r="S89" s="49">
        <f t="shared" si="18"/>
        <v>68</v>
      </c>
      <c r="T89" s="106">
        <v>30</v>
      </c>
      <c r="U89" s="29">
        <f t="shared" si="31"/>
        <v>30</v>
      </c>
      <c r="V89" s="17">
        <f t="shared" si="32"/>
        <v>29</v>
      </c>
      <c r="W89" s="17">
        <f t="shared" si="33"/>
        <v>31</v>
      </c>
      <c r="X89" s="17"/>
      <c r="Y89" s="17"/>
      <c r="Z89" s="17"/>
      <c r="AA89" s="17"/>
      <c r="AB89" s="17"/>
      <c r="AC89" s="17"/>
    </row>
    <row r="90" spans="1:29" ht="19.5" customHeight="1" thickBot="1">
      <c r="A90" s="70">
        <v>84</v>
      </c>
      <c r="B90" s="111" t="s">
        <v>379</v>
      </c>
      <c r="C90" s="113" t="s">
        <v>181</v>
      </c>
      <c r="D90" s="74">
        <f t="shared" si="19"/>
        <v>26</v>
      </c>
      <c r="E90" s="57">
        <f t="shared" si="20"/>
        <v>1</v>
      </c>
      <c r="F90" s="57">
        <f t="shared" si="21"/>
        <v>1</v>
      </c>
      <c r="G90" s="57">
        <f t="shared" si="22"/>
        <v>1</v>
      </c>
      <c r="H90" s="24">
        <f t="shared" si="23"/>
        <v>26</v>
      </c>
      <c r="I90" s="57">
        <f t="shared" si="24"/>
        <v>1</v>
      </c>
      <c r="J90" s="57">
        <f t="shared" si="25"/>
        <v>1</v>
      </c>
      <c r="K90" s="57">
        <f t="shared" si="26"/>
        <v>1</v>
      </c>
      <c r="L90" s="24">
        <f t="shared" si="27"/>
        <v>13</v>
      </c>
      <c r="M90" s="57">
        <f t="shared" si="28"/>
        <v>1</v>
      </c>
      <c r="N90" s="57">
        <f t="shared" si="29"/>
        <v>1</v>
      </c>
      <c r="O90" s="57">
        <f t="shared" si="30"/>
        <v>1</v>
      </c>
      <c r="P90" s="60"/>
      <c r="Q90" s="48"/>
      <c r="R90" s="37">
        <f t="shared" si="17"/>
        <v>65</v>
      </c>
      <c r="S90" s="49">
        <f t="shared" si="18"/>
        <v>65</v>
      </c>
      <c r="T90" s="105">
        <v>29</v>
      </c>
      <c r="U90" s="29">
        <f t="shared" si="31"/>
        <v>29</v>
      </c>
      <c r="V90" s="17">
        <f t="shared" si="32"/>
        <v>28</v>
      </c>
      <c r="W90" s="17">
        <f t="shared" si="33"/>
        <v>30</v>
      </c>
      <c r="X90" s="17"/>
      <c r="Y90" s="17"/>
      <c r="Z90" s="17"/>
      <c r="AA90" s="17"/>
      <c r="AB90" s="17"/>
      <c r="AC90" s="17"/>
    </row>
    <row r="91" spans="1:29" ht="19.5" customHeight="1" thickBot="1">
      <c r="A91" s="70">
        <v>85</v>
      </c>
      <c r="B91" s="111" t="s">
        <v>380</v>
      </c>
      <c r="C91" s="113" t="s">
        <v>182</v>
      </c>
      <c r="D91" s="74">
        <f t="shared" si="19"/>
        <v>24</v>
      </c>
      <c r="E91" s="57">
        <f t="shared" si="20"/>
        <v>1</v>
      </c>
      <c r="F91" s="57">
        <f t="shared" si="21"/>
        <v>1</v>
      </c>
      <c r="G91" s="57">
        <f t="shared" si="22"/>
        <v>0</v>
      </c>
      <c r="H91" s="24">
        <f t="shared" si="23"/>
        <v>23</v>
      </c>
      <c r="I91" s="57">
        <f t="shared" si="24"/>
        <v>1</v>
      </c>
      <c r="J91" s="57">
        <f t="shared" si="25"/>
        <v>1</v>
      </c>
      <c r="K91" s="57">
        <f t="shared" si="26"/>
        <v>0</v>
      </c>
      <c r="L91" s="24">
        <f t="shared" si="27"/>
        <v>11</v>
      </c>
      <c r="M91" s="57">
        <f t="shared" si="28"/>
        <v>1</v>
      </c>
      <c r="N91" s="57">
        <f t="shared" si="29"/>
        <v>0</v>
      </c>
      <c r="O91" s="57">
        <f t="shared" si="30"/>
        <v>0</v>
      </c>
      <c r="P91" s="60"/>
      <c r="Q91" s="48"/>
      <c r="R91" s="37">
        <f t="shared" si="17"/>
        <v>58</v>
      </c>
      <c r="S91" s="49">
        <f t="shared" si="18"/>
        <v>58</v>
      </c>
      <c r="T91" s="105">
        <v>26</v>
      </c>
      <c r="U91" s="29">
        <f t="shared" si="31"/>
        <v>26</v>
      </c>
      <c r="V91" s="17">
        <f t="shared" si="32"/>
        <v>25</v>
      </c>
      <c r="W91" s="17">
        <f t="shared" si="33"/>
        <v>27</v>
      </c>
      <c r="X91" s="17"/>
      <c r="Y91" s="17"/>
      <c r="Z91" s="17"/>
      <c r="AA91" s="17"/>
      <c r="AB91" s="17"/>
      <c r="AC91" s="17"/>
    </row>
    <row r="92" spans="1:29" ht="19.5" customHeight="1" thickBot="1">
      <c r="A92" s="70">
        <v>86</v>
      </c>
      <c r="B92" s="111" t="s">
        <v>381</v>
      </c>
      <c r="C92" s="113" t="s">
        <v>183</v>
      </c>
      <c r="D92" s="74">
        <f t="shared" si="19"/>
        <v>26</v>
      </c>
      <c r="E92" s="57">
        <f t="shared" si="20"/>
        <v>1</v>
      </c>
      <c r="F92" s="57">
        <f t="shared" si="21"/>
        <v>1</v>
      </c>
      <c r="G92" s="57">
        <f t="shared" si="22"/>
        <v>1</v>
      </c>
      <c r="H92" s="24">
        <f t="shared" si="23"/>
        <v>26</v>
      </c>
      <c r="I92" s="57">
        <f t="shared" si="24"/>
        <v>1</v>
      </c>
      <c r="J92" s="57">
        <f t="shared" si="25"/>
        <v>1</v>
      </c>
      <c r="K92" s="57">
        <f t="shared" si="26"/>
        <v>1</v>
      </c>
      <c r="L92" s="24">
        <f t="shared" si="27"/>
        <v>13</v>
      </c>
      <c r="M92" s="57">
        <f t="shared" si="28"/>
        <v>1</v>
      </c>
      <c r="N92" s="57">
        <f t="shared" si="29"/>
        <v>1</v>
      </c>
      <c r="O92" s="57">
        <f t="shared" si="30"/>
        <v>1</v>
      </c>
      <c r="P92" s="60"/>
      <c r="Q92" s="48"/>
      <c r="R92" s="37">
        <f t="shared" si="17"/>
        <v>65</v>
      </c>
      <c r="S92" s="49">
        <f t="shared" si="18"/>
        <v>65</v>
      </c>
      <c r="T92" s="107">
        <v>29</v>
      </c>
      <c r="U92" s="29">
        <f t="shared" si="31"/>
        <v>29</v>
      </c>
      <c r="V92" s="17">
        <f t="shared" si="32"/>
        <v>28</v>
      </c>
      <c r="W92" s="17">
        <f t="shared" si="33"/>
        <v>30</v>
      </c>
      <c r="X92" s="17"/>
      <c r="Y92" s="17"/>
      <c r="Z92" s="17"/>
      <c r="AA92" s="17"/>
      <c r="AB92" s="17"/>
      <c r="AC92" s="17"/>
    </row>
    <row r="93" spans="1:29" ht="19.5" customHeight="1" thickBot="1">
      <c r="A93" s="70">
        <v>87</v>
      </c>
      <c r="B93" s="111" t="s">
        <v>382</v>
      </c>
      <c r="C93" s="113" t="s">
        <v>184</v>
      </c>
      <c r="D93" s="74">
        <f t="shared" si="19"/>
        <v>24</v>
      </c>
      <c r="E93" s="57">
        <f t="shared" si="20"/>
        <v>1</v>
      </c>
      <c r="F93" s="57">
        <f t="shared" si="21"/>
        <v>1</v>
      </c>
      <c r="G93" s="57">
        <f t="shared" si="22"/>
        <v>0</v>
      </c>
      <c r="H93" s="24">
        <f t="shared" si="23"/>
        <v>23</v>
      </c>
      <c r="I93" s="57">
        <f t="shared" si="24"/>
        <v>1</v>
      </c>
      <c r="J93" s="57">
        <f t="shared" si="25"/>
        <v>1</v>
      </c>
      <c r="K93" s="57">
        <f t="shared" si="26"/>
        <v>0</v>
      </c>
      <c r="L93" s="24">
        <f t="shared" si="27"/>
        <v>11</v>
      </c>
      <c r="M93" s="57">
        <f t="shared" si="28"/>
        <v>1</v>
      </c>
      <c r="N93" s="57">
        <f t="shared" si="29"/>
        <v>0</v>
      </c>
      <c r="O93" s="57">
        <f t="shared" si="30"/>
        <v>0</v>
      </c>
      <c r="P93" s="50"/>
      <c r="Q93" s="47"/>
      <c r="R93" s="37">
        <f t="shared" si="17"/>
        <v>58</v>
      </c>
      <c r="S93" s="49">
        <f t="shared" si="18"/>
        <v>58</v>
      </c>
      <c r="T93" s="105">
        <v>26</v>
      </c>
      <c r="U93" s="29">
        <f t="shared" si="31"/>
        <v>26</v>
      </c>
      <c r="V93" s="17">
        <f t="shared" si="32"/>
        <v>25</v>
      </c>
      <c r="W93" s="17">
        <f t="shared" si="33"/>
        <v>27</v>
      </c>
      <c r="X93" s="17"/>
      <c r="Y93" s="17"/>
      <c r="Z93" s="17"/>
      <c r="AA93" s="17"/>
      <c r="AB93" s="17"/>
      <c r="AC93" s="17"/>
    </row>
    <row r="94" spans="1:29" ht="19.5" customHeight="1" thickBot="1">
      <c r="A94" s="70">
        <v>88</v>
      </c>
      <c r="B94" s="111" t="s">
        <v>383</v>
      </c>
      <c r="C94" s="113" t="s">
        <v>185</v>
      </c>
      <c r="D94" s="74">
        <f t="shared" si="19"/>
        <v>26</v>
      </c>
      <c r="E94" s="57">
        <f t="shared" si="20"/>
        <v>1</v>
      </c>
      <c r="F94" s="57">
        <f t="shared" si="21"/>
        <v>1</v>
      </c>
      <c r="G94" s="57">
        <f t="shared" si="22"/>
        <v>1</v>
      </c>
      <c r="H94" s="24">
        <f t="shared" si="23"/>
        <v>25</v>
      </c>
      <c r="I94" s="57">
        <f t="shared" si="24"/>
        <v>1</v>
      </c>
      <c r="J94" s="57">
        <f t="shared" si="25"/>
        <v>1</v>
      </c>
      <c r="K94" s="57">
        <f t="shared" si="26"/>
        <v>0</v>
      </c>
      <c r="L94" s="24">
        <f t="shared" si="27"/>
        <v>12</v>
      </c>
      <c r="M94" s="57">
        <f t="shared" si="28"/>
        <v>1</v>
      </c>
      <c r="N94" s="57">
        <f t="shared" si="29"/>
        <v>1</v>
      </c>
      <c r="O94" s="57">
        <f t="shared" si="30"/>
        <v>0</v>
      </c>
      <c r="P94" s="50"/>
      <c r="Q94" s="47"/>
      <c r="R94" s="37">
        <f t="shared" si="17"/>
        <v>63</v>
      </c>
      <c r="S94" s="49">
        <f t="shared" si="18"/>
        <v>63</v>
      </c>
      <c r="T94" s="107">
        <v>28</v>
      </c>
      <c r="U94" s="29">
        <f t="shared" si="31"/>
        <v>28</v>
      </c>
      <c r="V94" s="17">
        <f t="shared" si="32"/>
        <v>27</v>
      </c>
      <c r="W94" s="17">
        <f t="shared" si="33"/>
        <v>29</v>
      </c>
      <c r="X94" s="17"/>
      <c r="Y94" s="17"/>
      <c r="Z94" s="17"/>
      <c r="AA94" s="17"/>
      <c r="AB94" s="17"/>
      <c r="AC94" s="17"/>
    </row>
    <row r="95" spans="1:29" ht="19.5" customHeight="1" thickBot="1">
      <c r="A95" s="70">
        <v>89</v>
      </c>
      <c r="B95" s="111" t="s">
        <v>384</v>
      </c>
      <c r="C95" s="113" t="s">
        <v>186</v>
      </c>
      <c r="D95" s="74">
        <f t="shared" si="19"/>
        <v>25</v>
      </c>
      <c r="E95" s="57">
        <f t="shared" si="20"/>
        <v>1</v>
      </c>
      <c r="F95" s="57">
        <f t="shared" si="21"/>
        <v>1</v>
      </c>
      <c r="G95" s="57">
        <f t="shared" si="22"/>
        <v>0</v>
      </c>
      <c r="H95" s="24">
        <f t="shared" si="23"/>
        <v>24</v>
      </c>
      <c r="I95" s="57">
        <f t="shared" si="24"/>
        <v>1</v>
      </c>
      <c r="J95" s="57">
        <f t="shared" si="25"/>
        <v>1</v>
      </c>
      <c r="K95" s="57">
        <f t="shared" si="26"/>
        <v>0</v>
      </c>
      <c r="L95" s="24">
        <f t="shared" si="27"/>
        <v>12</v>
      </c>
      <c r="M95" s="57">
        <f t="shared" si="28"/>
        <v>1</v>
      </c>
      <c r="N95" s="57">
        <f t="shared" si="29"/>
        <v>1</v>
      </c>
      <c r="O95" s="57">
        <f t="shared" si="30"/>
        <v>0</v>
      </c>
      <c r="P95" s="60"/>
      <c r="Q95" s="48"/>
      <c r="R95" s="37">
        <f t="shared" si="17"/>
        <v>61</v>
      </c>
      <c r="S95" s="49">
        <f t="shared" si="18"/>
        <v>61</v>
      </c>
      <c r="T95" s="107">
        <v>27</v>
      </c>
      <c r="U95" s="29">
        <f t="shared" si="31"/>
        <v>27</v>
      </c>
      <c r="V95" s="17">
        <f t="shared" si="32"/>
        <v>26</v>
      </c>
      <c r="W95" s="17">
        <f t="shared" si="33"/>
        <v>28</v>
      </c>
      <c r="X95" s="17"/>
      <c r="Y95" s="17"/>
      <c r="Z95" s="17"/>
      <c r="AA95" s="17"/>
      <c r="AB95" s="17"/>
      <c r="AC95" s="17"/>
    </row>
    <row r="96" spans="1:29" ht="19.5" customHeight="1" thickBot="1">
      <c r="A96" s="70">
        <v>90</v>
      </c>
      <c r="B96" s="111" t="s">
        <v>385</v>
      </c>
      <c r="C96" s="113" t="s">
        <v>187</v>
      </c>
      <c r="D96" s="74">
        <f t="shared" si="19"/>
        <v>26</v>
      </c>
      <c r="E96" s="57">
        <f t="shared" si="20"/>
        <v>1</v>
      </c>
      <c r="F96" s="57">
        <f t="shared" si="21"/>
        <v>1</v>
      </c>
      <c r="G96" s="57">
        <f t="shared" si="22"/>
        <v>1</v>
      </c>
      <c r="H96" s="24">
        <f t="shared" si="23"/>
        <v>25</v>
      </c>
      <c r="I96" s="57">
        <f t="shared" si="24"/>
        <v>1</v>
      </c>
      <c r="J96" s="57">
        <f t="shared" si="25"/>
        <v>1</v>
      </c>
      <c r="K96" s="57">
        <f t="shared" si="26"/>
        <v>0</v>
      </c>
      <c r="L96" s="24">
        <f t="shared" si="27"/>
        <v>12</v>
      </c>
      <c r="M96" s="57">
        <f t="shared" si="28"/>
        <v>1</v>
      </c>
      <c r="N96" s="57">
        <f t="shared" si="29"/>
        <v>1</v>
      </c>
      <c r="O96" s="57">
        <f t="shared" si="30"/>
        <v>0</v>
      </c>
      <c r="P96" s="50"/>
      <c r="Q96" s="47"/>
      <c r="R96" s="37">
        <f t="shared" si="17"/>
        <v>63</v>
      </c>
      <c r="S96" s="49">
        <f t="shared" si="18"/>
        <v>63</v>
      </c>
      <c r="T96" s="106">
        <v>28</v>
      </c>
      <c r="U96" s="29">
        <f t="shared" si="31"/>
        <v>28</v>
      </c>
      <c r="V96" s="17">
        <f t="shared" si="32"/>
        <v>27</v>
      </c>
      <c r="W96" s="17">
        <f t="shared" si="33"/>
        <v>29</v>
      </c>
      <c r="X96" s="17"/>
      <c r="Y96" s="17"/>
      <c r="Z96" s="17"/>
      <c r="AA96" s="17"/>
      <c r="AB96" s="17"/>
      <c r="AC96" s="17"/>
    </row>
    <row r="97" spans="1:29" ht="19.5" customHeight="1" thickBot="1">
      <c r="A97" s="70">
        <v>91</v>
      </c>
      <c r="B97" s="111" t="s">
        <v>386</v>
      </c>
      <c r="C97" s="113" t="s">
        <v>188</v>
      </c>
      <c r="D97" s="74">
        <f t="shared" si="19"/>
        <v>25</v>
      </c>
      <c r="E97" s="57">
        <f t="shared" si="20"/>
        <v>1</v>
      </c>
      <c r="F97" s="57">
        <f t="shared" si="21"/>
        <v>1</v>
      </c>
      <c r="G97" s="57">
        <f t="shared" si="22"/>
        <v>0</v>
      </c>
      <c r="H97" s="24">
        <f t="shared" si="23"/>
        <v>24</v>
      </c>
      <c r="I97" s="57">
        <f t="shared" si="24"/>
        <v>1</v>
      </c>
      <c r="J97" s="57">
        <f t="shared" si="25"/>
        <v>1</v>
      </c>
      <c r="K97" s="57">
        <f t="shared" si="26"/>
        <v>0</v>
      </c>
      <c r="L97" s="24">
        <f t="shared" si="27"/>
        <v>12</v>
      </c>
      <c r="M97" s="57">
        <f t="shared" si="28"/>
        <v>1</v>
      </c>
      <c r="N97" s="57">
        <f t="shared" si="29"/>
        <v>1</v>
      </c>
      <c r="O97" s="57">
        <f t="shared" si="30"/>
        <v>0</v>
      </c>
      <c r="P97" s="60"/>
      <c r="Q97" s="48"/>
      <c r="R97" s="37">
        <f t="shared" si="17"/>
        <v>61</v>
      </c>
      <c r="S97" s="49">
        <f t="shared" si="18"/>
        <v>61</v>
      </c>
      <c r="T97" s="105">
        <v>27</v>
      </c>
      <c r="U97" s="29">
        <f t="shared" si="31"/>
        <v>27</v>
      </c>
      <c r="V97" s="17">
        <f t="shared" si="32"/>
        <v>26</v>
      </c>
      <c r="W97" s="17">
        <f t="shared" si="33"/>
        <v>28</v>
      </c>
      <c r="X97" s="17"/>
      <c r="Y97" s="17"/>
      <c r="Z97" s="17"/>
      <c r="AA97" s="17"/>
      <c r="AB97" s="17"/>
      <c r="AC97" s="17"/>
    </row>
    <row r="98" spans="1:29" ht="19.5" customHeight="1" thickBot="1">
      <c r="A98" s="70">
        <v>92</v>
      </c>
      <c r="B98" s="111" t="s">
        <v>387</v>
      </c>
      <c r="C98" s="113" t="s">
        <v>189</v>
      </c>
      <c r="D98" s="74">
        <f t="shared" si="19"/>
        <v>28</v>
      </c>
      <c r="E98" s="57">
        <f t="shared" si="20"/>
        <v>1</v>
      </c>
      <c r="F98" s="57">
        <f t="shared" si="21"/>
        <v>1</v>
      </c>
      <c r="G98" s="57">
        <f t="shared" si="22"/>
        <v>1</v>
      </c>
      <c r="H98" s="24">
        <f t="shared" si="23"/>
        <v>27</v>
      </c>
      <c r="I98" s="57">
        <f t="shared" si="24"/>
        <v>1</v>
      </c>
      <c r="J98" s="57">
        <f t="shared" si="25"/>
        <v>1</v>
      </c>
      <c r="K98" s="57">
        <f t="shared" si="26"/>
        <v>1</v>
      </c>
      <c r="L98" s="24">
        <f t="shared" si="27"/>
        <v>13</v>
      </c>
      <c r="M98" s="57">
        <f t="shared" si="28"/>
        <v>1</v>
      </c>
      <c r="N98" s="57">
        <f t="shared" si="29"/>
        <v>1</v>
      </c>
      <c r="O98" s="57">
        <f t="shared" si="30"/>
        <v>1</v>
      </c>
      <c r="P98" s="60"/>
      <c r="Q98" s="48"/>
      <c r="R98" s="37">
        <f t="shared" si="17"/>
        <v>68</v>
      </c>
      <c r="S98" s="49">
        <f t="shared" si="18"/>
        <v>68</v>
      </c>
      <c r="T98" s="107">
        <v>30</v>
      </c>
      <c r="U98" s="29">
        <f t="shared" si="31"/>
        <v>30</v>
      </c>
      <c r="V98" s="17">
        <f t="shared" si="32"/>
        <v>29</v>
      </c>
      <c r="W98" s="17">
        <f t="shared" si="33"/>
        <v>31</v>
      </c>
      <c r="X98" s="17"/>
      <c r="Y98" s="17"/>
      <c r="Z98" s="17"/>
      <c r="AA98" s="17"/>
      <c r="AB98" s="17"/>
      <c r="AC98" s="17"/>
    </row>
    <row r="99" spans="1:29" ht="19.5" customHeight="1" thickBot="1">
      <c r="A99" s="70">
        <v>93</v>
      </c>
      <c r="B99" s="111" t="s">
        <v>388</v>
      </c>
      <c r="C99" s="113" t="s">
        <v>190</v>
      </c>
      <c r="D99" s="74">
        <f t="shared" si="19"/>
        <v>25</v>
      </c>
      <c r="E99" s="57">
        <f t="shared" si="20"/>
        <v>1</v>
      </c>
      <c r="F99" s="57">
        <f t="shared" si="21"/>
        <v>1</v>
      </c>
      <c r="G99" s="57">
        <f t="shared" si="22"/>
        <v>0</v>
      </c>
      <c r="H99" s="24">
        <f t="shared" si="23"/>
        <v>24</v>
      </c>
      <c r="I99" s="57">
        <f t="shared" si="24"/>
        <v>1</v>
      </c>
      <c r="J99" s="57">
        <f t="shared" si="25"/>
        <v>1</v>
      </c>
      <c r="K99" s="57">
        <f t="shared" si="26"/>
        <v>0</v>
      </c>
      <c r="L99" s="24">
        <f t="shared" si="27"/>
        <v>12</v>
      </c>
      <c r="M99" s="57">
        <f t="shared" si="28"/>
        <v>1</v>
      </c>
      <c r="N99" s="57">
        <f t="shared" si="29"/>
        <v>1</v>
      </c>
      <c r="O99" s="57">
        <f t="shared" si="30"/>
        <v>0</v>
      </c>
      <c r="P99" s="60"/>
      <c r="Q99" s="48"/>
      <c r="R99" s="37">
        <f t="shared" si="17"/>
        <v>61</v>
      </c>
      <c r="S99" s="49">
        <f t="shared" si="18"/>
        <v>61</v>
      </c>
      <c r="T99" s="106">
        <v>27</v>
      </c>
      <c r="U99" s="29">
        <f t="shared" si="31"/>
        <v>27</v>
      </c>
      <c r="V99" s="17">
        <f t="shared" si="32"/>
        <v>26</v>
      </c>
      <c r="W99" s="17">
        <f t="shared" si="33"/>
        <v>28</v>
      </c>
      <c r="X99" s="17"/>
      <c r="Y99" s="17"/>
      <c r="Z99" s="17"/>
      <c r="AA99" s="17"/>
      <c r="AB99" s="17"/>
      <c r="AC99" s="17"/>
    </row>
    <row r="100" spans="1:29" ht="19.5" customHeight="1" thickBot="1">
      <c r="A100" s="70">
        <v>94</v>
      </c>
      <c r="B100" s="111" t="s">
        <v>389</v>
      </c>
      <c r="C100" s="113" t="s">
        <v>191</v>
      </c>
      <c r="D100" s="74">
        <f t="shared" si="19"/>
        <v>26</v>
      </c>
      <c r="E100" s="57">
        <f t="shared" si="20"/>
        <v>1</v>
      </c>
      <c r="F100" s="57">
        <f t="shared" si="21"/>
        <v>1</v>
      </c>
      <c r="G100" s="57">
        <f t="shared" si="22"/>
        <v>1</v>
      </c>
      <c r="H100" s="24">
        <f t="shared" si="23"/>
        <v>26</v>
      </c>
      <c r="I100" s="57">
        <f t="shared" si="24"/>
        <v>1</v>
      </c>
      <c r="J100" s="57">
        <f t="shared" si="25"/>
        <v>1</v>
      </c>
      <c r="K100" s="57">
        <f t="shared" si="26"/>
        <v>1</v>
      </c>
      <c r="L100" s="24">
        <f t="shared" si="27"/>
        <v>13</v>
      </c>
      <c r="M100" s="57">
        <f t="shared" si="28"/>
        <v>1</v>
      </c>
      <c r="N100" s="57">
        <f t="shared" si="29"/>
        <v>1</v>
      </c>
      <c r="O100" s="57">
        <f t="shared" si="30"/>
        <v>1</v>
      </c>
      <c r="P100" s="60"/>
      <c r="Q100" s="48"/>
      <c r="R100" s="37">
        <f t="shared" si="17"/>
        <v>65</v>
      </c>
      <c r="S100" s="49">
        <f t="shared" si="18"/>
        <v>65</v>
      </c>
      <c r="T100" s="107">
        <v>29</v>
      </c>
      <c r="U100" s="29">
        <f t="shared" si="31"/>
        <v>29</v>
      </c>
      <c r="V100" s="17">
        <f t="shared" si="32"/>
        <v>28</v>
      </c>
      <c r="W100" s="17">
        <f t="shared" si="33"/>
        <v>30</v>
      </c>
      <c r="X100" s="17"/>
      <c r="Y100" s="17"/>
      <c r="Z100" s="17"/>
      <c r="AA100" s="17"/>
      <c r="AB100" s="17"/>
      <c r="AC100" s="17"/>
    </row>
    <row r="101" spans="1:29" ht="19.5" customHeight="1" thickBot="1">
      <c r="A101" s="70">
        <v>95</v>
      </c>
      <c r="B101" s="111" t="s">
        <v>390</v>
      </c>
      <c r="C101" s="113" t="s">
        <v>192</v>
      </c>
      <c r="D101" s="74">
        <f t="shared" si="19"/>
        <v>25</v>
      </c>
      <c r="E101" s="57">
        <f t="shared" si="20"/>
        <v>1</v>
      </c>
      <c r="F101" s="57">
        <f t="shared" si="21"/>
        <v>1</v>
      </c>
      <c r="G101" s="57">
        <f t="shared" si="22"/>
        <v>0</v>
      </c>
      <c r="H101" s="24">
        <f t="shared" si="23"/>
        <v>24</v>
      </c>
      <c r="I101" s="57">
        <f t="shared" si="24"/>
        <v>1</v>
      </c>
      <c r="J101" s="57">
        <f t="shared" si="25"/>
        <v>1</v>
      </c>
      <c r="K101" s="57">
        <f t="shared" si="26"/>
        <v>0</v>
      </c>
      <c r="L101" s="24">
        <f t="shared" si="27"/>
        <v>12</v>
      </c>
      <c r="M101" s="57">
        <f t="shared" si="28"/>
        <v>1</v>
      </c>
      <c r="N101" s="57">
        <f t="shared" si="29"/>
        <v>1</v>
      </c>
      <c r="O101" s="57">
        <f t="shared" si="30"/>
        <v>0</v>
      </c>
      <c r="P101" s="50"/>
      <c r="Q101" s="47"/>
      <c r="R101" s="37">
        <f t="shared" si="17"/>
        <v>61</v>
      </c>
      <c r="S101" s="49">
        <f t="shared" si="18"/>
        <v>61</v>
      </c>
      <c r="T101" s="107">
        <v>27</v>
      </c>
      <c r="U101" s="29">
        <f t="shared" si="31"/>
        <v>27</v>
      </c>
      <c r="V101" s="17">
        <f t="shared" si="32"/>
        <v>26</v>
      </c>
      <c r="W101" s="17">
        <f t="shared" si="33"/>
        <v>28</v>
      </c>
      <c r="X101" s="17"/>
      <c r="Y101" s="17"/>
      <c r="Z101" s="17"/>
      <c r="AA101" s="17"/>
      <c r="AB101" s="17"/>
      <c r="AC101" s="17"/>
    </row>
    <row r="102" spans="1:29" ht="19.5" customHeight="1" thickBot="1">
      <c r="A102" s="70">
        <v>96</v>
      </c>
      <c r="B102" s="111" t="s">
        <v>391</v>
      </c>
      <c r="C102" s="113" t="s">
        <v>193</v>
      </c>
      <c r="D102" s="74">
        <f t="shared" si="19"/>
        <v>26</v>
      </c>
      <c r="E102" s="57">
        <f t="shared" si="20"/>
        <v>1</v>
      </c>
      <c r="F102" s="57">
        <f t="shared" si="21"/>
        <v>1</v>
      </c>
      <c r="G102" s="57">
        <f t="shared" si="22"/>
        <v>1</v>
      </c>
      <c r="H102" s="24">
        <f t="shared" si="23"/>
        <v>25</v>
      </c>
      <c r="I102" s="57">
        <f t="shared" si="24"/>
        <v>1</v>
      </c>
      <c r="J102" s="57">
        <f t="shared" si="25"/>
        <v>1</v>
      </c>
      <c r="K102" s="57">
        <f t="shared" si="26"/>
        <v>0</v>
      </c>
      <c r="L102" s="24">
        <f t="shared" si="27"/>
        <v>12</v>
      </c>
      <c r="M102" s="57">
        <f t="shared" si="28"/>
        <v>1</v>
      </c>
      <c r="N102" s="57">
        <f t="shared" si="29"/>
        <v>1</v>
      </c>
      <c r="O102" s="57">
        <f t="shared" si="30"/>
        <v>0</v>
      </c>
      <c r="P102" s="60"/>
      <c r="Q102" s="48"/>
      <c r="R102" s="37">
        <f t="shared" si="17"/>
        <v>63</v>
      </c>
      <c r="S102" s="49">
        <f t="shared" si="18"/>
        <v>63</v>
      </c>
      <c r="T102" s="105">
        <v>28</v>
      </c>
      <c r="U102" s="29">
        <f t="shared" si="31"/>
        <v>28</v>
      </c>
      <c r="V102" s="17">
        <f t="shared" si="32"/>
        <v>27</v>
      </c>
      <c r="W102" s="17">
        <f t="shared" si="33"/>
        <v>29</v>
      </c>
      <c r="X102" s="17"/>
      <c r="Y102" s="17"/>
      <c r="Z102" s="17"/>
      <c r="AA102" s="17"/>
      <c r="AB102" s="17"/>
      <c r="AC102" s="17"/>
    </row>
    <row r="103" spans="1:29" ht="19.5" customHeight="1" thickBot="1">
      <c r="A103" s="70">
        <v>97</v>
      </c>
      <c r="B103" s="111" t="s">
        <v>392</v>
      </c>
      <c r="C103" s="113" t="s">
        <v>194</v>
      </c>
      <c r="D103" s="74">
        <f t="shared" si="19"/>
        <v>24</v>
      </c>
      <c r="E103" s="57">
        <f t="shared" si="20"/>
        <v>1</v>
      </c>
      <c r="F103" s="57">
        <f t="shared" si="21"/>
        <v>1</v>
      </c>
      <c r="G103" s="57">
        <f t="shared" si="22"/>
        <v>0</v>
      </c>
      <c r="H103" s="24">
        <f t="shared" si="23"/>
        <v>23</v>
      </c>
      <c r="I103" s="57">
        <f t="shared" si="24"/>
        <v>1</v>
      </c>
      <c r="J103" s="57">
        <f t="shared" si="25"/>
        <v>1</v>
      </c>
      <c r="K103" s="57">
        <f t="shared" si="26"/>
        <v>0</v>
      </c>
      <c r="L103" s="24">
        <f t="shared" si="27"/>
        <v>11</v>
      </c>
      <c r="M103" s="57">
        <f t="shared" si="28"/>
        <v>1</v>
      </c>
      <c r="N103" s="57">
        <f t="shared" si="29"/>
        <v>0</v>
      </c>
      <c r="O103" s="57">
        <f t="shared" si="30"/>
        <v>0</v>
      </c>
      <c r="P103" s="60"/>
      <c r="Q103" s="48"/>
      <c r="R103" s="37">
        <f t="shared" si="17"/>
        <v>58</v>
      </c>
      <c r="S103" s="49">
        <f t="shared" si="18"/>
        <v>58</v>
      </c>
      <c r="T103" s="105">
        <v>26</v>
      </c>
      <c r="U103" s="29">
        <f t="shared" si="31"/>
        <v>26</v>
      </c>
      <c r="V103" s="17">
        <f t="shared" si="32"/>
        <v>25</v>
      </c>
      <c r="W103" s="17">
        <f t="shared" si="33"/>
        <v>27</v>
      </c>
      <c r="X103" s="17"/>
      <c r="Y103" s="17"/>
      <c r="Z103" s="17"/>
      <c r="AA103" s="17"/>
      <c r="AB103" s="17"/>
      <c r="AC103" s="17"/>
    </row>
    <row r="104" spans="1:29" ht="19.5" customHeight="1" thickBot="1">
      <c r="A104" s="70">
        <v>98</v>
      </c>
      <c r="B104" s="111" t="s">
        <v>393</v>
      </c>
      <c r="C104" s="113" t="s">
        <v>195</v>
      </c>
      <c r="D104" s="74">
        <f t="shared" si="19"/>
        <v>25</v>
      </c>
      <c r="E104" s="57">
        <f t="shared" si="20"/>
        <v>1</v>
      </c>
      <c r="F104" s="57">
        <f t="shared" si="21"/>
        <v>1</v>
      </c>
      <c r="G104" s="57">
        <f t="shared" si="22"/>
        <v>0</v>
      </c>
      <c r="H104" s="24">
        <f t="shared" si="23"/>
        <v>24</v>
      </c>
      <c r="I104" s="57">
        <f t="shared" si="24"/>
        <v>1</v>
      </c>
      <c r="J104" s="57">
        <f t="shared" si="25"/>
        <v>1</v>
      </c>
      <c r="K104" s="57">
        <f t="shared" si="26"/>
        <v>0</v>
      </c>
      <c r="L104" s="24">
        <f t="shared" si="27"/>
        <v>12</v>
      </c>
      <c r="M104" s="57">
        <f t="shared" si="28"/>
        <v>1</v>
      </c>
      <c r="N104" s="57">
        <f t="shared" si="29"/>
        <v>1</v>
      </c>
      <c r="O104" s="57">
        <f t="shared" si="30"/>
        <v>0</v>
      </c>
      <c r="P104" s="60"/>
      <c r="Q104" s="48"/>
      <c r="R104" s="37">
        <f t="shared" si="17"/>
        <v>61</v>
      </c>
      <c r="S104" s="49">
        <f t="shared" si="18"/>
        <v>61</v>
      </c>
      <c r="T104" s="107">
        <v>27</v>
      </c>
      <c r="U104" s="29">
        <f t="shared" si="31"/>
        <v>27</v>
      </c>
      <c r="V104" s="17">
        <f t="shared" si="32"/>
        <v>26</v>
      </c>
      <c r="W104" s="17">
        <f t="shared" si="33"/>
        <v>28</v>
      </c>
      <c r="X104" s="17"/>
      <c r="Y104" s="17"/>
      <c r="Z104" s="17"/>
      <c r="AA104" s="17"/>
      <c r="AB104" s="17"/>
      <c r="AC104" s="17"/>
    </row>
    <row r="105" spans="1:29" ht="19.5" customHeight="1" thickBot="1">
      <c r="A105" s="70">
        <v>99</v>
      </c>
      <c r="B105" s="111" t="s">
        <v>394</v>
      </c>
      <c r="C105" s="113" t="s">
        <v>196</v>
      </c>
      <c r="D105" s="74">
        <f t="shared" si="19"/>
        <v>28</v>
      </c>
      <c r="E105" s="57">
        <f t="shared" si="20"/>
        <v>1</v>
      </c>
      <c r="F105" s="57">
        <f t="shared" si="21"/>
        <v>1</v>
      </c>
      <c r="G105" s="57">
        <f t="shared" si="22"/>
        <v>1</v>
      </c>
      <c r="H105" s="24">
        <f t="shared" si="23"/>
        <v>27</v>
      </c>
      <c r="I105" s="57">
        <f t="shared" si="24"/>
        <v>1</v>
      </c>
      <c r="J105" s="57">
        <f t="shared" si="25"/>
        <v>1</v>
      </c>
      <c r="K105" s="57">
        <f t="shared" si="26"/>
        <v>1</v>
      </c>
      <c r="L105" s="24">
        <f t="shared" si="27"/>
        <v>13</v>
      </c>
      <c r="M105" s="57">
        <f t="shared" si="28"/>
        <v>1</v>
      </c>
      <c r="N105" s="57">
        <f t="shared" si="29"/>
        <v>1</v>
      </c>
      <c r="O105" s="57">
        <f t="shared" si="30"/>
        <v>1</v>
      </c>
      <c r="P105" s="60"/>
      <c r="Q105" s="48"/>
      <c r="R105" s="37">
        <f t="shared" si="17"/>
        <v>68</v>
      </c>
      <c r="S105" s="49">
        <f t="shared" si="18"/>
        <v>68</v>
      </c>
      <c r="T105" s="107">
        <v>30</v>
      </c>
      <c r="U105" s="29">
        <f t="shared" si="31"/>
        <v>30</v>
      </c>
      <c r="V105" s="17">
        <f t="shared" si="32"/>
        <v>29</v>
      </c>
      <c r="W105" s="17">
        <f t="shared" si="33"/>
        <v>31</v>
      </c>
      <c r="X105" s="17"/>
      <c r="Y105" s="17"/>
      <c r="Z105" s="17"/>
      <c r="AA105" s="17"/>
      <c r="AB105" s="17"/>
      <c r="AC105" s="17"/>
    </row>
    <row r="106" spans="1:29" ht="19.5" customHeight="1" thickBot="1">
      <c r="A106" s="70">
        <v>100</v>
      </c>
      <c r="B106" s="111" t="s">
        <v>395</v>
      </c>
      <c r="C106" s="113" t="s">
        <v>197</v>
      </c>
      <c r="D106" s="74">
        <f t="shared" si="19"/>
        <v>28</v>
      </c>
      <c r="E106" s="57">
        <f t="shared" si="20"/>
        <v>1</v>
      </c>
      <c r="F106" s="57">
        <f t="shared" si="21"/>
        <v>1</v>
      </c>
      <c r="G106" s="57">
        <f t="shared" si="22"/>
        <v>1</v>
      </c>
      <c r="H106" s="24">
        <f t="shared" si="23"/>
        <v>27</v>
      </c>
      <c r="I106" s="57">
        <f t="shared" si="24"/>
        <v>1</v>
      </c>
      <c r="J106" s="57">
        <f t="shared" si="25"/>
        <v>1</v>
      </c>
      <c r="K106" s="57">
        <f t="shared" si="26"/>
        <v>1</v>
      </c>
      <c r="L106" s="24">
        <f t="shared" si="27"/>
        <v>13</v>
      </c>
      <c r="M106" s="57">
        <f t="shared" si="28"/>
        <v>1</v>
      </c>
      <c r="N106" s="57">
        <f t="shared" si="29"/>
        <v>1</v>
      </c>
      <c r="O106" s="57">
        <f t="shared" si="30"/>
        <v>1</v>
      </c>
      <c r="P106" s="60"/>
      <c r="Q106" s="48"/>
      <c r="R106" s="37">
        <f t="shared" si="17"/>
        <v>68</v>
      </c>
      <c r="S106" s="49">
        <f t="shared" si="18"/>
        <v>68</v>
      </c>
      <c r="T106" s="107">
        <v>30</v>
      </c>
      <c r="U106" s="29">
        <f t="shared" si="31"/>
        <v>30</v>
      </c>
      <c r="V106" s="17">
        <f t="shared" si="32"/>
        <v>29</v>
      </c>
      <c r="W106" s="17">
        <f t="shared" si="33"/>
        <v>31</v>
      </c>
      <c r="X106" s="17"/>
      <c r="Y106" s="17"/>
      <c r="Z106" s="17"/>
      <c r="AA106" s="17"/>
      <c r="AB106" s="17"/>
      <c r="AC106" s="17"/>
    </row>
    <row r="107" spans="1:29" ht="19.5" customHeight="1" thickBot="1">
      <c r="A107" s="70">
        <v>101</v>
      </c>
      <c r="B107" s="111" t="s">
        <v>396</v>
      </c>
      <c r="C107" s="113" t="s">
        <v>198</v>
      </c>
      <c r="D107" s="74">
        <f t="shared" si="19"/>
        <v>26</v>
      </c>
      <c r="E107" s="57">
        <f t="shared" si="20"/>
        <v>1</v>
      </c>
      <c r="F107" s="57">
        <f t="shared" si="21"/>
        <v>1</v>
      </c>
      <c r="G107" s="57">
        <f t="shared" si="22"/>
        <v>1</v>
      </c>
      <c r="H107" s="24">
        <f t="shared" si="23"/>
        <v>26</v>
      </c>
      <c r="I107" s="57">
        <f t="shared" si="24"/>
        <v>1</v>
      </c>
      <c r="J107" s="57">
        <f t="shared" si="25"/>
        <v>1</v>
      </c>
      <c r="K107" s="57">
        <f t="shared" si="26"/>
        <v>1</v>
      </c>
      <c r="L107" s="24">
        <f t="shared" si="27"/>
        <v>13</v>
      </c>
      <c r="M107" s="57">
        <f t="shared" si="28"/>
        <v>1</v>
      </c>
      <c r="N107" s="57">
        <f t="shared" si="29"/>
        <v>1</v>
      </c>
      <c r="O107" s="57">
        <f t="shared" si="30"/>
        <v>1</v>
      </c>
      <c r="P107" s="50"/>
      <c r="Q107" s="47"/>
      <c r="R107" s="37">
        <f t="shared" si="17"/>
        <v>65</v>
      </c>
      <c r="S107" s="49">
        <f t="shared" si="18"/>
        <v>65</v>
      </c>
      <c r="T107" s="105">
        <v>29</v>
      </c>
      <c r="U107" s="29">
        <f t="shared" si="31"/>
        <v>29</v>
      </c>
      <c r="V107" s="17">
        <f t="shared" si="32"/>
        <v>28</v>
      </c>
      <c r="W107" s="17">
        <f t="shared" si="33"/>
        <v>30</v>
      </c>
      <c r="X107" s="17"/>
      <c r="Y107" s="17"/>
      <c r="Z107" s="17"/>
      <c r="AA107" s="17"/>
      <c r="AB107" s="17"/>
      <c r="AC107" s="17"/>
    </row>
    <row r="108" spans="1:29" ht="19.5" customHeight="1" thickBot="1">
      <c r="A108" s="70">
        <v>102</v>
      </c>
      <c r="B108" s="111" t="s">
        <v>397</v>
      </c>
      <c r="C108" s="113" t="s">
        <v>199</v>
      </c>
      <c r="D108" s="74">
        <f t="shared" si="19"/>
        <v>25</v>
      </c>
      <c r="E108" s="57">
        <f t="shared" si="20"/>
        <v>1</v>
      </c>
      <c r="F108" s="57">
        <f t="shared" si="21"/>
        <v>1</v>
      </c>
      <c r="G108" s="57">
        <f t="shared" si="22"/>
        <v>0</v>
      </c>
      <c r="H108" s="24">
        <f t="shared" si="23"/>
        <v>24</v>
      </c>
      <c r="I108" s="57">
        <f t="shared" si="24"/>
        <v>1</v>
      </c>
      <c r="J108" s="57">
        <f t="shared" si="25"/>
        <v>1</v>
      </c>
      <c r="K108" s="57">
        <f t="shared" si="26"/>
        <v>0</v>
      </c>
      <c r="L108" s="24">
        <f t="shared" si="27"/>
        <v>12</v>
      </c>
      <c r="M108" s="57">
        <f t="shared" si="28"/>
        <v>1</v>
      </c>
      <c r="N108" s="57">
        <f t="shared" si="29"/>
        <v>1</v>
      </c>
      <c r="O108" s="57">
        <f t="shared" si="30"/>
        <v>0</v>
      </c>
      <c r="P108" s="50"/>
      <c r="Q108" s="47"/>
      <c r="R108" s="37">
        <f t="shared" si="17"/>
        <v>61</v>
      </c>
      <c r="S108" s="49">
        <f t="shared" si="18"/>
        <v>61</v>
      </c>
      <c r="T108" s="107">
        <v>27</v>
      </c>
      <c r="U108" s="29">
        <f t="shared" si="31"/>
        <v>27</v>
      </c>
      <c r="V108" s="17">
        <f t="shared" si="32"/>
        <v>26</v>
      </c>
      <c r="W108" s="17">
        <f t="shared" si="33"/>
        <v>28</v>
      </c>
      <c r="X108" s="17"/>
      <c r="Y108" s="17"/>
      <c r="Z108" s="17"/>
      <c r="AA108" s="17"/>
      <c r="AB108" s="17"/>
      <c r="AC108" s="17"/>
    </row>
    <row r="109" spans="1:29" ht="19.5" customHeight="1" thickBot="1">
      <c r="A109" s="70">
        <v>103</v>
      </c>
      <c r="B109" s="111" t="s">
        <v>398</v>
      </c>
      <c r="C109" s="113" t="s">
        <v>200</v>
      </c>
      <c r="D109" s="74">
        <f t="shared" si="19"/>
        <v>26</v>
      </c>
      <c r="E109" s="57">
        <f t="shared" si="20"/>
        <v>1</v>
      </c>
      <c r="F109" s="57">
        <f t="shared" si="21"/>
        <v>1</v>
      </c>
      <c r="G109" s="57">
        <f t="shared" si="22"/>
        <v>1</v>
      </c>
      <c r="H109" s="24">
        <f t="shared" si="23"/>
        <v>25</v>
      </c>
      <c r="I109" s="57">
        <f t="shared" si="24"/>
        <v>1</v>
      </c>
      <c r="J109" s="57">
        <f t="shared" si="25"/>
        <v>1</v>
      </c>
      <c r="K109" s="57">
        <f t="shared" si="26"/>
        <v>0</v>
      </c>
      <c r="L109" s="24">
        <f t="shared" si="27"/>
        <v>12</v>
      </c>
      <c r="M109" s="57">
        <f t="shared" si="28"/>
        <v>1</v>
      </c>
      <c r="N109" s="57">
        <f t="shared" si="29"/>
        <v>1</v>
      </c>
      <c r="O109" s="57">
        <f t="shared" si="30"/>
        <v>0</v>
      </c>
      <c r="P109" s="50"/>
      <c r="Q109" s="47"/>
      <c r="R109" s="37">
        <f t="shared" si="17"/>
        <v>63</v>
      </c>
      <c r="S109" s="49">
        <f t="shared" si="18"/>
        <v>63</v>
      </c>
      <c r="T109" s="107">
        <v>28</v>
      </c>
      <c r="U109" s="29">
        <f t="shared" si="31"/>
        <v>28</v>
      </c>
      <c r="V109" s="17">
        <f t="shared" si="32"/>
        <v>27</v>
      </c>
      <c r="W109" s="17">
        <f t="shared" si="33"/>
        <v>29</v>
      </c>
      <c r="X109" s="17"/>
      <c r="Y109" s="17"/>
      <c r="Z109" s="17"/>
      <c r="AA109" s="17"/>
      <c r="AB109" s="17"/>
      <c r="AC109" s="17"/>
    </row>
    <row r="110" spans="1:29" ht="19.5" customHeight="1" thickBot="1">
      <c r="A110" s="70">
        <v>104</v>
      </c>
      <c r="B110" s="111" t="s">
        <v>399</v>
      </c>
      <c r="C110" s="113" t="s">
        <v>96</v>
      </c>
      <c r="D110" s="74">
        <f t="shared" si="19"/>
        <v>28</v>
      </c>
      <c r="E110" s="57">
        <f t="shared" si="20"/>
        <v>1</v>
      </c>
      <c r="F110" s="57">
        <f t="shared" si="21"/>
        <v>1</v>
      </c>
      <c r="G110" s="57">
        <f t="shared" si="22"/>
        <v>1</v>
      </c>
      <c r="H110" s="24">
        <f t="shared" si="23"/>
        <v>27</v>
      </c>
      <c r="I110" s="57">
        <f t="shared" si="24"/>
        <v>1</v>
      </c>
      <c r="J110" s="57">
        <f t="shared" si="25"/>
        <v>1</v>
      </c>
      <c r="K110" s="57">
        <f t="shared" si="26"/>
        <v>1</v>
      </c>
      <c r="L110" s="24">
        <f t="shared" si="27"/>
        <v>13</v>
      </c>
      <c r="M110" s="57">
        <f t="shared" si="28"/>
        <v>1</v>
      </c>
      <c r="N110" s="57">
        <f t="shared" si="29"/>
        <v>1</v>
      </c>
      <c r="O110" s="57">
        <f t="shared" si="30"/>
        <v>1</v>
      </c>
      <c r="P110" s="50"/>
      <c r="Q110" s="47"/>
      <c r="R110" s="37">
        <f t="shared" si="17"/>
        <v>68</v>
      </c>
      <c r="S110" s="49">
        <f t="shared" si="18"/>
        <v>68</v>
      </c>
      <c r="T110" s="105">
        <v>30</v>
      </c>
      <c r="U110" s="29">
        <f t="shared" si="31"/>
        <v>30</v>
      </c>
      <c r="V110" s="17">
        <f t="shared" si="32"/>
        <v>29</v>
      </c>
      <c r="W110" s="17">
        <f t="shared" si="33"/>
        <v>31</v>
      </c>
      <c r="X110" s="17"/>
      <c r="Y110" s="17"/>
      <c r="Z110" s="17"/>
      <c r="AA110" s="17"/>
      <c r="AB110" s="17"/>
      <c r="AC110" s="17"/>
    </row>
    <row r="111" spans="1:29" ht="19.5" customHeight="1" thickBot="1">
      <c r="A111" s="70">
        <v>105</v>
      </c>
      <c r="B111" s="111" t="s">
        <v>400</v>
      </c>
      <c r="C111" s="113" t="s">
        <v>201</v>
      </c>
      <c r="D111" s="74">
        <f t="shared" si="19"/>
        <v>24</v>
      </c>
      <c r="E111" s="57">
        <f t="shared" si="20"/>
        <v>1</v>
      </c>
      <c r="F111" s="57">
        <f t="shared" si="21"/>
        <v>1</v>
      </c>
      <c r="G111" s="57">
        <f t="shared" si="22"/>
        <v>0</v>
      </c>
      <c r="H111" s="24">
        <f t="shared" si="23"/>
        <v>23</v>
      </c>
      <c r="I111" s="57">
        <f t="shared" si="24"/>
        <v>1</v>
      </c>
      <c r="J111" s="57">
        <f t="shared" si="25"/>
        <v>1</v>
      </c>
      <c r="K111" s="57">
        <f t="shared" si="26"/>
        <v>0</v>
      </c>
      <c r="L111" s="24">
        <f t="shared" si="27"/>
        <v>11</v>
      </c>
      <c r="M111" s="57">
        <f t="shared" si="28"/>
        <v>1</v>
      </c>
      <c r="N111" s="57">
        <f t="shared" si="29"/>
        <v>0</v>
      </c>
      <c r="O111" s="57">
        <f t="shared" si="30"/>
        <v>0</v>
      </c>
      <c r="P111" s="50"/>
      <c r="Q111" s="47"/>
      <c r="R111" s="37">
        <f t="shared" si="17"/>
        <v>58</v>
      </c>
      <c r="S111" s="49">
        <f t="shared" si="18"/>
        <v>58</v>
      </c>
      <c r="T111" s="105">
        <v>26</v>
      </c>
      <c r="U111" s="29">
        <f t="shared" si="31"/>
        <v>26</v>
      </c>
      <c r="V111" s="17">
        <f t="shared" si="32"/>
        <v>25</v>
      </c>
      <c r="W111" s="17">
        <f t="shared" si="33"/>
        <v>27</v>
      </c>
      <c r="X111" s="17"/>
      <c r="Y111" s="17"/>
      <c r="Z111" s="17"/>
      <c r="AA111" s="17"/>
      <c r="AB111" s="17"/>
      <c r="AC111" s="17"/>
    </row>
    <row r="112" spans="1:29" ht="19.5" customHeight="1" thickBot="1">
      <c r="A112" s="70">
        <v>106</v>
      </c>
      <c r="B112" s="111" t="s">
        <v>401</v>
      </c>
      <c r="C112" s="113" t="s">
        <v>97</v>
      </c>
      <c r="D112" s="74">
        <f t="shared" si="19"/>
        <v>25</v>
      </c>
      <c r="E112" s="57">
        <f t="shared" si="20"/>
        <v>1</v>
      </c>
      <c r="F112" s="57">
        <f t="shared" si="21"/>
        <v>1</v>
      </c>
      <c r="G112" s="57">
        <f t="shared" si="22"/>
        <v>0</v>
      </c>
      <c r="H112" s="24">
        <f t="shared" si="23"/>
        <v>24</v>
      </c>
      <c r="I112" s="57">
        <f t="shared" si="24"/>
        <v>1</v>
      </c>
      <c r="J112" s="57">
        <f t="shared" si="25"/>
        <v>1</v>
      </c>
      <c r="K112" s="57">
        <f t="shared" si="26"/>
        <v>0</v>
      </c>
      <c r="L112" s="24">
        <f t="shared" si="27"/>
        <v>12</v>
      </c>
      <c r="M112" s="57">
        <f t="shared" si="28"/>
        <v>1</v>
      </c>
      <c r="N112" s="57">
        <f t="shared" si="29"/>
        <v>1</v>
      </c>
      <c r="O112" s="57">
        <f t="shared" si="30"/>
        <v>0</v>
      </c>
      <c r="P112" s="60"/>
      <c r="Q112" s="48"/>
      <c r="R112" s="37">
        <f t="shared" si="17"/>
        <v>61</v>
      </c>
      <c r="S112" s="49">
        <f t="shared" si="18"/>
        <v>61</v>
      </c>
      <c r="T112" s="105">
        <v>27</v>
      </c>
      <c r="U112" s="29">
        <f t="shared" si="31"/>
        <v>27</v>
      </c>
      <c r="V112" s="17">
        <f t="shared" si="32"/>
        <v>26</v>
      </c>
      <c r="W112" s="17">
        <f t="shared" si="33"/>
        <v>28</v>
      </c>
      <c r="X112" s="17"/>
      <c r="Y112" s="17"/>
      <c r="Z112" s="17"/>
      <c r="AA112" s="17"/>
      <c r="AB112" s="17"/>
      <c r="AC112" s="17"/>
    </row>
    <row r="113" spans="1:29" ht="19.5" customHeight="1" thickBot="1">
      <c r="A113" s="70">
        <v>107</v>
      </c>
      <c r="B113" s="111" t="s">
        <v>402</v>
      </c>
      <c r="C113" s="113" t="s">
        <v>202</v>
      </c>
      <c r="D113" s="74">
        <f t="shared" si="19"/>
        <v>26</v>
      </c>
      <c r="E113" s="57">
        <f t="shared" si="20"/>
        <v>1</v>
      </c>
      <c r="F113" s="57">
        <f t="shared" si="21"/>
        <v>1</v>
      </c>
      <c r="G113" s="57">
        <f t="shared" si="22"/>
        <v>1</v>
      </c>
      <c r="H113" s="24">
        <f t="shared" si="23"/>
        <v>25</v>
      </c>
      <c r="I113" s="57">
        <f t="shared" si="24"/>
        <v>1</v>
      </c>
      <c r="J113" s="57">
        <f t="shared" si="25"/>
        <v>1</v>
      </c>
      <c r="K113" s="57">
        <f t="shared" si="26"/>
        <v>0</v>
      </c>
      <c r="L113" s="24">
        <f t="shared" si="27"/>
        <v>12</v>
      </c>
      <c r="M113" s="57">
        <f t="shared" si="28"/>
        <v>1</v>
      </c>
      <c r="N113" s="57">
        <f t="shared" si="29"/>
        <v>1</v>
      </c>
      <c r="O113" s="57">
        <f t="shared" si="30"/>
        <v>0</v>
      </c>
      <c r="P113" s="60"/>
      <c r="Q113" s="48"/>
      <c r="R113" s="37">
        <f t="shared" si="17"/>
        <v>63</v>
      </c>
      <c r="S113" s="49">
        <f t="shared" si="18"/>
        <v>63</v>
      </c>
      <c r="T113" s="107">
        <v>28</v>
      </c>
      <c r="U113" s="29">
        <f t="shared" si="31"/>
        <v>28</v>
      </c>
      <c r="V113" s="17">
        <f t="shared" si="32"/>
        <v>27</v>
      </c>
      <c r="W113" s="17">
        <f t="shared" si="33"/>
        <v>29</v>
      </c>
      <c r="X113" s="17"/>
      <c r="Y113" s="17"/>
      <c r="Z113" s="17"/>
      <c r="AA113" s="17"/>
      <c r="AB113" s="17"/>
      <c r="AC113" s="17"/>
    </row>
    <row r="114" spans="1:29" ht="19.5" customHeight="1" thickBot="1">
      <c r="A114" s="70">
        <v>108</v>
      </c>
      <c r="B114" s="111" t="s">
        <v>403</v>
      </c>
      <c r="C114" s="113" t="s">
        <v>203</v>
      </c>
      <c r="D114" s="74">
        <f t="shared" si="19"/>
        <v>25</v>
      </c>
      <c r="E114" s="57">
        <f t="shared" si="20"/>
        <v>1</v>
      </c>
      <c r="F114" s="57">
        <f t="shared" si="21"/>
        <v>1</v>
      </c>
      <c r="G114" s="57">
        <f t="shared" si="22"/>
        <v>0</v>
      </c>
      <c r="H114" s="24">
        <f t="shared" si="23"/>
        <v>24</v>
      </c>
      <c r="I114" s="57">
        <f t="shared" si="24"/>
        <v>1</v>
      </c>
      <c r="J114" s="57">
        <f t="shared" si="25"/>
        <v>1</v>
      </c>
      <c r="K114" s="57">
        <f t="shared" si="26"/>
        <v>0</v>
      </c>
      <c r="L114" s="24">
        <f t="shared" si="27"/>
        <v>12</v>
      </c>
      <c r="M114" s="57">
        <f t="shared" si="28"/>
        <v>1</v>
      </c>
      <c r="N114" s="57">
        <f t="shared" si="29"/>
        <v>1</v>
      </c>
      <c r="O114" s="57">
        <f t="shared" si="30"/>
        <v>0</v>
      </c>
      <c r="P114" s="60"/>
      <c r="Q114" s="48"/>
      <c r="R114" s="37">
        <f t="shared" si="17"/>
        <v>61</v>
      </c>
      <c r="S114" s="49">
        <f t="shared" si="18"/>
        <v>61</v>
      </c>
      <c r="T114" s="107">
        <v>27</v>
      </c>
      <c r="U114" s="29">
        <f t="shared" si="31"/>
        <v>27</v>
      </c>
      <c r="V114" s="17">
        <f t="shared" si="32"/>
        <v>26</v>
      </c>
      <c r="W114" s="17">
        <f t="shared" si="33"/>
        <v>28</v>
      </c>
      <c r="X114" s="17"/>
      <c r="Y114" s="17"/>
      <c r="Z114" s="17"/>
      <c r="AA114" s="17"/>
      <c r="AB114" s="17"/>
      <c r="AC114" s="17"/>
    </row>
    <row r="115" spans="1:29" ht="19.5" customHeight="1" thickBot="1">
      <c r="A115" s="70">
        <v>109</v>
      </c>
      <c r="B115" s="111" t="s">
        <v>404</v>
      </c>
      <c r="C115" s="113" t="s">
        <v>204</v>
      </c>
      <c r="D115" s="74">
        <f t="shared" si="19"/>
        <v>24</v>
      </c>
      <c r="E115" s="57">
        <f t="shared" si="20"/>
        <v>1</v>
      </c>
      <c r="F115" s="57">
        <f t="shared" si="21"/>
        <v>1</v>
      </c>
      <c r="G115" s="57">
        <f t="shared" si="22"/>
        <v>0</v>
      </c>
      <c r="H115" s="24">
        <f t="shared" si="23"/>
        <v>23</v>
      </c>
      <c r="I115" s="57">
        <f t="shared" si="24"/>
        <v>1</v>
      </c>
      <c r="J115" s="57">
        <f t="shared" si="25"/>
        <v>1</v>
      </c>
      <c r="K115" s="57">
        <f t="shared" si="26"/>
        <v>0</v>
      </c>
      <c r="L115" s="24">
        <f t="shared" si="27"/>
        <v>11</v>
      </c>
      <c r="M115" s="57">
        <f t="shared" si="28"/>
        <v>1</v>
      </c>
      <c r="N115" s="57">
        <f t="shared" si="29"/>
        <v>0</v>
      </c>
      <c r="O115" s="57">
        <f t="shared" si="30"/>
        <v>0</v>
      </c>
      <c r="P115" s="60"/>
      <c r="Q115" s="48"/>
      <c r="R115" s="37">
        <f t="shared" si="17"/>
        <v>58</v>
      </c>
      <c r="S115" s="49">
        <f t="shared" si="18"/>
        <v>58</v>
      </c>
      <c r="T115" s="105">
        <v>26</v>
      </c>
      <c r="U115" s="29">
        <f t="shared" si="31"/>
        <v>26</v>
      </c>
      <c r="V115" s="17">
        <f t="shared" si="32"/>
        <v>25</v>
      </c>
      <c r="W115" s="17">
        <f t="shared" si="33"/>
        <v>27</v>
      </c>
      <c r="X115" s="17"/>
      <c r="Y115" s="17"/>
      <c r="Z115" s="17"/>
      <c r="AA115" s="17"/>
      <c r="AB115" s="17"/>
      <c r="AC115" s="17"/>
    </row>
    <row r="116" spans="1:29" ht="19.5" customHeight="1" thickBot="1">
      <c r="A116" s="70">
        <v>110</v>
      </c>
      <c r="B116" s="111" t="s">
        <v>405</v>
      </c>
      <c r="C116" s="113" t="s">
        <v>205</v>
      </c>
      <c r="D116" s="74">
        <f t="shared" si="19"/>
        <v>25</v>
      </c>
      <c r="E116" s="57">
        <f t="shared" si="20"/>
        <v>1</v>
      </c>
      <c r="F116" s="57">
        <f t="shared" si="21"/>
        <v>1</v>
      </c>
      <c r="G116" s="57">
        <f t="shared" si="22"/>
        <v>0</v>
      </c>
      <c r="H116" s="24">
        <f t="shared" si="23"/>
        <v>24</v>
      </c>
      <c r="I116" s="57">
        <f t="shared" si="24"/>
        <v>1</v>
      </c>
      <c r="J116" s="57">
        <f t="shared" si="25"/>
        <v>1</v>
      </c>
      <c r="K116" s="57">
        <f t="shared" si="26"/>
        <v>0</v>
      </c>
      <c r="L116" s="24">
        <f t="shared" si="27"/>
        <v>12</v>
      </c>
      <c r="M116" s="57">
        <f t="shared" si="28"/>
        <v>1</v>
      </c>
      <c r="N116" s="57">
        <f t="shared" si="29"/>
        <v>1</v>
      </c>
      <c r="O116" s="57">
        <f t="shared" si="30"/>
        <v>0</v>
      </c>
      <c r="P116" s="50"/>
      <c r="Q116" s="47"/>
      <c r="R116" s="37">
        <f t="shared" si="17"/>
        <v>61</v>
      </c>
      <c r="S116" s="49">
        <f t="shared" si="18"/>
        <v>61</v>
      </c>
      <c r="T116" s="107">
        <v>27</v>
      </c>
      <c r="U116" s="29">
        <f t="shared" si="31"/>
        <v>27</v>
      </c>
      <c r="V116" s="17">
        <f t="shared" si="32"/>
        <v>26</v>
      </c>
      <c r="W116" s="17">
        <f t="shared" si="33"/>
        <v>28</v>
      </c>
      <c r="X116" s="17"/>
      <c r="Y116" s="17"/>
      <c r="Z116" s="17"/>
      <c r="AA116" s="17"/>
      <c r="AB116" s="17"/>
      <c r="AC116" s="17"/>
    </row>
    <row r="117" spans="1:29" ht="19.5" customHeight="1" thickBot="1">
      <c r="A117" s="70">
        <v>111</v>
      </c>
      <c r="B117" s="111" t="s">
        <v>406</v>
      </c>
      <c r="C117" s="113" t="s">
        <v>206</v>
      </c>
      <c r="D117" s="74">
        <f t="shared" si="19"/>
        <v>20</v>
      </c>
      <c r="E117" s="57">
        <f t="shared" si="20"/>
        <v>1</v>
      </c>
      <c r="F117" s="57">
        <f t="shared" si="21"/>
        <v>0</v>
      </c>
      <c r="G117" s="57">
        <f t="shared" si="22"/>
        <v>0</v>
      </c>
      <c r="H117" s="24">
        <f t="shared" si="23"/>
        <v>19</v>
      </c>
      <c r="I117" s="57">
        <f t="shared" si="24"/>
        <v>0</v>
      </c>
      <c r="J117" s="57">
        <f t="shared" si="25"/>
        <v>0</v>
      </c>
      <c r="K117" s="57">
        <f t="shared" si="26"/>
        <v>0</v>
      </c>
      <c r="L117" s="24">
        <f t="shared" si="27"/>
        <v>9</v>
      </c>
      <c r="M117" s="57">
        <f t="shared" si="28"/>
        <v>0</v>
      </c>
      <c r="N117" s="57">
        <f t="shared" si="29"/>
        <v>0</v>
      </c>
      <c r="O117" s="57">
        <f t="shared" si="30"/>
        <v>0</v>
      </c>
      <c r="P117" s="60"/>
      <c r="Q117" s="48"/>
      <c r="R117" s="37">
        <f t="shared" si="17"/>
        <v>48</v>
      </c>
      <c r="S117" s="49">
        <f t="shared" si="18"/>
        <v>49</v>
      </c>
      <c r="T117" s="105">
        <v>22</v>
      </c>
      <c r="U117" s="29">
        <f t="shared" si="31"/>
        <v>22</v>
      </c>
      <c r="V117" s="17">
        <f t="shared" si="32"/>
        <v>21</v>
      </c>
      <c r="W117" s="17">
        <f t="shared" si="33"/>
        <v>23</v>
      </c>
      <c r="X117" s="17"/>
      <c r="Y117" s="17"/>
      <c r="Z117" s="17"/>
      <c r="AA117" s="17"/>
      <c r="AB117" s="17"/>
      <c r="AC117" s="17"/>
    </row>
    <row r="118" spans="1:29" ht="19.5" customHeight="1" thickBot="1">
      <c r="A118" s="70">
        <v>112</v>
      </c>
      <c r="B118" s="111" t="s">
        <v>407</v>
      </c>
      <c r="C118" s="113" t="s">
        <v>207</v>
      </c>
      <c r="D118" s="74">
        <f t="shared" si="19"/>
        <v>26</v>
      </c>
      <c r="E118" s="57">
        <f t="shared" si="20"/>
        <v>1</v>
      </c>
      <c r="F118" s="57">
        <f t="shared" si="21"/>
        <v>1</v>
      </c>
      <c r="G118" s="57">
        <f t="shared" si="22"/>
        <v>1</v>
      </c>
      <c r="H118" s="24">
        <f t="shared" si="23"/>
        <v>25</v>
      </c>
      <c r="I118" s="57">
        <f t="shared" si="24"/>
        <v>1</v>
      </c>
      <c r="J118" s="57">
        <f t="shared" si="25"/>
        <v>1</v>
      </c>
      <c r="K118" s="57">
        <f t="shared" si="26"/>
        <v>0</v>
      </c>
      <c r="L118" s="24">
        <f t="shared" si="27"/>
        <v>12</v>
      </c>
      <c r="M118" s="57">
        <f t="shared" si="28"/>
        <v>1</v>
      </c>
      <c r="N118" s="57">
        <f t="shared" si="29"/>
        <v>1</v>
      </c>
      <c r="O118" s="57">
        <f t="shared" si="30"/>
        <v>0</v>
      </c>
      <c r="P118" s="50"/>
      <c r="Q118" s="19"/>
      <c r="R118" s="37">
        <f t="shared" si="17"/>
        <v>63</v>
      </c>
      <c r="S118" s="49">
        <f t="shared" si="18"/>
        <v>63</v>
      </c>
      <c r="T118" s="107">
        <v>28</v>
      </c>
      <c r="U118" s="29">
        <f t="shared" si="31"/>
        <v>28</v>
      </c>
      <c r="V118" s="17">
        <f t="shared" si="32"/>
        <v>27</v>
      </c>
      <c r="W118" s="17">
        <f t="shared" si="33"/>
        <v>29</v>
      </c>
      <c r="X118" s="17"/>
      <c r="Y118" s="17"/>
      <c r="Z118" s="17"/>
      <c r="AA118" s="17"/>
      <c r="AB118" s="17"/>
      <c r="AC118" s="17"/>
    </row>
    <row r="119" spans="1:29" ht="19.5" customHeight="1" thickBot="1">
      <c r="A119" s="70">
        <v>113</v>
      </c>
      <c r="B119" s="111" t="s">
        <v>408</v>
      </c>
      <c r="C119" s="113" t="s">
        <v>98</v>
      </c>
      <c r="D119" s="74">
        <f t="shared" si="19"/>
        <v>25</v>
      </c>
      <c r="E119" s="57">
        <f t="shared" si="20"/>
        <v>1</v>
      </c>
      <c r="F119" s="57">
        <f t="shared" si="21"/>
        <v>1</v>
      </c>
      <c r="G119" s="57">
        <f t="shared" si="22"/>
        <v>0</v>
      </c>
      <c r="H119" s="24">
        <f t="shared" si="23"/>
        <v>24</v>
      </c>
      <c r="I119" s="57">
        <f t="shared" si="24"/>
        <v>1</v>
      </c>
      <c r="J119" s="57">
        <f t="shared" si="25"/>
        <v>1</v>
      </c>
      <c r="K119" s="57">
        <f t="shared" si="26"/>
        <v>0</v>
      </c>
      <c r="L119" s="24">
        <f t="shared" si="27"/>
        <v>12</v>
      </c>
      <c r="M119" s="57">
        <f t="shared" si="28"/>
        <v>1</v>
      </c>
      <c r="N119" s="57">
        <f t="shared" si="29"/>
        <v>1</v>
      </c>
      <c r="O119" s="57">
        <f t="shared" si="30"/>
        <v>0</v>
      </c>
      <c r="P119" s="60"/>
      <c r="Q119" s="20"/>
      <c r="R119" s="37">
        <f t="shared" si="17"/>
        <v>61</v>
      </c>
      <c r="S119" s="49">
        <f t="shared" si="18"/>
        <v>61</v>
      </c>
      <c r="T119" s="107">
        <v>27</v>
      </c>
      <c r="U119" s="29">
        <f t="shared" si="31"/>
        <v>27</v>
      </c>
      <c r="V119" s="17">
        <f t="shared" si="32"/>
        <v>26</v>
      </c>
      <c r="W119" s="17">
        <f t="shared" si="33"/>
        <v>28</v>
      </c>
      <c r="X119" s="17"/>
      <c r="Y119" s="17"/>
      <c r="Z119" s="17"/>
      <c r="AA119" s="17"/>
      <c r="AB119" s="17"/>
      <c r="AC119" s="17"/>
    </row>
    <row r="120" spans="1:29" ht="19.5" customHeight="1" thickBot="1">
      <c r="A120" s="70">
        <v>114</v>
      </c>
      <c r="B120" s="111" t="s">
        <v>409</v>
      </c>
      <c r="C120" s="113" t="s">
        <v>208</v>
      </c>
      <c r="D120" s="74">
        <f t="shared" si="19"/>
        <v>26</v>
      </c>
      <c r="E120" s="57">
        <f t="shared" si="20"/>
        <v>1</v>
      </c>
      <c r="F120" s="57">
        <f t="shared" si="21"/>
        <v>1</v>
      </c>
      <c r="G120" s="57">
        <f t="shared" si="22"/>
        <v>1</v>
      </c>
      <c r="H120" s="24">
        <f t="shared" si="23"/>
        <v>25</v>
      </c>
      <c r="I120" s="57">
        <f t="shared" si="24"/>
        <v>1</v>
      </c>
      <c r="J120" s="57">
        <f t="shared" si="25"/>
        <v>1</v>
      </c>
      <c r="K120" s="57">
        <f t="shared" si="26"/>
        <v>0</v>
      </c>
      <c r="L120" s="24">
        <f t="shared" si="27"/>
        <v>12</v>
      </c>
      <c r="M120" s="57">
        <f t="shared" si="28"/>
        <v>1</v>
      </c>
      <c r="N120" s="57">
        <f t="shared" si="29"/>
        <v>1</v>
      </c>
      <c r="O120" s="57">
        <f t="shared" si="30"/>
        <v>0</v>
      </c>
      <c r="P120" s="50"/>
      <c r="Q120" s="19"/>
      <c r="R120" s="37">
        <f t="shared" si="17"/>
        <v>63</v>
      </c>
      <c r="S120" s="49">
        <f t="shared" si="18"/>
        <v>63</v>
      </c>
      <c r="T120" s="107">
        <v>28</v>
      </c>
      <c r="U120" s="29">
        <f t="shared" si="31"/>
        <v>28</v>
      </c>
      <c r="V120" s="17">
        <f t="shared" si="32"/>
        <v>27</v>
      </c>
      <c r="W120" s="17">
        <f t="shared" si="33"/>
        <v>29</v>
      </c>
      <c r="X120" s="17"/>
      <c r="Y120" s="17"/>
      <c r="Z120" s="17"/>
      <c r="AA120" s="17"/>
      <c r="AB120" s="17"/>
      <c r="AC120" s="17"/>
    </row>
    <row r="121" spans="1:29" ht="19.5" customHeight="1" thickBot="1">
      <c r="A121" s="70">
        <v>115</v>
      </c>
      <c r="B121" s="111" t="s">
        <v>410</v>
      </c>
      <c r="C121" s="113" t="s">
        <v>209</v>
      </c>
      <c r="D121" s="74">
        <f t="shared" si="19"/>
        <v>28</v>
      </c>
      <c r="E121" s="57">
        <f t="shared" si="20"/>
        <v>1</v>
      </c>
      <c r="F121" s="57">
        <f t="shared" si="21"/>
        <v>1</v>
      </c>
      <c r="G121" s="57">
        <f t="shared" si="22"/>
        <v>1</v>
      </c>
      <c r="H121" s="24">
        <f t="shared" si="23"/>
        <v>27</v>
      </c>
      <c r="I121" s="57">
        <f t="shared" si="24"/>
        <v>1</v>
      </c>
      <c r="J121" s="57">
        <f t="shared" si="25"/>
        <v>1</v>
      </c>
      <c r="K121" s="57">
        <f t="shared" si="26"/>
        <v>1</v>
      </c>
      <c r="L121" s="24">
        <f t="shared" si="27"/>
        <v>13</v>
      </c>
      <c r="M121" s="57">
        <f t="shared" si="28"/>
        <v>1</v>
      </c>
      <c r="N121" s="57">
        <f t="shared" si="29"/>
        <v>1</v>
      </c>
      <c r="O121" s="57">
        <f t="shared" si="30"/>
        <v>1</v>
      </c>
      <c r="P121" s="60"/>
      <c r="Q121" s="20"/>
      <c r="R121" s="37">
        <f t="shared" si="17"/>
        <v>68</v>
      </c>
      <c r="S121" s="49">
        <f t="shared" si="18"/>
        <v>68</v>
      </c>
      <c r="T121" s="107">
        <v>30</v>
      </c>
      <c r="U121" s="29">
        <f t="shared" si="31"/>
        <v>30</v>
      </c>
      <c r="V121" s="17">
        <f t="shared" si="32"/>
        <v>29</v>
      </c>
      <c r="W121" s="17">
        <f t="shared" si="33"/>
        <v>31</v>
      </c>
      <c r="X121" s="17"/>
      <c r="Y121" s="17"/>
      <c r="Z121" s="17"/>
      <c r="AA121" s="17"/>
      <c r="AB121" s="17"/>
      <c r="AC121" s="17"/>
    </row>
    <row r="122" spans="1:29" ht="19.5" customHeight="1" thickBot="1">
      <c r="A122" s="70">
        <v>116</v>
      </c>
      <c r="B122" s="111" t="s">
        <v>411</v>
      </c>
      <c r="C122" s="113" t="s">
        <v>210</v>
      </c>
      <c r="D122" s="74">
        <f t="shared" si="19"/>
        <v>26</v>
      </c>
      <c r="E122" s="57">
        <f t="shared" si="20"/>
        <v>1</v>
      </c>
      <c r="F122" s="57">
        <f t="shared" si="21"/>
        <v>1</v>
      </c>
      <c r="G122" s="57">
        <f t="shared" si="22"/>
        <v>1</v>
      </c>
      <c r="H122" s="24">
        <f t="shared" si="23"/>
        <v>26</v>
      </c>
      <c r="I122" s="57">
        <f t="shared" si="24"/>
        <v>1</v>
      </c>
      <c r="J122" s="57">
        <f t="shared" si="25"/>
        <v>1</v>
      </c>
      <c r="K122" s="57">
        <f t="shared" si="26"/>
        <v>1</v>
      </c>
      <c r="L122" s="24">
        <f t="shared" si="27"/>
        <v>13</v>
      </c>
      <c r="M122" s="57">
        <f t="shared" si="28"/>
        <v>1</v>
      </c>
      <c r="N122" s="57">
        <f t="shared" si="29"/>
        <v>1</v>
      </c>
      <c r="O122" s="57">
        <f t="shared" si="30"/>
        <v>1</v>
      </c>
      <c r="P122" s="50"/>
      <c r="Q122" s="19"/>
      <c r="R122" s="37">
        <f t="shared" si="17"/>
        <v>65</v>
      </c>
      <c r="S122" s="49">
        <f t="shared" si="18"/>
        <v>65</v>
      </c>
      <c r="T122" s="107">
        <v>29</v>
      </c>
      <c r="U122" s="29">
        <f t="shared" si="31"/>
        <v>29</v>
      </c>
      <c r="V122" s="17">
        <f t="shared" si="32"/>
        <v>28</v>
      </c>
      <c r="W122" s="17">
        <f t="shared" si="33"/>
        <v>30</v>
      </c>
      <c r="X122" s="17"/>
      <c r="Y122" s="17"/>
      <c r="Z122" s="17"/>
      <c r="AA122" s="17"/>
      <c r="AB122" s="17"/>
      <c r="AC122" s="17"/>
    </row>
    <row r="123" spans="1:29" ht="19.5" customHeight="1" thickBot="1">
      <c r="A123" s="70">
        <v>117</v>
      </c>
      <c r="B123" s="111" t="s">
        <v>412</v>
      </c>
      <c r="C123" s="113" t="s">
        <v>211</v>
      </c>
      <c r="D123" s="74">
        <f t="shared" si="19"/>
        <v>26</v>
      </c>
      <c r="E123" s="57">
        <f t="shared" si="20"/>
        <v>1</v>
      </c>
      <c r="F123" s="57">
        <f t="shared" si="21"/>
        <v>1</v>
      </c>
      <c r="G123" s="57">
        <f t="shared" si="22"/>
        <v>1</v>
      </c>
      <c r="H123" s="24">
        <f t="shared" si="23"/>
        <v>25</v>
      </c>
      <c r="I123" s="57">
        <f t="shared" si="24"/>
        <v>1</v>
      </c>
      <c r="J123" s="57">
        <f t="shared" si="25"/>
        <v>1</v>
      </c>
      <c r="K123" s="57">
        <f t="shared" si="26"/>
        <v>0</v>
      </c>
      <c r="L123" s="24">
        <f t="shared" si="27"/>
        <v>12</v>
      </c>
      <c r="M123" s="57">
        <f t="shared" si="28"/>
        <v>1</v>
      </c>
      <c r="N123" s="57">
        <f t="shared" si="29"/>
        <v>1</v>
      </c>
      <c r="O123" s="57">
        <f t="shared" si="30"/>
        <v>0</v>
      </c>
      <c r="P123" s="61"/>
      <c r="Q123" s="34"/>
      <c r="R123" s="37">
        <f t="shared" si="17"/>
        <v>63</v>
      </c>
      <c r="S123" s="49">
        <f t="shared" si="18"/>
        <v>63</v>
      </c>
      <c r="T123" s="105">
        <v>28</v>
      </c>
      <c r="U123" s="29">
        <f t="shared" si="31"/>
        <v>28</v>
      </c>
      <c r="V123" s="17">
        <f t="shared" si="32"/>
        <v>27</v>
      </c>
      <c r="W123" s="17">
        <f t="shared" si="33"/>
        <v>29</v>
      </c>
      <c r="X123" s="17"/>
      <c r="Y123" s="17"/>
      <c r="Z123" s="17"/>
      <c r="AA123" s="17"/>
      <c r="AB123" s="17"/>
      <c r="AC123" s="17"/>
    </row>
    <row r="124" spans="1:29" ht="19.5" customHeight="1" thickBot="1">
      <c r="A124" s="70">
        <v>118</v>
      </c>
      <c r="B124" s="111" t="s">
        <v>413</v>
      </c>
      <c r="C124" s="113" t="s">
        <v>212</v>
      </c>
      <c r="D124" s="74">
        <f t="shared" si="19"/>
        <v>28</v>
      </c>
      <c r="E124" s="57">
        <f t="shared" si="20"/>
        <v>1</v>
      </c>
      <c r="F124" s="57">
        <f t="shared" si="21"/>
        <v>1</v>
      </c>
      <c r="G124" s="57">
        <f t="shared" si="22"/>
        <v>1</v>
      </c>
      <c r="H124" s="24">
        <f t="shared" si="23"/>
        <v>27</v>
      </c>
      <c r="I124" s="57">
        <f t="shared" si="24"/>
        <v>1</v>
      </c>
      <c r="J124" s="57">
        <f t="shared" si="25"/>
        <v>1</v>
      </c>
      <c r="K124" s="57">
        <f t="shared" si="26"/>
        <v>1</v>
      </c>
      <c r="L124" s="24">
        <f t="shared" si="27"/>
        <v>13</v>
      </c>
      <c r="M124" s="57">
        <f t="shared" si="28"/>
        <v>1</v>
      </c>
      <c r="N124" s="57">
        <f t="shared" si="29"/>
        <v>1</v>
      </c>
      <c r="O124" s="57">
        <f t="shared" si="30"/>
        <v>1</v>
      </c>
      <c r="P124" s="62"/>
      <c r="Q124" s="35"/>
      <c r="R124" s="37">
        <f t="shared" si="17"/>
        <v>68</v>
      </c>
      <c r="S124" s="49">
        <f t="shared" si="18"/>
        <v>68</v>
      </c>
      <c r="T124" s="107">
        <v>30</v>
      </c>
      <c r="U124" s="29">
        <f t="shared" si="31"/>
        <v>30</v>
      </c>
      <c r="V124" s="17">
        <f t="shared" si="32"/>
        <v>29</v>
      </c>
      <c r="W124" s="17">
        <f t="shared" si="33"/>
        <v>31</v>
      </c>
      <c r="X124" s="17"/>
      <c r="Y124" s="17"/>
      <c r="Z124" s="17"/>
      <c r="AA124" s="17"/>
      <c r="AB124" s="17"/>
      <c r="AC124" s="17"/>
    </row>
    <row r="125" spans="1:29" ht="15.75" customHeight="1" thickBot="1">
      <c r="A125" s="70">
        <v>119</v>
      </c>
      <c r="B125" s="111" t="s">
        <v>414</v>
      </c>
      <c r="C125" s="113" t="s">
        <v>213</v>
      </c>
      <c r="D125" s="74">
        <f t="shared" si="19"/>
        <v>28</v>
      </c>
      <c r="E125" s="57">
        <f t="shared" si="20"/>
        <v>1</v>
      </c>
      <c r="F125" s="57">
        <f t="shared" si="21"/>
        <v>1</v>
      </c>
      <c r="G125" s="57">
        <f t="shared" si="22"/>
        <v>1</v>
      </c>
      <c r="H125" s="24">
        <f t="shared" si="23"/>
        <v>27</v>
      </c>
      <c r="I125" s="57">
        <f t="shared" si="24"/>
        <v>1</v>
      </c>
      <c r="J125" s="57">
        <f t="shared" si="25"/>
        <v>1</v>
      </c>
      <c r="K125" s="57">
        <f t="shared" si="26"/>
        <v>1</v>
      </c>
      <c r="L125" s="24">
        <f t="shared" si="27"/>
        <v>13</v>
      </c>
      <c r="M125" s="57">
        <f t="shared" si="28"/>
        <v>1</v>
      </c>
      <c r="N125" s="57">
        <f t="shared" si="29"/>
        <v>1</v>
      </c>
      <c r="O125" s="57">
        <f t="shared" si="30"/>
        <v>1</v>
      </c>
      <c r="P125" s="63"/>
      <c r="Q125" s="36"/>
      <c r="R125" s="37">
        <f t="shared" si="17"/>
        <v>68</v>
      </c>
      <c r="S125" s="49">
        <f t="shared" si="18"/>
        <v>68</v>
      </c>
      <c r="T125" s="107">
        <v>30</v>
      </c>
      <c r="U125" s="29">
        <f t="shared" si="31"/>
        <v>30</v>
      </c>
      <c r="V125" s="17">
        <f t="shared" si="32"/>
        <v>29</v>
      </c>
      <c r="W125" s="17">
        <f t="shared" si="33"/>
        <v>31</v>
      </c>
      <c r="X125" s="17"/>
      <c r="Y125" s="17"/>
      <c r="Z125" s="17"/>
      <c r="AA125" s="17"/>
      <c r="AB125" s="17"/>
      <c r="AC125" s="17"/>
    </row>
    <row r="126" spans="1:29" ht="15.75" customHeight="1" thickBot="1">
      <c r="A126" s="70">
        <v>120</v>
      </c>
      <c r="B126" s="111" t="s">
        <v>415</v>
      </c>
      <c r="C126" s="113" t="s">
        <v>214</v>
      </c>
      <c r="D126" s="74">
        <f t="shared" si="19"/>
        <v>26</v>
      </c>
      <c r="E126" s="57">
        <f t="shared" si="20"/>
        <v>1</v>
      </c>
      <c r="F126" s="57">
        <f t="shared" si="21"/>
        <v>1</v>
      </c>
      <c r="G126" s="57">
        <f t="shared" si="22"/>
        <v>1</v>
      </c>
      <c r="H126" s="24">
        <f t="shared" si="23"/>
        <v>25</v>
      </c>
      <c r="I126" s="57">
        <f t="shared" si="24"/>
        <v>1</v>
      </c>
      <c r="J126" s="57">
        <f t="shared" si="25"/>
        <v>1</v>
      </c>
      <c r="K126" s="57">
        <f t="shared" si="26"/>
        <v>0</v>
      </c>
      <c r="L126" s="24">
        <f t="shared" si="27"/>
        <v>12</v>
      </c>
      <c r="M126" s="57">
        <f t="shared" si="28"/>
        <v>1</v>
      </c>
      <c r="N126" s="57">
        <f t="shared" si="29"/>
        <v>1</v>
      </c>
      <c r="O126" s="57">
        <f t="shared" si="30"/>
        <v>0</v>
      </c>
      <c r="P126" s="63"/>
      <c r="Q126" s="36"/>
      <c r="R126" s="37">
        <f t="shared" si="17"/>
        <v>63</v>
      </c>
      <c r="S126" s="49">
        <f t="shared" si="18"/>
        <v>63</v>
      </c>
      <c r="T126" s="105">
        <v>28</v>
      </c>
      <c r="U126" s="29">
        <f t="shared" si="31"/>
        <v>28</v>
      </c>
      <c r="V126" s="17">
        <f t="shared" si="32"/>
        <v>27</v>
      </c>
      <c r="W126" s="17">
        <f t="shared" si="33"/>
        <v>29</v>
      </c>
      <c r="X126" s="17"/>
      <c r="Y126" s="17"/>
      <c r="Z126" s="17"/>
      <c r="AA126" s="17"/>
      <c r="AB126" s="17"/>
      <c r="AC126" s="17"/>
    </row>
    <row r="127" spans="1:29" ht="15.75" customHeight="1" thickBot="1">
      <c r="A127" s="70">
        <v>121</v>
      </c>
      <c r="B127" s="111" t="s">
        <v>416</v>
      </c>
      <c r="C127" s="113" t="s">
        <v>215</v>
      </c>
      <c r="D127" s="74">
        <f t="shared" si="19"/>
        <v>25</v>
      </c>
      <c r="E127" s="57">
        <f t="shared" si="20"/>
        <v>1</v>
      </c>
      <c r="F127" s="57">
        <f t="shared" si="21"/>
        <v>1</v>
      </c>
      <c r="G127" s="57">
        <f t="shared" si="22"/>
        <v>0</v>
      </c>
      <c r="H127" s="24">
        <f t="shared" si="23"/>
        <v>24</v>
      </c>
      <c r="I127" s="57">
        <f t="shared" si="24"/>
        <v>1</v>
      </c>
      <c r="J127" s="57">
        <f t="shared" si="25"/>
        <v>1</v>
      </c>
      <c r="K127" s="57">
        <f t="shared" si="26"/>
        <v>0</v>
      </c>
      <c r="L127" s="24">
        <f t="shared" si="27"/>
        <v>12</v>
      </c>
      <c r="M127" s="57">
        <f t="shared" si="28"/>
        <v>1</v>
      </c>
      <c r="N127" s="57">
        <f t="shared" si="29"/>
        <v>1</v>
      </c>
      <c r="O127" s="57">
        <f t="shared" si="30"/>
        <v>0</v>
      </c>
      <c r="P127" s="63"/>
      <c r="Q127" s="36"/>
      <c r="R127" s="37">
        <f t="shared" si="17"/>
        <v>61</v>
      </c>
      <c r="S127" s="49">
        <f t="shared" si="18"/>
        <v>61</v>
      </c>
      <c r="T127" s="105">
        <v>27</v>
      </c>
      <c r="U127" s="29">
        <f t="shared" si="31"/>
        <v>27</v>
      </c>
      <c r="V127" s="17">
        <f t="shared" si="32"/>
        <v>26</v>
      </c>
      <c r="W127" s="17">
        <f t="shared" si="33"/>
        <v>28</v>
      </c>
      <c r="X127" s="17"/>
      <c r="Y127" s="17"/>
      <c r="Z127" s="17"/>
      <c r="AA127" s="17"/>
      <c r="AB127" s="17"/>
      <c r="AC127" s="17"/>
    </row>
    <row r="128" spans="1:29" ht="15.75" customHeight="1" thickBot="1">
      <c r="A128" s="70">
        <v>122</v>
      </c>
      <c r="B128" s="111" t="s">
        <v>417</v>
      </c>
      <c r="C128" s="113" t="s">
        <v>216</v>
      </c>
      <c r="D128" s="74">
        <f t="shared" si="19"/>
        <v>25</v>
      </c>
      <c r="E128" s="57">
        <f t="shared" si="20"/>
        <v>1</v>
      </c>
      <c r="F128" s="57">
        <f t="shared" si="21"/>
        <v>1</v>
      </c>
      <c r="G128" s="57">
        <f t="shared" si="22"/>
        <v>0</v>
      </c>
      <c r="H128" s="24">
        <f t="shared" si="23"/>
        <v>24</v>
      </c>
      <c r="I128" s="57">
        <f t="shared" si="24"/>
        <v>1</v>
      </c>
      <c r="J128" s="57">
        <f t="shared" si="25"/>
        <v>1</v>
      </c>
      <c r="K128" s="57">
        <f t="shared" si="26"/>
        <v>0</v>
      </c>
      <c r="L128" s="24">
        <f t="shared" si="27"/>
        <v>12</v>
      </c>
      <c r="M128" s="57">
        <f t="shared" si="28"/>
        <v>1</v>
      </c>
      <c r="N128" s="57">
        <f t="shared" si="29"/>
        <v>1</v>
      </c>
      <c r="O128" s="57">
        <f t="shared" si="30"/>
        <v>0</v>
      </c>
      <c r="P128" s="63"/>
      <c r="Q128" s="36"/>
      <c r="R128" s="37">
        <f t="shared" si="17"/>
        <v>61</v>
      </c>
      <c r="S128" s="49">
        <f t="shared" si="18"/>
        <v>61</v>
      </c>
      <c r="T128" s="105">
        <v>27</v>
      </c>
      <c r="U128" s="29">
        <f t="shared" si="31"/>
        <v>27</v>
      </c>
      <c r="V128" s="17">
        <f t="shared" si="32"/>
        <v>26</v>
      </c>
      <c r="W128" s="17">
        <f t="shared" si="33"/>
        <v>28</v>
      </c>
      <c r="X128" s="17"/>
      <c r="Y128" s="17"/>
      <c r="Z128" s="17"/>
      <c r="AA128" s="17"/>
      <c r="AB128" s="17"/>
      <c r="AC128" s="17"/>
    </row>
    <row r="129" spans="1:29" ht="15.75" customHeight="1" thickBot="1">
      <c r="A129" s="70">
        <v>123</v>
      </c>
      <c r="B129" s="111" t="s">
        <v>418</v>
      </c>
      <c r="C129" s="113" t="s">
        <v>217</v>
      </c>
      <c r="D129" s="74">
        <f t="shared" si="19"/>
        <v>28</v>
      </c>
      <c r="E129" s="57">
        <f t="shared" si="20"/>
        <v>1</v>
      </c>
      <c r="F129" s="57">
        <f t="shared" si="21"/>
        <v>1</v>
      </c>
      <c r="G129" s="57">
        <f t="shared" si="22"/>
        <v>1</v>
      </c>
      <c r="H129" s="24">
        <f t="shared" si="23"/>
        <v>27</v>
      </c>
      <c r="I129" s="57">
        <f t="shared" si="24"/>
        <v>1</v>
      </c>
      <c r="J129" s="57">
        <f t="shared" si="25"/>
        <v>1</v>
      </c>
      <c r="K129" s="57">
        <f t="shared" si="26"/>
        <v>1</v>
      </c>
      <c r="L129" s="24">
        <f t="shared" si="27"/>
        <v>13</v>
      </c>
      <c r="M129" s="57">
        <f t="shared" si="28"/>
        <v>1</v>
      </c>
      <c r="N129" s="57">
        <f t="shared" si="29"/>
        <v>1</v>
      </c>
      <c r="O129" s="57">
        <f t="shared" si="30"/>
        <v>1</v>
      </c>
      <c r="P129" s="63"/>
      <c r="Q129" s="36"/>
      <c r="R129" s="37">
        <f t="shared" si="17"/>
        <v>68</v>
      </c>
      <c r="S129" s="49">
        <f t="shared" si="18"/>
        <v>68</v>
      </c>
      <c r="T129" s="107">
        <v>30</v>
      </c>
      <c r="U129" s="29">
        <f t="shared" si="31"/>
        <v>30</v>
      </c>
      <c r="V129" s="17">
        <f t="shared" si="32"/>
        <v>29</v>
      </c>
      <c r="W129" s="17">
        <f t="shared" si="33"/>
        <v>31</v>
      </c>
      <c r="X129" s="17"/>
      <c r="Y129" s="17"/>
      <c r="Z129" s="17"/>
      <c r="AA129" s="17"/>
      <c r="AB129" s="17"/>
      <c r="AC129" s="17"/>
    </row>
    <row r="130" spans="1:29" ht="15.75" customHeight="1" thickBot="1">
      <c r="A130" s="70">
        <v>124</v>
      </c>
      <c r="B130" s="111" t="s">
        <v>419</v>
      </c>
      <c r="C130" s="113" t="s">
        <v>218</v>
      </c>
      <c r="D130" s="74">
        <f t="shared" si="19"/>
        <v>26</v>
      </c>
      <c r="E130" s="57">
        <f t="shared" si="20"/>
        <v>1</v>
      </c>
      <c r="F130" s="57">
        <f t="shared" si="21"/>
        <v>1</v>
      </c>
      <c r="G130" s="57">
        <f t="shared" si="22"/>
        <v>1</v>
      </c>
      <c r="H130" s="24">
        <f t="shared" si="23"/>
        <v>25</v>
      </c>
      <c r="I130" s="57">
        <f t="shared" si="24"/>
        <v>1</v>
      </c>
      <c r="J130" s="57">
        <f t="shared" si="25"/>
        <v>1</v>
      </c>
      <c r="K130" s="57">
        <f t="shared" si="26"/>
        <v>0</v>
      </c>
      <c r="L130" s="24">
        <f t="shared" si="27"/>
        <v>12</v>
      </c>
      <c r="M130" s="57">
        <f t="shared" si="28"/>
        <v>1</v>
      </c>
      <c r="N130" s="57">
        <f t="shared" si="29"/>
        <v>1</v>
      </c>
      <c r="O130" s="57">
        <f t="shared" si="30"/>
        <v>0</v>
      </c>
      <c r="P130" s="63"/>
      <c r="Q130" s="36"/>
      <c r="R130" s="37">
        <f t="shared" si="17"/>
        <v>63</v>
      </c>
      <c r="S130" s="49">
        <f t="shared" si="18"/>
        <v>63</v>
      </c>
      <c r="T130" s="107">
        <v>28</v>
      </c>
      <c r="U130" s="29">
        <f t="shared" si="31"/>
        <v>28</v>
      </c>
      <c r="V130" s="17">
        <f t="shared" si="32"/>
        <v>27</v>
      </c>
      <c r="W130" s="17">
        <f t="shared" si="33"/>
        <v>29</v>
      </c>
      <c r="X130" s="17"/>
      <c r="Y130" s="17"/>
      <c r="Z130" s="17"/>
      <c r="AA130" s="17"/>
      <c r="AB130" s="17"/>
      <c r="AC130" s="17"/>
    </row>
    <row r="131" spans="1:29" ht="15.75" customHeight="1" thickBot="1">
      <c r="A131" s="70">
        <v>125</v>
      </c>
      <c r="B131" s="111" t="s">
        <v>420</v>
      </c>
      <c r="C131" s="113" t="s">
        <v>219</v>
      </c>
      <c r="D131" s="74">
        <f t="shared" si="19"/>
        <v>25</v>
      </c>
      <c r="E131" s="57">
        <f t="shared" si="20"/>
        <v>1</v>
      </c>
      <c r="F131" s="57">
        <f t="shared" si="21"/>
        <v>1</v>
      </c>
      <c r="G131" s="57">
        <f t="shared" si="22"/>
        <v>0</v>
      </c>
      <c r="H131" s="24">
        <f t="shared" si="23"/>
        <v>24</v>
      </c>
      <c r="I131" s="57">
        <f t="shared" si="24"/>
        <v>1</v>
      </c>
      <c r="J131" s="57">
        <f t="shared" si="25"/>
        <v>1</v>
      </c>
      <c r="K131" s="57">
        <f t="shared" si="26"/>
        <v>0</v>
      </c>
      <c r="L131" s="24">
        <f t="shared" si="27"/>
        <v>12</v>
      </c>
      <c r="M131" s="57">
        <f t="shared" si="28"/>
        <v>1</v>
      </c>
      <c r="N131" s="57">
        <f t="shared" si="29"/>
        <v>1</v>
      </c>
      <c r="O131" s="57">
        <f t="shared" si="30"/>
        <v>0</v>
      </c>
      <c r="P131" s="63"/>
      <c r="Q131" s="36"/>
      <c r="R131" s="37">
        <f t="shared" si="17"/>
        <v>61</v>
      </c>
      <c r="S131" s="49">
        <f t="shared" si="18"/>
        <v>61</v>
      </c>
      <c r="T131" s="107">
        <v>27</v>
      </c>
      <c r="U131" s="29">
        <f t="shared" si="31"/>
        <v>27</v>
      </c>
      <c r="V131" s="17">
        <f t="shared" si="32"/>
        <v>26</v>
      </c>
      <c r="W131" s="17">
        <f t="shared" si="33"/>
        <v>28</v>
      </c>
      <c r="X131" s="17"/>
      <c r="Y131" s="17"/>
      <c r="Z131" s="17"/>
      <c r="AA131" s="17"/>
      <c r="AB131" s="17"/>
      <c r="AC131" s="17"/>
    </row>
    <row r="132" spans="1:29" ht="15.75" customHeight="1" thickBot="1">
      <c r="A132" s="70">
        <v>126</v>
      </c>
      <c r="B132" s="111" t="s">
        <v>421</v>
      </c>
      <c r="C132" s="113" t="s">
        <v>220</v>
      </c>
      <c r="D132" s="74">
        <f t="shared" si="19"/>
        <v>25</v>
      </c>
      <c r="E132" s="57">
        <f t="shared" si="20"/>
        <v>1</v>
      </c>
      <c r="F132" s="57">
        <f t="shared" si="21"/>
        <v>1</v>
      </c>
      <c r="G132" s="57">
        <f t="shared" si="22"/>
        <v>0</v>
      </c>
      <c r="H132" s="24">
        <f t="shared" si="23"/>
        <v>24</v>
      </c>
      <c r="I132" s="57">
        <f t="shared" si="24"/>
        <v>1</v>
      </c>
      <c r="J132" s="57">
        <f t="shared" si="25"/>
        <v>1</v>
      </c>
      <c r="K132" s="57">
        <f t="shared" si="26"/>
        <v>0</v>
      </c>
      <c r="L132" s="24">
        <f t="shared" si="27"/>
        <v>12</v>
      </c>
      <c r="M132" s="57">
        <f t="shared" si="28"/>
        <v>1</v>
      </c>
      <c r="N132" s="57">
        <f t="shared" si="29"/>
        <v>1</v>
      </c>
      <c r="O132" s="57">
        <f t="shared" si="30"/>
        <v>0</v>
      </c>
      <c r="P132" s="63"/>
      <c r="Q132" s="36"/>
      <c r="R132" s="37">
        <f t="shared" si="17"/>
        <v>61</v>
      </c>
      <c r="S132" s="49">
        <f t="shared" si="18"/>
        <v>61</v>
      </c>
      <c r="T132" s="105">
        <v>27</v>
      </c>
      <c r="U132" s="29">
        <f t="shared" si="31"/>
        <v>27</v>
      </c>
      <c r="V132" s="17">
        <f t="shared" si="32"/>
        <v>26</v>
      </c>
      <c r="W132" s="17">
        <f t="shared" si="33"/>
        <v>28</v>
      </c>
      <c r="X132" s="17"/>
      <c r="Y132" s="17"/>
      <c r="Z132" s="17"/>
      <c r="AA132" s="17"/>
      <c r="AB132" s="17"/>
      <c r="AC132" s="17"/>
    </row>
    <row r="133" spans="1:29" ht="15.75" customHeight="1" thickBot="1">
      <c r="A133" s="70">
        <v>127</v>
      </c>
      <c r="B133" s="111" t="s">
        <v>422</v>
      </c>
      <c r="C133" s="113" t="s">
        <v>221</v>
      </c>
      <c r="D133" s="74">
        <f t="shared" si="19"/>
        <v>25</v>
      </c>
      <c r="E133" s="57">
        <f t="shared" si="20"/>
        <v>1</v>
      </c>
      <c r="F133" s="57">
        <f t="shared" si="21"/>
        <v>1</v>
      </c>
      <c r="G133" s="57">
        <f t="shared" si="22"/>
        <v>0</v>
      </c>
      <c r="H133" s="24">
        <f t="shared" si="23"/>
        <v>24</v>
      </c>
      <c r="I133" s="57">
        <f t="shared" si="24"/>
        <v>1</v>
      </c>
      <c r="J133" s="57">
        <f t="shared" si="25"/>
        <v>1</v>
      </c>
      <c r="K133" s="57">
        <f t="shared" si="26"/>
        <v>0</v>
      </c>
      <c r="L133" s="24">
        <f t="shared" si="27"/>
        <v>12</v>
      </c>
      <c r="M133" s="57">
        <f t="shared" si="28"/>
        <v>1</v>
      </c>
      <c r="N133" s="57">
        <f t="shared" si="29"/>
        <v>1</v>
      </c>
      <c r="O133" s="57">
        <f t="shared" si="30"/>
        <v>0</v>
      </c>
      <c r="P133" s="63"/>
      <c r="Q133" s="36"/>
      <c r="R133" s="37">
        <f t="shared" si="17"/>
        <v>61</v>
      </c>
      <c r="S133" s="49">
        <f t="shared" si="18"/>
        <v>61</v>
      </c>
      <c r="T133" s="107">
        <v>27</v>
      </c>
      <c r="U133" s="29">
        <f t="shared" si="31"/>
        <v>27</v>
      </c>
      <c r="V133" s="17">
        <f t="shared" si="32"/>
        <v>26</v>
      </c>
      <c r="W133" s="17">
        <f t="shared" si="33"/>
        <v>28</v>
      </c>
      <c r="X133" s="17"/>
      <c r="Y133" s="17"/>
      <c r="Z133" s="17"/>
      <c r="AA133" s="17"/>
      <c r="AB133" s="17"/>
      <c r="AC133" s="17"/>
    </row>
    <row r="134" spans="1:29" ht="15.75" customHeight="1" thickBot="1">
      <c r="A134" s="70">
        <v>128</v>
      </c>
      <c r="B134" s="111" t="s">
        <v>423</v>
      </c>
      <c r="C134" s="113" t="s">
        <v>222</v>
      </c>
      <c r="D134" s="74">
        <f t="shared" si="19"/>
        <v>25</v>
      </c>
      <c r="E134" s="57">
        <f t="shared" si="20"/>
        <v>1</v>
      </c>
      <c r="F134" s="57">
        <f t="shared" si="21"/>
        <v>1</v>
      </c>
      <c r="G134" s="57">
        <f t="shared" si="22"/>
        <v>0</v>
      </c>
      <c r="H134" s="24">
        <f t="shared" si="23"/>
        <v>24</v>
      </c>
      <c r="I134" s="57">
        <f t="shared" si="24"/>
        <v>1</v>
      </c>
      <c r="J134" s="57">
        <f t="shared" si="25"/>
        <v>1</v>
      </c>
      <c r="K134" s="57">
        <f t="shared" si="26"/>
        <v>0</v>
      </c>
      <c r="L134" s="24">
        <f t="shared" si="27"/>
        <v>12</v>
      </c>
      <c r="M134" s="57">
        <f t="shared" si="28"/>
        <v>1</v>
      </c>
      <c r="N134" s="57">
        <f t="shared" si="29"/>
        <v>1</v>
      </c>
      <c r="O134" s="57">
        <f t="shared" si="30"/>
        <v>0</v>
      </c>
      <c r="P134" s="63"/>
      <c r="Q134" s="36"/>
      <c r="R134" s="37">
        <f t="shared" si="17"/>
        <v>61</v>
      </c>
      <c r="S134" s="49">
        <f t="shared" si="18"/>
        <v>61</v>
      </c>
      <c r="T134" s="106">
        <v>27</v>
      </c>
      <c r="U134" s="29">
        <f t="shared" si="31"/>
        <v>27</v>
      </c>
      <c r="V134" s="17">
        <f t="shared" si="32"/>
        <v>26</v>
      </c>
      <c r="W134" s="17">
        <f t="shared" si="33"/>
        <v>28</v>
      </c>
      <c r="X134" s="17"/>
      <c r="Y134" s="17"/>
      <c r="Z134" s="17"/>
      <c r="AA134" s="17"/>
      <c r="AB134" s="17"/>
      <c r="AC134" s="17"/>
    </row>
    <row r="135" spans="1:29" ht="15.75" customHeight="1" thickBot="1">
      <c r="A135" s="70">
        <v>129</v>
      </c>
      <c r="B135" s="111" t="s">
        <v>424</v>
      </c>
      <c r="C135" s="113" t="s">
        <v>223</v>
      </c>
      <c r="D135" s="74">
        <f t="shared" si="19"/>
        <v>25</v>
      </c>
      <c r="E135" s="57">
        <f t="shared" si="20"/>
        <v>1</v>
      </c>
      <c r="F135" s="57">
        <f t="shared" si="21"/>
        <v>1</v>
      </c>
      <c r="G135" s="57">
        <f t="shared" si="22"/>
        <v>0</v>
      </c>
      <c r="H135" s="24">
        <f t="shared" si="23"/>
        <v>24</v>
      </c>
      <c r="I135" s="57">
        <f t="shared" si="24"/>
        <v>1</v>
      </c>
      <c r="J135" s="57">
        <f t="shared" si="25"/>
        <v>1</v>
      </c>
      <c r="K135" s="57">
        <f t="shared" si="26"/>
        <v>0</v>
      </c>
      <c r="L135" s="24">
        <f t="shared" si="27"/>
        <v>12</v>
      </c>
      <c r="M135" s="57">
        <f t="shared" si="28"/>
        <v>1</v>
      </c>
      <c r="N135" s="57">
        <f t="shared" si="29"/>
        <v>1</v>
      </c>
      <c r="O135" s="57">
        <f t="shared" si="30"/>
        <v>0</v>
      </c>
      <c r="P135" s="63"/>
      <c r="Q135" s="36"/>
      <c r="R135" s="37">
        <f t="shared" ref="R135:R196" si="34">D135+H135+L135</f>
        <v>61</v>
      </c>
      <c r="S135" s="49">
        <f t="shared" ref="S135:S196" si="35">ROUND(7/3*V135,0)</f>
        <v>61</v>
      </c>
      <c r="T135" s="105">
        <v>27</v>
      </c>
      <c r="U135" s="29">
        <f t="shared" si="31"/>
        <v>27</v>
      </c>
      <c r="V135" s="17">
        <f t="shared" si="32"/>
        <v>26</v>
      </c>
      <c r="W135" s="17">
        <f t="shared" si="33"/>
        <v>28</v>
      </c>
      <c r="X135" s="17"/>
      <c r="Y135" s="17"/>
      <c r="Z135" s="17"/>
      <c r="AA135" s="17"/>
      <c r="AB135" s="17"/>
      <c r="AC135" s="17"/>
    </row>
    <row r="136" spans="1:29" ht="15.75" customHeight="1" thickBot="1">
      <c r="A136" s="70">
        <v>130</v>
      </c>
      <c r="B136" s="111" t="s">
        <v>425</v>
      </c>
      <c r="C136" s="113" t="s">
        <v>224</v>
      </c>
      <c r="D136" s="74">
        <f t="shared" ref="D136:D197" si="36">ROUNDUP(S136*2/5,0)</f>
        <v>26</v>
      </c>
      <c r="E136" s="57">
        <f t="shared" ref="E136:E197" si="37">IF(D136&gt;=($D$6*0.7),1,0)</f>
        <v>1</v>
      </c>
      <c r="F136" s="57">
        <f t="shared" ref="F136:F197" si="38">IF(D136&gt;=($D$6*0.8),1,0)</f>
        <v>1</v>
      </c>
      <c r="G136" s="57">
        <f t="shared" ref="G136:G197" si="39">IF(D136&gt;=($D$6*0.9),1,0)</f>
        <v>1</v>
      </c>
      <c r="H136" s="24">
        <f t="shared" ref="H136:H197" si="40">ROUNDDOWN(S136*2/5,0)</f>
        <v>26</v>
      </c>
      <c r="I136" s="57">
        <f t="shared" ref="I136:I197" si="41">IF(H136&gt;=($H$6*0.7),1,0)</f>
        <v>1</v>
      </c>
      <c r="J136" s="57">
        <f t="shared" ref="J136:J197" si="42">IF(H136&gt;=($H$6*0.8),1,0)</f>
        <v>1</v>
      </c>
      <c r="K136" s="57">
        <f t="shared" ref="K136:K197" si="43">IF(H136&gt;=($H$6*0.9),1,0)</f>
        <v>1</v>
      </c>
      <c r="L136" s="24">
        <f t="shared" ref="L136:L197" si="44">ROUNDDOWN(S136*1/5,0)</f>
        <v>13</v>
      </c>
      <c r="M136" s="57">
        <f t="shared" ref="M136:M197" si="45">IF(L136&gt;=($L$6*0.7),1,0)</f>
        <v>1</v>
      </c>
      <c r="N136" s="57">
        <f t="shared" ref="N136:N197" si="46">IF(L136&gt;=($L$6*0.8),1,0)</f>
        <v>1</v>
      </c>
      <c r="O136" s="57">
        <f t="shared" ref="O136:O197" si="47">IF(L136&gt;=($L$6*0.9),1,0)</f>
        <v>1</v>
      </c>
      <c r="P136" s="63"/>
      <c r="Q136" s="36"/>
      <c r="R136" s="37">
        <f t="shared" si="34"/>
        <v>65</v>
      </c>
      <c r="S136" s="49">
        <f t="shared" si="35"/>
        <v>65</v>
      </c>
      <c r="T136" s="107">
        <v>29</v>
      </c>
      <c r="U136" s="29">
        <f t="shared" ref="U136:U197" si="48">(V136+W136)/2</f>
        <v>29</v>
      </c>
      <c r="V136" s="17">
        <f t="shared" ref="V136:V197" si="49">T136-1</f>
        <v>28</v>
      </c>
      <c r="W136" s="17">
        <f t="shared" ref="W136:W197" si="50">T136+1</f>
        <v>30</v>
      </c>
      <c r="X136" s="17"/>
      <c r="Y136" s="17"/>
      <c r="Z136" s="17"/>
      <c r="AA136" s="17"/>
      <c r="AB136" s="17"/>
      <c r="AC136" s="17"/>
    </row>
    <row r="137" spans="1:29" ht="15.75" customHeight="1" thickBot="1">
      <c r="A137" s="70">
        <v>131</v>
      </c>
      <c r="B137" s="111" t="s">
        <v>426</v>
      </c>
      <c r="C137" s="113" t="s">
        <v>225</v>
      </c>
      <c r="D137" s="74">
        <f t="shared" si="36"/>
        <v>28</v>
      </c>
      <c r="E137" s="57">
        <f t="shared" si="37"/>
        <v>1</v>
      </c>
      <c r="F137" s="57">
        <f t="shared" si="38"/>
        <v>1</v>
      </c>
      <c r="G137" s="57">
        <f t="shared" si="39"/>
        <v>1</v>
      </c>
      <c r="H137" s="24">
        <f t="shared" si="40"/>
        <v>27</v>
      </c>
      <c r="I137" s="57">
        <f t="shared" si="41"/>
        <v>1</v>
      </c>
      <c r="J137" s="57">
        <f t="shared" si="42"/>
        <v>1</v>
      </c>
      <c r="K137" s="57">
        <f t="shared" si="43"/>
        <v>1</v>
      </c>
      <c r="L137" s="24">
        <f t="shared" si="44"/>
        <v>13</v>
      </c>
      <c r="M137" s="57">
        <f t="shared" si="45"/>
        <v>1</v>
      </c>
      <c r="N137" s="57">
        <f t="shared" si="46"/>
        <v>1</v>
      </c>
      <c r="O137" s="57">
        <f t="shared" si="47"/>
        <v>1</v>
      </c>
      <c r="P137" s="63"/>
      <c r="Q137" s="36"/>
      <c r="R137" s="37">
        <f t="shared" si="34"/>
        <v>68</v>
      </c>
      <c r="S137" s="49">
        <f t="shared" si="35"/>
        <v>68</v>
      </c>
      <c r="T137" s="105">
        <v>30</v>
      </c>
      <c r="U137" s="29">
        <f t="shared" si="48"/>
        <v>30</v>
      </c>
      <c r="V137" s="17">
        <f t="shared" si="49"/>
        <v>29</v>
      </c>
      <c r="W137" s="17">
        <f t="shared" si="50"/>
        <v>31</v>
      </c>
      <c r="X137" s="17"/>
      <c r="Y137" s="17"/>
      <c r="Z137" s="17"/>
      <c r="AA137" s="17"/>
      <c r="AB137" s="17"/>
      <c r="AC137" s="17"/>
    </row>
    <row r="138" spans="1:29" ht="15.75" customHeight="1" thickBot="1">
      <c r="A138" s="70">
        <v>132</v>
      </c>
      <c r="B138" s="111" t="s">
        <v>427</v>
      </c>
      <c r="C138" s="113" t="s">
        <v>226</v>
      </c>
      <c r="D138" s="74">
        <f t="shared" si="36"/>
        <v>26</v>
      </c>
      <c r="E138" s="57">
        <f t="shared" si="37"/>
        <v>1</v>
      </c>
      <c r="F138" s="57">
        <f t="shared" si="38"/>
        <v>1</v>
      </c>
      <c r="G138" s="57">
        <f t="shared" si="39"/>
        <v>1</v>
      </c>
      <c r="H138" s="24">
        <f t="shared" si="40"/>
        <v>25</v>
      </c>
      <c r="I138" s="57">
        <f t="shared" si="41"/>
        <v>1</v>
      </c>
      <c r="J138" s="57">
        <f t="shared" si="42"/>
        <v>1</v>
      </c>
      <c r="K138" s="57">
        <f t="shared" si="43"/>
        <v>0</v>
      </c>
      <c r="L138" s="24">
        <f t="shared" si="44"/>
        <v>12</v>
      </c>
      <c r="M138" s="57">
        <f t="shared" si="45"/>
        <v>1</v>
      </c>
      <c r="N138" s="57">
        <f t="shared" si="46"/>
        <v>1</v>
      </c>
      <c r="O138" s="57">
        <f t="shared" si="47"/>
        <v>0</v>
      </c>
      <c r="P138" s="63"/>
      <c r="Q138" s="36"/>
      <c r="R138" s="37">
        <f t="shared" si="34"/>
        <v>63</v>
      </c>
      <c r="S138" s="49">
        <f t="shared" si="35"/>
        <v>63</v>
      </c>
      <c r="T138" s="106">
        <v>28</v>
      </c>
      <c r="U138" s="29">
        <f t="shared" si="48"/>
        <v>28</v>
      </c>
      <c r="V138" s="17">
        <f t="shared" si="49"/>
        <v>27</v>
      </c>
      <c r="W138" s="17">
        <f t="shared" si="50"/>
        <v>29</v>
      </c>
      <c r="X138" s="17"/>
      <c r="Y138" s="17"/>
      <c r="Z138" s="17"/>
      <c r="AA138" s="17"/>
      <c r="AB138" s="17"/>
      <c r="AC138" s="17"/>
    </row>
    <row r="139" spans="1:29" ht="15.75" customHeight="1" thickBot="1">
      <c r="A139" s="70">
        <v>133</v>
      </c>
      <c r="B139" s="111" t="s">
        <v>428</v>
      </c>
      <c r="C139" s="113" t="s">
        <v>227</v>
      </c>
      <c r="D139" s="74">
        <f t="shared" si="36"/>
        <v>28</v>
      </c>
      <c r="E139" s="57">
        <f t="shared" si="37"/>
        <v>1</v>
      </c>
      <c r="F139" s="57">
        <f t="shared" si="38"/>
        <v>1</v>
      </c>
      <c r="G139" s="57">
        <f t="shared" si="39"/>
        <v>1</v>
      </c>
      <c r="H139" s="24">
        <f t="shared" si="40"/>
        <v>27</v>
      </c>
      <c r="I139" s="57">
        <f t="shared" si="41"/>
        <v>1</v>
      </c>
      <c r="J139" s="57">
        <f t="shared" si="42"/>
        <v>1</v>
      </c>
      <c r="K139" s="57">
        <f t="shared" si="43"/>
        <v>1</v>
      </c>
      <c r="L139" s="24">
        <f t="shared" si="44"/>
        <v>13</v>
      </c>
      <c r="M139" s="57">
        <f t="shared" si="45"/>
        <v>1</v>
      </c>
      <c r="N139" s="57">
        <f t="shared" si="46"/>
        <v>1</v>
      </c>
      <c r="O139" s="57">
        <f t="shared" si="47"/>
        <v>1</v>
      </c>
      <c r="P139" s="63"/>
      <c r="Q139" s="36"/>
      <c r="R139" s="37">
        <f t="shared" si="34"/>
        <v>68</v>
      </c>
      <c r="S139" s="49">
        <f t="shared" si="35"/>
        <v>68</v>
      </c>
      <c r="T139" s="107">
        <v>30</v>
      </c>
      <c r="U139" s="29">
        <f t="shared" si="48"/>
        <v>30</v>
      </c>
      <c r="V139" s="17">
        <f t="shared" si="49"/>
        <v>29</v>
      </c>
      <c r="W139" s="17">
        <f t="shared" si="50"/>
        <v>31</v>
      </c>
      <c r="X139" s="17"/>
      <c r="Y139" s="17"/>
      <c r="Z139" s="17"/>
      <c r="AA139" s="17"/>
      <c r="AB139" s="17"/>
      <c r="AC139" s="17"/>
    </row>
    <row r="140" spans="1:29" ht="15.75" customHeight="1" thickBot="1">
      <c r="A140" s="70">
        <v>134</v>
      </c>
      <c r="B140" s="111" t="s">
        <v>429</v>
      </c>
      <c r="C140" s="113" t="s">
        <v>228</v>
      </c>
      <c r="D140" s="74">
        <f t="shared" si="36"/>
        <v>28</v>
      </c>
      <c r="E140" s="57">
        <f t="shared" si="37"/>
        <v>1</v>
      </c>
      <c r="F140" s="57">
        <f t="shared" si="38"/>
        <v>1</v>
      </c>
      <c r="G140" s="57">
        <f t="shared" si="39"/>
        <v>1</v>
      </c>
      <c r="H140" s="24">
        <f t="shared" si="40"/>
        <v>27</v>
      </c>
      <c r="I140" s="57">
        <f t="shared" si="41"/>
        <v>1</v>
      </c>
      <c r="J140" s="57">
        <f t="shared" si="42"/>
        <v>1</v>
      </c>
      <c r="K140" s="57">
        <f t="shared" si="43"/>
        <v>1</v>
      </c>
      <c r="L140" s="24">
        <f t="shared" si="44"/>
        <v>13</v>
      </c>
      <c r="M140" s="57">
        <f t="shared" si="45"/>
        <v>1</v>
      </c>
      <c r="N140" s="57">
        <f t="shared" si="46"/>
        <v>1</v>
      </c>
      <c r="O140" s="57">
        <f t="shared" si="47"/>
        <v>1</v>
      </c>
      <c r="P140" s="63"/>
      <c r="Q140" s="36"/>
      <c r="R140" s="37">
        <f t="shared" si="34"/>
        <v>68</v>
      </c>
      <c r="S140" s="49">
        <f t="shared" si="35"/>
        <v>68</v>
      </c>
      <c r="T140" s="107">
        <v>30</v>
      </c>
      <c r="U140" s="29">
        <f t="shared" si="48"/>
        <v>30</v>
      </c>
      <c r="V140" s="17">
        <f t="shared" si="49"/>
        <v>29</v>
      </c>
      <c r="W140" s="17">
        <f t="shared" si="50"/>
        <v>31</v>
      </c>
      <c r="X140" s="17"/>
      <c r="Y140" s="17"/>
      <c r="Z140" s="17"/>
      <c r="AA140" s="17"/>
      <c r="AB140" s="17"/>
      <c r="AC140" s="17"/>
    </row>
    <row r="141" spans="1:29" ht="15.75" customHeight="1" thickBot="1">
      <c r="A141" s="70">
        <v>135</v>
      </c>
      <c r="B141" s="111" t="s">
        <v>430</v>
      </c>
      <c r="C141" s="113" t="s">
        <v>99</v>
      </c>
      <c r="D141" s="74">
        <f t="shared" si="36"/>
        <v>25</v>
      </c>
      <c r="E141" s="57">
        <f t="shared" si="37"/>
        <v>1</v>
      </c>
      <c r="F141" s="57">
        <f t="shared" si="38"/>
        <v>1</v>
      </c>
      <c r="G141" s="57">
        <f t="shared" si="39"/>
        <v>0</v>
      </c>
      <c r="H141" s="24">
        <f t="shared" si="40"/>
        <v>24</v>
      </c>
      <c r="I141" s="57">
        <f t="shared" si="41"/>
        <v>1</v>
      </c>
      <c r="J141" s="57">
        <f t="shared" si="42"/>
        <v>1</v>
      </c>
      <c r="K141" s="57">
        <f t="shared" si="43"/>
        <v>0</v>
      </c>
      <c r="L141" s="24">
        <f t="shared" si="44"/>
        <v>12</v>
      </c>
      <c r="M141" s="57">
        <f t="shared" si="45"/>
        <v>1</v>
      </c>
      <c r="N141" s="57">
        <f t="shared" si="46"/>
        <v>1</v>
      </c>
      <c r="O141" s="57">
        <f t="shared" si="47"/>
        <v>0</v>
      </c>
      <c r="P141" s="63"/>
      <c r="Q141" s="36"/>
      <c r="R141" s="37">
        <f t="shared" si="34"/>
        <v>61</v>
      </c>
      <c r="S141" s="49">
        <f t="shared" si="35"/>
        <v>61</v>
      </c>
      <c r="T141" s="105">
        <v>27</v>
      </c>
      <c r="U141" s="29">
        <f t="shared" si="48"/>
        <v>27</v>
      </c>
      <c r="V141" s="17">
        <f t="shared" si="49"/>
        <v>26</v>
      </c>
      <c r="W141" s="17">
        <f t="shared" si="50"/>
        <v>28</v>
      </c>
      <c r="X141" s="17"/>
      <c r="Y141" s="17"/>
      <c r="Z141" s="17"/>
      <c r="AA141" s="17"/>
      <c r="AB141" s="17"/>
      <c r="AC141" s="17"/>
    </row>
    <row r="142" spans="1:29" ht="15.75" customHeight="1" thickBot="1">
      <c r="A142" s="70">
        <v>136</v>
      </c>
      <c r="B142" s="111" t="s">
        <v>431</v>
      </c>
      <c r="C142" s="113" t="s">
        <v>229</v>
      </c>
      <c r="D142" s="74">
        <f t="shared" si="36"/>
        <v>20</v>
      </c>
      <c r="E142" s="57">
        <f t="shared" si="37"/>
        <v>1</v>
      </c>
      <c r="F142" s="57">
        <f t="shared" si="38"/>
        <v>0</v>
      </c>
      <c r="G142" s="57">
        <f t="shared" si="39"/>
        <v>0</v>
      </c>
      <c r="H142" s="24">
        <f t="shared" si="40"/>
        <v>19</v>
      </c>
      <c r="I142" s="57">
        <f t="shared" si="41"/>
        <v>0</v>
      </c>
      <c r="J142" s="57">
        <f t="shared" si="42"/>
        <v>0</v>
      </c>
      <c r="K142" s="57">
        <f t="shared" si="43"/>
        <v>0</v>
      </c>
      <c r="L142" s="24">
        <f t="shared" si="44"/>
        <v>9</v>
      </c>
      <c r="M142" s="57">
        <f t="shared" si="45"/>
        <v>0</v>
      </c>
      <c r="N142" s="57">
        <f t="shared" si="46"/>
        <v>0</v>
      </c>
      <c r="O142" s="57">
        <f t="shared" si="47"/>
        <v>0</v>
      </c>
      <c r="P142" s="63"/>
      <c r="Q142" s="36"/>
      <c r="R142" s="37">
        <f t="shared" si="34"/>
        <v>48</v>
      </c>
      <c r="S142" s="49">
        <f t="shared" si="35"/>
        <v>49</v>
      </c>
      <c r="T142" s="105">
        <v>22</v>
      </c>
      <c r="U142" s="29">
        <f t="shared" si="48"/>
        <v>22</v>
      </c>
      <c r="V142" s="17">
        <f t="shared" si="49"/>
        <v>21</v>
      </c>
      <c r="W142" s="17">
        <f t="shared" si="50"/>
        <v>23</v>
      </c>
      <c r="X142" s="17"/>
      <c r="Y142" s="17"/>
      <c r="Z142" s="17"/>
      <c r="AA142" s="17"/>
      <c r="AB142" s="17"/>
      <c r="AC142" s="17"/>
    </row>
    <row r="143" spans="1:29" ht="15.75" customHeight="1" thickBot="1">
      <c r="A143" s="70">
        <v>137</v>
      </c>
      <c r="B143" s="111" t="s">
        <v>432</v>
      </c>
      <c r="C143" s="113" t="s">
        <v>230</v>
      </c>
      <c r="D143" s="74">
        <f t="shared" si="36"/>
        <v>25</v>
      </c>
      <c r="E143" s="57">
        <f t="shared" si="37"/>
        <v>1</v>
      </c>
      <c r="F143" s="57">
        <f t="shared" si="38"/>
        <v>1</v>
      </c>
      <c r="G143" s="57">
        <f t="shared" si="39"/>
        <v>0</v>
      </c>
      <c r="H143" s="24">
        <f t="shared" si="40"/>
        <v>24</v>
      </c>
      <c r="I143" s="57">
        <f t="shared" si="41"/>
        <v>1</v>
      </c>
      <c r="J143" s="57">
        <f t="shared" si="42"/>
        <v>1</v>
      </c>
      <c r="K143" s="57">
        <f t="shared" si="43"/>
        <v>0</v>
      </c>
      <c r="L143" s="24">
        <f t="shared" si="44"/>
        <v>12</v>
      </c>
      <c r="M143" s="57">
        <f t="shared" si="45"/>
        <v>1</v>
      </c>
      <c r="N143" s="57">
        <f t="shared" si="46"/>
        <v>1</v>
      </c>
      <c r="O143" s="57">
        <f t="shared" si="47"/>
        <v>0</v>
      </c>
      <c r="P143" s="63"/>
      <c r="Q143" s="36"/>
      <c r="R143" s="37">
        <f t="shared" si="34"/>
        <v>61</v>
      </c>
      <c r="S143" s="49">
        <f t="shared" si="35"/>
        <v>61</v>
      </c>
      <c r="T143" s="105">
        <v>27</v>
      </c>
      <c r="U143" s="29">
        <f t="shared" si="48"/>
        <v>27</v>
      </c>
      <c r="V143" s="17">
        <f t="shared" si="49"/>
        <v>26</v>
      </c>
      <c r="W143" s="17">
        <f t="shared" si="50"/>
        <v>28</v>
      </c>
      <c r="X143" s="17"/>
      <c r="Y143" s="17"/>
      <c r="Z143" s="17"/>
      <c r="AA143" s="17"/>
      <c r="AB143" s="17"/>
      <c r="AC143" s="17"/>
    </row>
    <row r="144" spans="1:29" ht="15.75" customHeight="1" thickBot="1">
      <c r="A144" s="70">
        <v>138</v>
      </c>
      <c r="B144" s="111" t="s">
        <v>433</v>
      </c>
      <c r="C144" s="113" t="s">
        <v>231</v>
      </c>
      <c r="D144" s="74">
        <f t="shared" si="36"/>
        <v>26</v>
      </c>
      <c r="E144" s="57">
        <f t="shared" si="37"/>
        <v>1</v>
      </c>
      <c r="F144" s="57">
        <f t="shared" si="38"/>
        <v>1</v>
      </c>
      <c r="G144" s="57">
        <f t="shared" si="39"/>
        <v>1</v>
      </c>
      <c r="H144" s="24">
        <f t="shared" si="40"/>
        <v>26</v>
      </c>
      <c r="I144" s="57">
        <f t="shared" si="41"/>
        <v>1</v>
      </c>
      <c r="J144" s="57">
        <f t="shared" si="42"/>
        <v>1</v>
      </c>
      <c r="K144" s="57">
        <f t="shared" si="43"/>
        <v>1</v>
      </c>
      <c r="L144" s="24">
        <f t="shared" si="44"/>
        <v>13</v>
      </c>
      <c r="M144" s="57">
        <f t="shared" si="45"/>
        <v>1</v>
      </c>
      <c r="N144" s="57">
        <f t="shared" si="46"/>
        <v>1</v>
      </c>
      <c r="O144" s="57">
        <f t="shared" si="47"/>
        <v>1</v>
      </c>
      <c r="P144" s="63"/>
      <c r="Q144" s="36"/>
      <c r="R144" s="37">
        <f t="shared" si="34"/>
        <v>65</v>
      </c>
      <c r="S144" s="49">
        <f t="shared" si="35"/>
        <v>65</v>
      </c>
      <c r="T144" s="107">
        <v>29</v>
      </c>
      <c r="U144" s="29">
        <f t="shared" si="48"/>
        <v>29</v>
      </c>
      <c r="V144" s="17">
        <f t="shared" si="49"/>
        <v>28</v>
      </c>
      <c r="W144" s="17">
        <f t="shared" si="50"/>
        <v>30</v>
      </c>
      <c r="X144" s="17"/>
      <c r="Y144" s="17"/>
      <c r="Z144" s="17"/>
      <c r="AA144" s="17"/>
      <c r="AB144" s="17"/>
      <c r="AC144" s="17"/>
    </row>
    <row r="145" spans="1:29" ht="15.75" customHeight="1" thickBot="1">
      <c r="A145" s="70">
        <v>139</v>
      </c>
      <c r="B145" s="111" t="s">
        <v>434</v>
      </c>
      <c r="C145" s="113" t="s">
        <v>232</v>
      </c>
      <c r="D145" s="74">
        <f t="shared" si="36"/>
        <v>26</v>
      </c>
      <c r="E145" s="57">
        <f t="shared" si="37"/>
        <v>1</v>
      </c>
      <c r="F145" s="57">
        <f t="shared" si="38"/>
        <v>1</v>
      </c>
      <c r="G145" s="57">
        <f t="shared" si="39"/>
        <v>1</v>
      </c>
      <c r="H145" s="24">
        <f t="shared" si="40"/>
        <v>25</v>
      </c>
      <c r="I145" s="57">
        <f t="shared" si="41"/>
        <v>1</v>
      </c>
      <c r="J145" s="57">
        <f t="shared" si="42"/>
        <v>1</v>
      </c>
      <c r="K145" s="57">
        <f t="shared" si="43"/>
        <v>0</v>
      </c>
      <c r="L145" s="24">
        <f t="shared" si="44"/>
        <v>12</v>
      </c>
      <c r="M145" s="57">
        <f t="shared" si="45"/>
        <v>1</v>
      </c>
      <c r="N145" s="57">
        <f t="shared" si="46"/>
        <v>1</v>
      </c>
      <c r="O145" s="57">
        <f t="shared" si="47"/>
        <v>0</v>
      </c>
      <c r="P145" s="63"/>
      <c r="Q145" s="36"/>
      <c r="R145" s="37">
        <f t="shared" si="34"/>
        <v>63</v>
      </c>
      <c r="S145" s="49">
        <f t="shared" si="35"/>
        <v>63</v>
      </c>
      <c r="T145" s="106">
        <v>28</v>
      </c>
      <c r="U145" s="29">
        <f t="shared" si="48"/>
        <v>28</v>
      </c>
      <c r="V145" s="17">
        <f t="shared" si="49"/>
        <v>27</v>
      </c>
      <c r="W145" s="17">
        <f t="shared" si="50"/>
        <v>29</v>
      </c>
      <c r="X145" s="17"/>
      <c r="Y145" s="17"/>
      <c r="Z145" s="17"/>
      <c r="AA145" s="17"/>
      <c r="AB145" s="17"/>
      <c r="AC145" s="17"/>
    </row>
    <row r="146" spans="1:29" ht="15.75" customHeight="1" thickBot="1">
      <c r="A146" s="70">
        <v>140</v>
      </c>
      <c r="B146" s="111" t="s">
        <v>435</v>
      </c>
      <c r="C146" s="113" t="s">
        <v>233</v>
      </c>
      <c r="D146" s="74">
        <f t="shared" si="36"/>
        <v>28</v>
      </c>
      <c r="E146" s="57">
        <f t="shared" si="37"/>
        <v>1</v>
      </c>
      <c r="F146" s="57">
        <f t="shared" si="38"/>
        <v>1</v>
      </c>
      <c r="G146" s="57">
        <f t="shared" si="39"/>
        <v>1</v>
      </c>
      <c r="H146" s="24">
        <f t="shared" si="40"/>
        <v>27</v>
      </c>
      <c r="I146" s="57">
        <f t="shared" si="41"/>
        <v>1</v>
      </c>
      <c r="J146" s="57">
        <f t="shared" si="42"/>
        <v>1</v>
      </c>
      <c r="K146" s="57">
        <f t="shared" si="43"/>
        <v>1</v>
      </c>
      <c r="L146" s="24">
        <f t="shared" si="44"/>
        <v>13</v>
      </c>
      <c r="M146" s="57">
        <f t="shared" si="45"/>
        <v>1</v>
      </c>
      <c r="N146" s="57">
        <f t="shared" si="46"/>
        <v>1</v>
      </c>
      <c r="O146" s="57">
        <f t="shared" si="47"/>
        <v>1</v>
      </c>
      <c r="P146" s="63"/>
      <c r="Q146" s="36"/>
      <c r="R146" s="37">
        <f t="shared" si="34"/>
        <v>68</v>
      </c>
      <c r="S146" s="49">
        <f t="shared" si="35"/>
        <v>68</v>
      </c>
      <c r="T146" s="105">
        <v>30</v>
      </c>
      <c r="U146" s="29">
        <f t="shared" si="48"/>
        <v>30</v>
      </c>
      <c r="V146" s="17">
        <f t="shared" si="49"/>
        <v>29</v>
      </c>
      <c r="W146" s="17">
        <f t="shared" si="50"/>
        <v>31</v>
      </c>
      <c r="X146" s="17"/>
      <c r="Y146" s="17"/>
      <c r="Z146" s="17"/>
      <c r="AA146" s="17"/>
      <c r="AB146" s="17"/>
      <c r="AC146" s="17"/>
    </row>
    <row r="147" spans="1:29" ht="15.75" customHeight="1" thickBot="1">
      <c r="A147" s="17">
        <v>141</v>
      </c>
      <c r="B147" s="111" t="s">
        <v>436</v>
      </c>
      <c r="C147" s="113" t="s">
        <v>234</v>
      </c>
      <c r="D147" s="74">
        <f t="shared" si="36"/>
        <v>22</v>
      </c>
      <c r="E147" s="57">
        <f t="shared" si="37"/>
        <v>1</v>
      </c>
      <c r="F147" s="57">
        <f t="shared" si="38"/>
        <v>0</v>
      </c>
      <c r="G147" s="57">
        <f t="shared" si="39"/>
        <v>0</v>
      </c>
      <c r="H147" s="24">
        <f t="shared" si="40"/>
        <v>21</v>
      </c>
      <c r="I147" s="57">
        <f t="shared" si="41"/>
        <v>1</v>
      </c>
      <c r="J147" s="57">
        <f t="shared" si="42"/>
        <v>0</v>
      </c>
      <c r="K147" s="57">
        <f t="shared" si="43"/>
        <v>0</v>
      </c>
      <c r="L147" s="24">
        <f t="shared" si="44"/>
        <v>10</v>
      </c>
      <c r="M147" s="57">
        <f t="shared" si="45"/>
        <v>1</v>
      </c>
      <c r="N147" s="57">
        <f t="shared" si="46"/>
        <v>0</v>
      </c>
      <c r="O147" s="57">
        <f t="shared" si="47"/>
        <v>0</v>
      </c>
      <c r="P147" s="17"/>
      <c r="Q147" s="17"/>
      <c r="R147" s="37">
        <f t="shared" si="34"/>
        <v>53</v>
      </c>
      <c r="S147" s="49">
        <f t="shared" si="35"/>
        <v>54</v>
      </c>
      <c r="T147" s="105">
        <v>24</v>
      </c>
      <c r="U147" s="29">
        <f t="shared" si="48"/>
        <v>24</v>
      </c>
      <c r="V147" s="17">
        <f t="shared" si="49"/>
        <v>23</v>
      </c>
      <c r="W147" s="17">
        <f t="shared" si="50"/>
        <v>25</v>
      </c>
      <c r="X147" s="17"/>
      <c r="Y147" s="17"/>
      <c r="Z147" s="17"/>
      <c r="AA147" s="17"/>
      <c r="AB147" s="17"/>
      <c r="AC147" s="17"/>
    </row>
    <row r="148" spans="1:29" ht="15.75" customHeight="1" thickBot="1">
      <c r="A148" s="70">
        <v>142</v>
      </c>
      <c r="B148" s="111" t="s">
        <v>437</v>
      </c>
      <c r="C148" s="113" t="s">
        <v>235</v>
      </c>
      <c r="D148" s="74">
        <f t="shared" si="36"/>
        <v>25</v>
      </c>
      <c r="E148" s="57">
        <f t="shared" si="37"/>
        <v>1</v>
      </c>
      <c r="F148" s="57">
        <f t="shared" si="38"/>
        <v>1</v>
      </c>
      <c r="G148" s="57">
        <f t="shared" si="39"/>
        <v>0</v>
      </c>
      <c r="H148" s="24">
        <f t="shared" si="40"/>
        <v>24</v>
      </c>
      <c r="I148" s="57">
        <f t="shared" si="41"/>
        <v>1</v>
      </c>
      <c r="J148" s="57">
        <f t="shared" si="42"/>
        <v>1</v>
      </c>
      <c r="K148" s="57">
        <f t="shared" si="43"/>
        <v>0</v>
      </c>
      <c r="L148" s="24">
        <f t="shared" si="44"/>
        <v>12</v>
      </c>
      <c r="M148" s="57">
        <f t="shared" si="45"/>
        <v>1</v>
      </c>
      <c r="N148" s="57">
        <f t="shared" si="46"/>
        <v>1</v>
      </c>
      <c r="O148" s="57">
        <f t="shared" si="47"/>
        <v>0</v>
      </c>
      <c r="P148" s="17"/>
      <c r="Q148" s="17"/>
      <c r="R148" s="37">
        <f t="shared" si="34"/>
        <v>61</v>
      </c>
      <c r="S148" s="49">
        <f t="shared" si="35"/>
        <v>61</v>
      </c>
      <c r="T148" s="105">
        <v>27</v>
      </c>
      <c r="U148" s="29">
        <f t="shared" si="48"/>
        <v>27</v>
      </c>
      <c r="V148" s="17">
        <f t="shared" si="49"/>
        <v>26</v>
      </c>
      <c r="W148" s="17">
        <f t="shared" si="50"/>
        <v>28</v>
      </c>
      <c r="X148" s="17"/>
      <c r="Y148" s="17"/>
      <c r="Z148" s="17"/>
      <c r="AA148" s="17"/>
      <c r="AB148" s="17"/>
      <c r="AC148" s="17"/>
    </row>
    <row r="149" spans="1:29" ht="15.75" customHeight="1" thickBot="1">
      <c r="A149" s="17">
        <v>143</v>
      </c>
      <c r="B149" s="111" t="s">
        <v>438</v>
      </c>
      <c r="C149" s="113" t="s">
        <v>236</v>
      </c>
      <c r="D149" s="74">
        <f t="shared" si="36"/>
        <v>25</v>
      </c>
      <c r="E149" s="57">
        <f t="shared" si="37"/>
        <v>1</v>
      </c>
      <c r="F149" s="57">
        <f t="shared" si="38"/>
        <v>1</v>
      </c>
      <c r="G149" s="57">
        <f t="shared" si="39"/>
        <v>0</v>
      </c>
      <c r="H149" s="24">
        <f t="shared" si="40"/>
        <v>24</v>
      </c>
      <c r="I149" s="57">
        <f t="shared" si="41"/>
        <v>1</v>
      </c>
      <c r="J149" s="57">
        <f t="shared" si="42"/>
        <v>1</v>
      </c>
      <c r="K149" s="57">
        <f t="shared" si="43"/>
        <v>0</v>
      </c>
      <c r="L149" s="24">
        <f t="shared" si="44"/>
        <v>12</v>
      </c>
      <c r="M149" s="57">
        <f t="shared" si="45"/>
        <v>1</v>
      </c>
      <c r="N149" s="57">
        <f t="shared" si="46"/>
        <v>1</v>
      </c>
      <c r="O149" s="57">
        <f t="shared" si="47"/>
        <v>0</v>
      </c>
      <c r="P149" s="17"/>
      <c r="Q149" s="17"/>
      <c r="R149" s="37">
        <f t="shared" si="34"/>
        <v>61</v>
      </c>
      <c r="S149" s="49">
        <f t="shared" si="35"/>
        <v>61</v>
      </c>
      <c r="T149" s="107">
        <v>27</v>
      </c>
      <c r="U149" s="29">
        <f t="shared" si="48"/>
        <v>27</v>
      </c>
      <c r="V149" s="17">
        <f t="shared" si="49"/>
        <v>26</v>
      </c>
      <c r="W149" s="17">
        <f t="shared" si="50"/>
        <v>28</v>
      </c>
      <c r="X149" s="17"/>
      <c r="Y149" s="17"/>
      <c r="Z149" s="17"/>
      <c r="AA149" s="17"/>
      <c r="AB149" s="17"/>
      <c r="AC149" s="17"/>
    </row>
    <row r="150" spans="1:29" ht="15.75" customHeight="1" thickBot="1">
      <c r="A150" s="70">
        <v>144</v>
      </c>
      <c r="B150" s="111" t="s">
        <v>439</v>
      </c>
      <c r="C150" s="113" t="s">
        <v>237</v>
      </c>
      <c r="D150" s="74">
        <f t="shared" si="36"/>
        <v>28</v>
      </c>
      <c r="E150" s="57">
        <f t="shared" si="37"/>
        <v>1</v>
      </c>
      <c r="F150" s="57">
        <f t="shared" si="38"/>
        <v>1</v>
      </c>
      <c r="G150" s="57">
        <f t="shared" si="39"/>
        <v>1</v>
      </c>
      <c r="H150" s="24">
        <f t="shared" si="40"/>
        <v>27</v>
      </c>
      <c r="I150" s="57">
        <f t="shared" si="41"/>
        <v>1</v>
      </c>
      <c r="J150" s="57">
        <f t="shared" si="42"/>
        <v>1</v>
      </c>
      <c r="K150" s="57">
        <f t="shared" si="43"/>
        <v>1</v>
      </c>
      <c r="L150" s="24">
        <f t="shared" si="44"/>
        <v>13</v>
      </c>
      <c r="M150" s="57">
        <f t="shared" si="45"/>
        <v>1</v>
      </c>
      <c r="N150" s="57">
        <f t="shared" si="46"/>
        <v>1</v>
      </c>
      <c r="O150" s="57">
        <f t="shared" si="47"/>
        <v>1</v>
      </c>
      <c r="P150" s="17"/>
      <c r="Q150" s="17"/>
      <c r="R150" s="37">
        <f t="shared" si="34"/>
        <v>68</v>
      </c>
      <c r="S150" s="49">
        <f t="shared" si="35"/>
        <v>68</v>
      </c>
      <c r="T150" s="105">
        <v>30</v>
      </c>
      <c r="U150" s="29">
        <f t="shared" si="48"/>
        <v>30</v>
      </c>
      <c r="V150" s="17">
        <f t="shared" si="49"/>
        <v>29</v>
      </c>
      <c r="W150" s="17">
        <f t="shared" si="50"/>
        <v>31</v>
      </c>
      <c r="X150" s="17"/>
      <c r="Y150" s="17"/>
      <c r="Z150" s="17"/>
      <c r="AA150" s="17"/>
      <c r="AB150" s="17"/>
      <c r="AC150" s="17"/>
    </row>
    <row r="151" spans="1:29" ht="15.75" customHeight="1" thickBot="1">
      <c r="A151" s="17">
        <v>145</v>
      </c>
      <c r="B151" s="111" t="s">
        <v>440</v>
      </c>
      <c r="C151" s="113" t="s">
        <v>238</v>
      </c>
      <c r="D151" s="74">
        <f t="shared" si="36"/>
        <v>26</v>
      </c>
      <c r="E151" s="57">
        <f t="shared" si="37"/>
        <v>1</v>
      </c>
      <c r="F151" s="57">
        <f t="shared" si="38"/>
        <v>1</v>
      </c>
      <c r="G151" s="57">
        <f t="shared" si="39"/>
        <v>1</v>
      </c>
      <c r="H151" s="24">
        <f t="shared" si="40"/>
        <v>26</v>
      </c>
      <c r="I151" s="57">
        <f t="shared" si="41"/>
        <v>1</v>
      </c>
      <c r="J151" s="57">
        <f t="shared" si="42"/>
        <v>1</v>
      </c>
      <c r="K151" s="57">
        <f t="shared" si="43"/>
        <v>1</v>
      </c>
      <c r="L151" s="24">
        <f t="shared" si="44"/>
        <v>13</v>
      </c>
      <c r="M151" s="57">
        <f t="shared" si="45"/>
        <v>1</v>
      </c>
      <c r="N151" s="57">
        <f t="shared" si="46"/>
        <v>1</v>
      </c>
      <c r="O151" s="57">
        <f t="shared" si="47"/>
        <v>1</v>
      </c>
      <c r="P151" s="17"/>
      <c r="Q151" s="17"/>
      <c r="R151" s="37">
        <f t="shared" si="34"/>
        <v>65</v>
      </c>
      <c r="S151" s="49">
        <f t="shared" si="35"/>
        <v>65</v>
      </c>
      <c r="T151" s="107">
        <v>29</v>
      </c>
      <c r="U151" s="29">
        <f t="shared" si="48"/>
        <v>29</v>
      </c>
      <c r="V151" s="17">
        <f t="shared" si="49"/>
        <v>28</v>
      </c>
      <c r="W151" s="17">
        <f t="shared" si="50"/>
        <v>30</v>
      </c>
      <c r="X151" s="17"/>
      <c r="Y151" s="17"/>
      <c r="Z151" s="17"/>
      <c r="AA151" s="17"/>
      <c r="AB151" s="17"/>
      <c r="AC151" s="17"/>
    </row>
    <row r="152" spans="1:29" ht="15.75" customHeight="1" thickBot="1">
      <c r="A152" s="70">
        <v>146</v>
      </c>
      <c r="B152" s="111" t="s">
        <v>441</v>
      </c>
      <c r="C152" s="113" t="s">
        <v>239</v>
      </c>
      <c r="D152" s="74">
        <f t="shared" si="36"/>
        <v>28</v>
      </c>
      <c r="E152" s="57">
        <f t="shared" si="37"/>
        <v>1</v>
      </c>
      <c r="F152" s="57">
        <f t="shared" si="38"/>
        <v>1</v>
      </c>
      <c r="G152" s="57">
        <f t="shared" si="39"/>
        <v>1</v>
      </c>
      <c r="H152" s="24">
        <f t="shared" si="40"/>
        <v>27</v>
      </c>
      <c r="I152" s="57">
        <f t="shared" si="41"/>
        <v>1</v>
      </c>
      <c r="J152" s="57">
        <f t="shared" si="42"/>
        <v>1</v>
      </c>
      <c r="K152" s="57">
        <f t="shared" si="43"/>
        <v>1</v>
      </c>
      <c r="L152" s="24">
        <f t="shared" si="44"/>
        <v>13</v>
      </c>
      <c r="M152" s="57">
        <f t="shared" si="45"/>
        <v>1</v>
      </c>
      <c r="N152" s="57">
        <f t="shared" si="46"/>
        <v>1</v>
      </c>
      <c r="O152" s="57">
        <f t="shared" si="47"/>
        <v>1</v>
      </c>
      <c r="P152" s="17"/>
      <c r="Q152" s="17"/>
      <c r="R152" s="37">
        <f t="shared" si="34"/>
        <v>68</v>
      </c>
      <c r="S152" s="49">
        <f t="shared" si="35"/>
        <v>68</v>
      </c>
      <c r="T152" s="106">
        <v>30</v>
      </c>
      <c r="U152" s="29">
        <f t="shared" si="48"/>
        <v>30</v>
      </c>
      <c r="V152" s="17">
        <f t="shared" si="49"/>
        <v>29</v>
      </c>
      <c r="W152" s="17">
        <f t="shared" si="50"/>
        <v>31</v>
      </c>
      <c r="X152" s="17"/>
      <c r="Y152" s="17"/>
      <c r="Z152" s="17"/>
      <c r="AA152" s="17"/>
      <c r="AB152" s="17"/>
      <c r="AC152" s="17"/>
    </row>
    <row r="153" spans="1:29" ht="15.75" customHeight="1" thickBot="1">
      <c r="A153" s="17">
        <v>147</v>
      </c>
      <c r="B153" s="111" t="s">
        <v>442</v>
      </c>
      <c r="C153" s="113" t="s">
        <v>240</v>
      </c>
      <c r="D153" s="74">
        <f t="shared" si="36"/>
        <v>26</v>
      </c>
      <c r="E153" s="57">
        <f t="shared" si="37"/>
        <v>1</v>
      </c>
      <c r="F153" s="57">
        <f t="shared" si="38"/>
        <v>1</v>
      </c>
      <c r="G153" s="57">
        <f t="shared" si="39"/>
        <v>1</v>
      </c>
      <c r="H153" s="24">
        <f t="shared" si="40"/>
        <v>25</v>
      </c>
      <c r="I153" s="57">
        <f t="shared" si="41"/>
        <v>1</v>
      </c>
      <c r="J153" s="57">
        <f t="shared" si="42"/>
        <v>1</v>
      </c>
      <c r="K153" s="57">
        <f t="shared" si="43"/>
        <v>0</v>
      </c>
      <c r="L153" s="24">
        <f t="shared" si="44"/>
        <v>12</v>
      </c>
      <c r="M153" s="57">
        <f t="shared" si="45"/>
        <v>1</v>
      </c>
      <c r="N153" s="57">
        <f t="shared" si="46"/>
        <v>1</v>
      </c>
      <c r="O153" s="57">
        <f t="shared" si="47"/>
        <v>0</v>
      </c>
      <c r="P153" s="17"/>
      <c r="Q153" s="17"/>
      <c r="R153" s="37">
        <f t="shared" si="34"/>
        <v>63</v>
      </c>
      <c r="S153" s="49">
        <f t="shared" si="35"/>
        <v>63</v>
      </c>
      <c r="T153" s="107">
        <v>28</v>
      </c>
      <c r="U153" s="29">
        <f t="shared" si="48"/>
        <v>28</v>
      </c>
      <c r="V153" s="17">
        <f t="shared" si="49"/>
        <v>27</v>
      </c>
      <c r="W153" s="17">
        <f t="shared" si="50"/>
        <v>29</v>
      </c>
      <c r="X153" s="17"/>
      <c r="Y153" s="17"/>
      <c r="Z153" s="17"/>
      <c r="AA153" s="17"/>
      <c r="AB153" s="17"/>
      <c r="AC153" s="17"/>
    </row>
    <row r="154" spans="1:29" ht="15.75" customHeight="1" thickBot="1">
      <c r="A154" s="70">
        <v>148</v>
      </c>
      <c r="B154" s="111" t="s">
        <v>443</v>
      </c>
      <c r="C154" s="113" t="s">
        <v>241</v>
      </c>
      <c r="D154" s="74">
        <f t="shared" si="36"/>
        <v>26</v>
      </c>
      <c r="E154" s="57">
        <f t="shared" si="37"/>
        <v>1</v>
      </c>
      <c r="F154" s="57">
        <f t="shared" si="38"/>
        <v>1</v>
      </c>
      <c r="G154" s="57">
        <f t="shared" si="39"/>
        <v>1</v>
      </c>
      <c r="H154" s="24">
        <f t="shared" si="40"/>
        <v>25</v>
      </c>
      <c r="I154" s="57">
        <f t="shared" si="41"/>
        <v>1</v>
      </c>
      <c r="J154" s="57">
        <f t="shared" si="42"/>
        <v>1</v>
      </c>
      <c r="K154" s="57">
        <f t="shared" si="43"/>
        <v>0</v>
      </c>
      <c r="L154" s="24">
        <f t="shared" si="44"/>
        <v>12</v>
      </c>
      <c r="M154" s="57">
        <f t="shared" si="45"/>
        <v>1</v>
      </c>
      <c r="N154" s="57">
        <f t="shared" si="46"/>
        <v>1</v>
      </c>
      <c r="O154" s="57">
        <f t="shared" si="47"/>
        <v>0</v>
      </c>
      <c r="P154" s="17"/>
      <c r="Q154" s="17"/>
      <c r="R154" s="37">
        <f t="shared" si="34"/>
        <v>63</v>
      </c>
      <c r="S154" s="49">
        <f t="shared" si="35"/>
        <v>63</v>
      </c>
      <c r="T154" s="105">
        <v>28</v>
      </c>
      <c r="U154" s="29">
        <f t="shared" si="48"/>
        <v>28</v>
      </c>
      <c r="V154" s="17">
        <f t="shared" si="49"/>
        <v>27</v>
      </c>
      <c r="W154" s="17">
        <f t="shared" si="50"/>
        <v>29</v>
      </c>
      <c r="X154" s="17"/>
      <c r="Y154" s="17"/>
      <c r="Z154" s="17"/>
      <c r="AA154" s="17"/>
      <c r="AB154" s="17"/>
      <c r="AC154" s="17"/>
    </row>
    <row r="155" spans="1:29" ht="15.75" customHeight="1" thickBot="1">
      <c r="A155" s="17">
        <v>149</v>
      </c>
      <c r="B155" s="111" t="s">
        <v>444</v>
      </c>
      <c r="C155" s="113" t="s">
        <v>242</v>
      </c>
      <c r="D155" s="74">
        <f t="shared" si="36"/>
        <v>25</v>
      </c>
      <c r="E155" s="57">
        <f t="shared" si="37"/>
        <v>1</v>
      </c>
      <c r="F155" s="57">
        <f t="shared" si="38"/>
        <v>1</v>
      </c>
      <c r="G155" s="57">
        <f t="shared" si="39"/>
        <v>0</v>
      </c>
      <c r="H155" s="24">
        <f t="shared" si="40"/>
        <v>24</v>
      </c>
      <c r="I155" s="57">
        <f t="shared" si="41"/>
        <v>1</v>
      </c>
      <c r="J155" s="57">
        <f t="shared" si="42"/>
        <v>1</v>
      </c>
      <c r="K155" s="57">
        <f t="shared" si="43"/>
        <v>0</v>
      </c>
      <c r="L155" s="24">
        <f t="shared" si="44"/>
        <v>12</v>
      </c>
      <c r="M155" s="57">
        <f t="shared" si="45"/>
        <v>1</v>
      </c>
      <c r="N155" s="57">
        <f t="shared" si="46"/>
        <v>1</v>
      </c>
      <c r="O155" s="57">
        <f t="shared" si="47"/>
        <v>0</v>
      </c>
      <c r="P155" s="17"/>
      <c r="Q155" s="17"/>
      <c r="R155" s="37">
        <f t="shared" si="34"/>
        <v>61</v>
      </c>
      <c r="S155" s="49">
        <f t="shared" si="35"/>
        <v>61</v>
      </c>
      <c r="T155" s="105">
        <v>27</v>
      </c>
      <c r="U155" s="29">
        <f t="shared" si="48"/>
        <v>27</v>
      </c>
      <c r="V155" s="17">
        <f t="shared" si="49"/>
        <v>26</v>
      </c>
      <c r="W155" s="17">
        <f t="shared" si="50"/>
        <v>28</v>
      </c>
      <c r="X155" s="17"/>
      <c r="Y155" s="17"/>
      <c r="Z155" s="17"/>
      <c r="AA155" s="17"/>
      <c r="AB155" s="17"/>
      <c r="AC155" s="17"/>
    </row>
    <row r="156" spans="1:29" ht="15.75" customHeight="1" thickBot="1">
      <c r="A156" s="70">
        <v>150</v>
      </c>
      <c r="B156" s="111" t="s">
        <v>445</v>
      </c>
      <c r="C156" s="113" t="s">
        <v>243</v>
      </c>
      <c r="D156" s="74">
        <f t="shared" si="36"/>
        <v>26</v>
      </c>
      <c r="E156" s="57">
        <f t="shared" si="37"/>
        <v>1</v>
      </c>
      <c r="F156" s="57">
        <f t="shared" si="38"/>
        <v>1</v>
      </c>
      <c r="G156" s="57">
        <f t="shared" si="39"/>
        <v>1</v>
      </c>
      <c r="H156" s="24">
        <f t="shared" si="40"/>
        <v>26</v>
      </c>
      <c r="I156" s="57">
        <f t="shared" si="41"/>
        <v>1</v>
      </c>
      <c r="J156" s="57">
        <f t="shared" si="42"/>
        <v>1</v>
      </c>
      <c r="K156" s="57">
        <f t="shared" si="43"/>
        <v>1</v>
      </c>
      <c r="L156" s="24">
        <f t="shared" si="44"/>
        <v>13</v>
      </c>
      <c r="M156" s="57">
        <f t="shared" si="45"/>
        <v>1</v>
      </c>
      <c r="N156" s="57">
        <f t="shared" si="46"/>
        <v>1</v>
      </c>
      <c r="O156" s="57">
        <f t="shared" si="47"/>
        <v>1</v>
      </c>
      <c r="P156" s="17"/>
      <c r="Q156" s="17"/>
      <c r="R156" s="37">
        <f t="shared" si="34"/>
        <v>65</v>
      </c>
      <c r="S156" s="49">
        <f t="shared" si="35"/>
        <v>65</v>
      </c>
      <c r="T156" s="107">
        <v>29</v>
      </c>
      <c r="U156" s="29">
        <f t="shared" si="48"/>
        <v>29</v>
      </c>
      <c r="V156" s="17">
        <f t="shared" si="49"/>
        <v>28</v>
      </c>
      <c r="W156" s="17">
        <f t="shared" si="50"/>
        <v>30</v>
      </c>
      <c r="X156" s="17"/>
      <c r="Y156" s="17"/>
      <c r="Z156" s="17"/>
      <c r="AA156" s="17"/>
      <c r="AB156" s="17"/>
      <c r="AC156" s="17"/>
    </row>
    <row r="157" spans="1:29" ht="15.75" customHeight="1" thickBot="1">
      <c r="A157" s="17">
        <v>151</v>
      </c>
      <c r="B157" s="111" t="s">
        <v>446</v>
      </c>
      <c r="C157" s="113" t="s">
        <v>244</v>
      </c>
      <c r="D157" s="74">
        <f t="shared" si="36"/>
        <v>25</v>
      </c>
      <c r="E157" s="57">
        <f t="shared" si="37"/>
        <v>1</v>
      </c>
      <c r="F157" s="57">
        <f t="shared" si="38"/>
        <v>1</v>
      </c>
      <c r="G157" s="57">
        <f t="shared" si="39"/>
        <v>0</v>
      </c>
      <c r="H157" s="24">
        <f t="shared" si="40"/>
        <v>24</v>
      </c>
      <c r="I157" s="57">
        <f t="shared" si="41"/>
        <v>1</v>
      </c>
      <c r="J157" s="57">
        <f t="shared" si="42"/>
        <v>1</v>
      </c>
      <c r="K157" s="57">
        <f t="shared" si="43"/>
        <v>0</v>
      </c>
      <c r="L157" s="24">
        <f t="shared" si="44"/>
        <v>12</v>
      </c>
      <c r="M157" s="57">
        <f t="shared" si="45"/>
        <v>1</v>
      </c>
      <c r="N157" s="57">
        <f t="shared" si="46"/>
        <v>1</v>
      </c>
      <c r="O157" s="57">
        <f t="shared" si="47"/>
        <v>0</v>
      </c>
      <c r="P157" s="17"/>
      <c r="Q157" s="17"/>
      <c r="R157" s="37">
        <f t="shared" si="34"/>
        <v>61</v>
      </c>
      <c r="S157" s="49">
        <f t="shared" si="35"/>
        <v>61</v>
      </c>
      <c r="T157" s="106">
        <v>27</v>
      </c>
      <c r="U157" s="29">
        <f t="shared" si="48"/>
        <v>27</v>
      </c>
      <c r="V157" s="17">
        <f t="shared" si="49"/>
        <v>26</v>
      </c>
      <c r="W157" s="17">
        <f t="shared" si="50"/>
        <v>28</v>
      </c>
      <c r="X157" s="17"/>
      <c r="Y157" s="17"/>
      <c r="Z157" s="17"/>
      <c r="AA157" s="17"/>
      <c r="AB157" s="17"/>
      <c r="AC157" s="17"/>
    </row>
    <row r="158" spans="1:29" ht="15.75" customHeight="1" thickBot="1">
      <c r="A158" s="70">
        <v>152</v>
      </c>
      <c r="B158" s="111" t="s">
        <v>447</v>
      </c>
      <c r="C158" s="113" t="s">
        <v>245</v>
      </c>
      <c r="D158" s="74">
        <f t="shared" si="36"/>
        <v>25</v>
      </c>
      <c r="E158" s="57">
        <f t="shared" si="37"/>
        <v>1</v>
      </c>
      <c r="F158" s="57">
        <f t="shared" si="38"/>
        <v>1</v>
      </c>
      <c r="G158" s="57">
        <f t="shared" si="39"/>
        <v>0</v>
      </c>
      <c r="H158" s="24">
        <f t="shared" si="40"/>
        <v>24</v>
      </c>
      <c r="I158" s="57">
        <f t="shared" si="41"/>
        <v>1</v>
      </c>
      <c r="J158" s="57">
        <f t="shared" si="42"/>
        <v>1</v>
      </c>
      <c r="K158" s="57">
        <f t="shared" si="43"/>
        <v>0</v>
      </c>
      <c r="L158" s="24">
        <f t="shared" si="44"/>
        <v>12</v>
      </c>
      <c r="M158" s="57">
        <f t="shared" si="45"/>
        <v>1</v>
      </c>
      <c r="N158" s="57">
        <f t="shared" si="46"/>
        <v>1</v>
      </c>
      <c r="O158" s="57">
        <f t="shared" si="47"/>
        <v>0</v>
      </c>
      <c r="P158" s="17"/>
      <c r="Q158" s="17"/>
      <c r="R158" s="37">
        <f t="shared" si="34"/>
        <v>61</v>
      </c>
      <c r="S158" s="49">
        <f t="shared" si="35"/>
        <v>61</v>
      </c>
      <c r="T158" s="106">
        <v>27</v>
      </c>
      <c r="U158" s="29">
        <f t="shared" si="48"/>
        <v>27</v>
      </c>
      <c r="V158" s="17">
        <f t="shared" si="49"/>
        <v>26</v>
      </c>
      <c r="W158" s="17">
        <f t="shared" si="50"/>
        <v>28</v>
      </c>
      <c r="X158" s="17"/>
      <c r="Y158" s="17"/>
      <c r="Z158" s="17"/>
      <c r="AA158" s="17"/>
      <c r="AB158" s="17"/>
      <c r="AC158" s="17"/>
    </row>
    <row r="159" spans="1:29" ht="15.75" customHeight="1" thickBot="1">
      <c r="A159" s="17">
        <v>153</v>
      </c>
      <c r="B159" s="111" t="s">
        <v>448</v>
      </c>
      <c r="C159" s="113" t="s">
        <v>246</v>
      </c>
      <c r="D159" s="74">
        <f t="shared" si="36"/>
        <v>28</v>
      </c>
      <c r="E159" s="57">
        <f t="shared" si="37"/>
        <v>1</v>
      </c>
      <c r="F159" s="57">
        <f t="shared" si="38"/>
        <v>1</v>
      </c>
      <c r="G159" s="57">
        <f t="shared" si="39"/>
        <v>1</v>
      </c>
      <c r="H159" s="24">
        <f t="shared" si="40"/>
        <v>27</v>
      </c>
      <c r="I159" s="57">
        <f t="shared" si="41"/>
        <v>1</v>
      </c>
      <c r="J159" s="57">
        <f t="shared" si="42"/>
        <v>1</v>
      </c>
      <c r="K159" s="57">
        <f t="shared" si="43"/>
        <v>1</v>
      </c>
      <c r="L159" s="24">
        <f t="shared" si="44"/>
        <v>13</v>
      </c>
      <c r="M159" s="57">
        <f t="shared" si="45"/>
        <v>1</v>
      </c>
      <c r="N159" s="57">
        <f t="shared" si="46"/>
        <v>1</v>
      </c>
      <c r="O159" s="57">
        <f t="shared" si="47"/>
        <v>1</v>
      </c>
      <c r="P159" s="17"/>
      <c r="Q159" s="17"/>
      <c r="R159" s="37">
        <f t="shared" si="34"/>
        <v>68</v>
      </c>
      <c r="S159" s="49">
        <f t="shared" si="35"/>
        <v>68</v>
      </c>
      <c r="T159" s="107">
        <v>30</v>
      </c>
      <c r="U159" s="29">
        <f t="shared" si="48"/>
        <v>30</v>
      </c>
      <c r="V159" s="17">
        <f t="shared" si="49"/>
        <v>29</v>
      </c>
      <c r="W159" s="17">
        <f t="shared" si="50"/>
        <v>31</v>
      </c>
      <c r="X159" s="17"/>
      <c r="Y159" s="17"/>
      <c r="Z159" s="17"/>
      <c r="AA159" s="17"/>
      <c r="AB159" s="17"/>
      <c r="AC159" s="17"/>
    </row>
    <row r="160" spans="1:29" ht="15.75" customHeight="1" thickBot="1">
      <c r="A160" s="70">
        <v>154</v>
      </c>
      <c r="B160" s="111" t="s">
        <v>449</v>
      </c>
      <c r="C160" s="113" t="s">
        <v>247</v>
      </c>
      <c r="D160" s="74">
        <f t="shared" si="36"/>
        <v>26</v>
      </c>
      <c r="E160" s="57">
        <f t="shared" si="37"/>
        <v>1</v>
      </c>
      <c r="F160" s="57">
        <f t="shared" si="38"/>
        <v>1</v>
      </c>
      <c r="G160" s="57">
        <f t="shared" si="39"/>
        <v>1</v>
      </c>
      <c r="H160" s="24">
        <f t="shared" si="40"/>
        <v>26</v>
      </c>
      <c r="I160" s="57">
        <f t="shared" si="41"/>
        <v>1</v>
      </c>
      <c r="J160" s="57">
        <f t="shared" si="42"/>
        <v>1</v>
      </c>
      <c r="K160" s="57">
        <f t="shared" si="43"/>
        <v>1</v>
      </c>
      <c r="L160" s="24">
        <f t="shared" si="44"/>
        <v>13</v>
      </c>
      <c r="M160" s="57">
        <f t="shared" si="45"/>
        <v>1</v>
      </c>
      <c r="N160" s="57">
        <f t="shared" si="46"/>
        <v>1</v>
      </c>
      <c r="O160" s="57">
        <f t="shared" si="47"/>
        <v>1</v>
      </c>
      <c r="P160" s="17"/>
      <c r="Q160" s="17"/>
      <c r="R160" s="37">
        <f t="shared" si="34"/>
        <v>65</v>
      </c>
      <c r="S160" s="49">
        <f t="shared" si="35"/>
        <v>65</v>
      </c>
      <c r="T160" s="107">
        <v>29</v>
      </c>
      <c r="U160" s="29">
        <f t="shared" si="48"/>
        <v>29</v>
      </c>
      <c r="V160" s="17">
        <f t="shared" si="49"/>
        <v>28</v>
      </c>
      <c r="W160" s="17">
        <f t="shared" si="50"/>
        <v>30</v>
      </c>
      <c r="X160" s="17"/>
      <c r="Y160" s="17"/>
      <c r="Z160" s="17"/>
      <c r="AA160" s="17"/>
      <c r="AB160" s="17"/>
      <c r="AC160" s="17"/>
    </row>
    <row r="161" spans="1:29" ht="15.75" customHeight="1" thickBot="1">
      <c r="A161" s="17">
        <v>155</v>
      </c>
      <c r="B161" s="111" t="s">
        <v>450</v>
      </c>
      <c r="C161" s="113" t="s">
        <v>248</v>
      </c>
      <c r="D161" s="74">
        <f t="shared" si="36"/>
        <v>26</v>
      </c>
      <c r="E161" s="57">
        <f t="shared" si="37"/>
        <v>1</v>
      </c>
      <c r="F161" s="57">
        <f t="shared" si="38"/>
        <v>1</v>
      </c>
      <c r="G161" s="57">
        <f t="shared" si="39"/>
        <v>1</v>
      </c>
      <c r="H161" s="24">
        <f t="shared" si="40"/>
        <v>26</v>
      </c>
      <c r="I161" s="57">
        <f t="shared" si="41"/>
        <v>1</v>
      </c>
      <c r="J161" s="57">
        <f t="shared" si="42"/>
        <v>1</v>
      </c>
      <c r="K161" s="57">
        <f t="shared" si="43"/>
        <v>1</v>
      </c>
      <c r="L161" s="24">
        <f t="shared" si="44"/>
        <v>13</v>
      </c>
      <c r="M161" s="57">
        <f t="shared" si="45"/>
        <v>1</v>
      </c>
      <c r="N161" s="57">
        <f t="shared" si="46"/>
        <v>1</v>
      </c>
      <c r="O161" s="57">
        <f t="shared" si="47"/>
        <v>1</v>
      </c>
      <c r="P161" s="17"/>
      <c r="Q161" s="17"/>
      <c r="R161" s="37">
        <f t="shared" si="34"/>
        <v>65</v>
      </c>
      <c r="S161" s="49">
        <f t="shared" si="35"/>
        <v>65</v>
      </c>
      <c r="T161" s="107">
        <v>29</v>
      </c>
      <c r="U161" s="29">
        <f t="shared" si="48"/>
        <v>29</v>
      </c>
      <c r="V161" s="17">
        <f t="shared" si="49"/>
        <v>28</v>
      </c>
      <c r="W161" s="17">
        <f t="shared" si="50"/>
        <v>30</v>
      </c>
      <c r="X161" s="17"/>
      <c r="Y161" s="17"/>
      <c r="Z161" s="17"/>
      <c r="AA161" s="17"/>
      <c r="AB161" s="17"/>
      <c r="AC161" s="17"/>
    </row>
    <row r="162" spans="1:29" ht="15.75" customHeight="1" thickBot="1">
      <c r="A162" s="70">
        <v>156</v>
      </c>
      <c r="B162" s="111" t="s">
        <v>451</v>
      </c>
      <c r="C162" s="113" t="s">
        <v>249</v>
      </c>
      <c r="D162" s="74">
        <f t="shared" si="36"/>
        <v>24</v>
      </c>
      <c r="E162" s="57">
        <f t="shared" si="37"/>
        <v>1</v>
      </c>
      <c r="F162" s="57">
        <f t="shared" si="38"/>
        <v>1</v>
      </c>
      <c r="G162" s="57">
        <f t="shared" si="39"/>
        <v>0</v>
      </c>
      <c r="H162" s="24">
        <f t="shared" si="40"/>
        <v>23</v>
      </c>
      <c r="I162" s="57">
        <f t="shared" si="41"/>
        <v>1</v>
      </c>
      <c r="J162" s="57">
        <f t="shared" si="42"/>
        <v>1</v>
      </c>
      <c r="K162" s="57">
        <f t="shared" si="43"/>
        <v>0</v>
      </c>
      <c r="L162" s="24">
        <f t="shared" si="44"/>
        <v>11</v>
      </c>
      <c r="M162" s="57">
        <f t="shared" si="45"/>
        <v>1</v>
      </c>
      <c r="N162" s="57">
        <f t="shared" si="46"/>
        <v>0</v>
      </c>
      <c r="O162" s="57">
        <f t="shared" si="47"/>
        <v>0</v>
      </c>
      <c r="P162" s="17"/>
      <c r="Q162" s="17"/>
      <c r="R162" s="37">
        <f t="shared" si="34"/>
        <v>58</v>
      </c>
      <c r="S162" s="49">
        <f t="shared" si="35"/>
        <v>58</v>
      </c>
      <c r="T162" s="105">
        <v>26</v>
      </c>
      <c r="U162" s="29">
        <f t="shared" si="48"/>
        <v>26</v>
      </c>
      <c r="V162" s="17">
        <f t="shared" si="49"/>
        <v>25</v>
      </c>
      <c r="W162" s="17">
        <f t="shared" si="50"/>
        <v>27</v>
      </c>
      <c r="X162" s="17"/>
      <c r="Y162" s="17"/>
      <c r="Z162" s="17"/>
      <c r="AA162" s="17"/>
      <c r="AB162" s="17"/>
      <c r="AC162" s="17"/>
    </row>
    <row r="163" spans="1:29" ht="15.75" customHeight="1" thickBot="1">
      <c r="A163" s="17">
        <v>157</v>
      </c>
      <c r="B163" s="111" t="s">
        <v>452</v>
      </c>
      <c r="C163" s="113" t="s">
        <v>250</v>
      </c>
      <c r="D163" s="74">
        <f t="shared" si="36"/>
        <v>25</v>
      </c>
      <c r="E163" s="57">
        <f t="shared" si="37"/>
        <v>1</v>
      </c>
      <c r="F163" s="57">
        <f t="shared" si="38"/>
        <v>1</v>
      </c>
      <c r="G163" s="57">
        <f t="shared" si="39"/>
        <v>0</v>
      </c>
      <c r="H163" s="24">
        <f t="shared" si="40"/>
        <v>24</v>
      </c>
      <c r="I163" s="57">
        <f t="shared" si="41"/>
        <v>1</v>
      </c>
      <c r="J163" s="57">
        <f t="shared" si="42"/>
        <v>1</v>
      </c>
      <c r="K163" s="57">
        <f t="shared" si="43"/>
        <v>0</v>
      </c>
      <c r="L163" s="24">
        <f t="shared" si="44"/>
        <v>12</v>
      </c>
      <c r="M163" s="57">
        <f t="shared" si="45"/>
        <v>1</v>
      </c>
      <c r="N163" s="57">
        <f t="shared" si="46"/>
        <v>1</v>
      </c>
      <c r="O163" s="57">
        <f t="shared" si="47"/>
        <v>0</v>
      </c>
      <c r="P163" s="17"/>
      <c r="Q163" s="17"/>
      <c r="R163" s="37">
        <f t="shared" si="34"/>
        <v>61</v>
      </c>
      <c r="S163" s="49">
        <f t="shared" si="35"/>
        <v>61</v>
      </c>
      <c r="T163" s="106">
        <v>27</v>
      </c>
      <c r="U163" s="29">
        <f t="shared" si="48"/>
        <v>27</v>
      </c>
      <c r="V163" s="17">
        <f t="shared" si="49"/>
        <v>26</v>
      </c>
      <c r="W163" s="17">
        <f t="shared" si="50"/>
        <v>28</v>
      </c>
      <c r="X163" s="17"/>
      <c r="Y163" s="17"/>
      <c r="Z163" s="17"/>
      <c r="AA163" s="17"/>
      <c r="AB163" s="17"/>
      <c r="AC163" s="17"/>
    </row>
    <row r="164" spans="1:29" ht="15.75" customHeight="1" thickBot="1">
      <c r="A164" s="70">
        <v>158</v>
      </c>
      <c r="B164" s="111" t="s">
        <v>453</v>
      </c>
      <c r="C164" s="113" t="s">
        <v>251</v>
      </c>
      <c r="D164" s="74">
        <f t="shared" si="36"/>
        <v>25</v>
      </c>
      <c r="E164" s="57">
        <f t="shared" si="37"/>
        <v>1</v>
      </c>
      <c r="F164" s="57">
        <f t="shared" si="38"/>
        <v>1</v>
      </c>
      <c r="G164" s="57">
        <f t="shared" si="39"/>
        <v>0</v>
      </c>
      <c r="H164" s="24">
        <f t="shared" si="40"/>
        <v>24</v>
      </c>
      <c r="I164" s="57">
        <f t="shared" si="41"/>
        <v>1</v>
      </c>
      <c r="J164" s="57">
        <f t="shared" si="42"/>
        <v>1</v>
      </c>
      <c r="K164" s="57">
        <f t="shared" si="43"/>
        <v>0</v>
      </c>
      <c r="L164" s="24">
        <f t="shared" si="44"/>
        <v>12</v>
      </c>
      <c r="M164" s="57">
        <f t="shared" si="45"/>
        <v>1</v>
      </c>
      <c r="N164" s="57">
        <f t="shared" si="46"/>
        <v>1</v>
      </c>
      <c r="O164" s="57">
        <f t="shared" si="47"/>
        <v>0</v>
      </c>
      <c r="P164" s="17"/>
      <c r="Q164" s="17"/>
      <c r="R164" s="37">
        <f t="shared" si="34"/>
        <v>61</v>
      </c>
      <c r="S164" s="49">
        <f t="shared" si="35"/>
        <v>61</v>
      </c>
      <c r="T164" s="106">
        <v>27</v>
      </c>
      <c r="U164" s="29">
        <f t="shared" si="48"/>
        <v>27</v>
      </c>
      <c r="V164" s="17">
        <f t="shared" si="49"/>
        <v>26</v>
      </c>
      <c r="W164" s="17">
        <f t="shared" si="50"/>
        <v>28</v>
      </c>
      <c r="X164" s="17"/>
      <c r="Y164" s="17"/>
      <c r="Z164" s="17"/>
      <c r="AA164" s="17"/>
      <c r="AB164" s="17"/>
      <c r="AC164" s="17"/>
    </row>
    <row r="165" spans="1:29" ht="15.75" customHeight="1" thickBot="1">
      <c r="A165" s="17">
        <v>159</v>
      </c>
      <c r="B165" s="111" t="s">
        <v>454</v>
      </c>
      <c r="C165" s="113" t="s">
        <v>252</v>
      </c>
      <c r="D165" s="74">
        <f t="shared" si="36"/>
        <v>26</v>
      </c>
      <c r="E165" s="57">
        <f t="shared" si="37"/>
        <v>1</v>
      </c>
      <c r="F165" s="57">
        <f t="shared" si="38"/>
        <v>1</v>
      </c>
      <c r="G165" s="57">
        <f t="shared" si="39"/>
        <v>1</v>
      </c>
      <c r="H165" s="24">
        <f t="shared" si="40"/>
        <v>26</v>
      </c>
      <c r="I165" s="57">
        <f t="shared" si="41"/>
        <v>1</v>
      </c>
      <c r="J165" s="57">
        <f t="shared" si="42"/>
        <v>1</v>
      </c>
      <c r="K165" s="57">
        <f t="shared" si="43"/>
        <v>1</v>
      </c>
      <c r="L165" s="24">
        <f t="shared" si="44"/>
        <v>13</v>
      </c>
      <c r="M165" s="57">
        <f t="shared" si="45"/>
        <v>1</v>
      </c>
      <c r="N165" s="57">
        <f t="shared" si="46"/>
        <v>1</v>
      </c>
      <c r="O165" s="57">
        <f t="shared" si="47"/>
        <v>1</v>
      </c>
      <c r="P165" s="17"/>
      <c r="Q165" s="17"/>
      <c r="R165" s="37">
        <f t="shared" si="34"/>
        <v>65</v>
      </c>
      <c r="S165" s="49">
        <f t="shared" si="35"/>
        <v>65</v>
      </c>
      <c r="T165" s="107">
        <v>29</v>
      </c>
      <c r="U165" s="29">
        <f t="shared" si="48"/>
        <v>29</v>
      </c>
      <c r="V165" s="17">
        <f t="shared" si="49"/>
        <v>28</v>
      </c>
      <c r="W165" s="17">
        <f t="shared" si="50"/>
        <v>30</v>
      </c>
      <c r="X165" s="17"/>
      <c r="Y165" s="17"/>
      <c r="Z165" s="17"/>
      <c r="AA165" s="17"/>
      <c r="AB165" s="17"/>
      <c r="AC165" s="17"/>
    </row>
    <row r="166" spans="1:29" ht="15.75" customHeight="1" thickBot="1">
      <c r="A166" s="70">
        <v>160</v>
      </c>
      <c r="B166" s="111" t="s">
        <v>455</v>
      </c>
      <c r="C166" s="113" t="s">
        <v>253</v>
      </c>
      <c r="D166" s="74">
        <f t="shared" si="36"/>
        <v>26</v>
      </c>
      <c r="E166" s="57">
        <f t="shared" si="37"/>
        <v>1</v>
      </c>
      <c r="F166" s="57">
        <f t="shared" si="38"/>
        <v>1</v>
      </c>
      <c r="G166" s="57">
        <f t="shared" si="39"/>
        <v>1</v>
      </c>
      <c r="H166" s="24">
        <f t="shared" si="40"/>
        <v>25</v>
      </c>
      <c r="I166" s="57">
        <f t="shared" si="41"/>
        <v>1</v>
      </c>
      <c r="J166" s="57">
        <f t="shared" si="42"/>
        <v>1</v>
      </c>
      <c r="K166" s="57">
        <f t="shared" si="43"/>
        <v>0</v>
      </c>
      <c r="L166" s="24">
        <f t="shared" si="44"/>
        <v>12</v>
      </c>
      <c r="M166" s="57">
        <f t="shared" si="45"/>
        <v>1</v>
      </c>
      <c r="N166" s="57">
        <f t="shared" si="46"/>
        <v>1</v>
      </c>
      <c r="O166" s="57">
        <f t="shared" si="47"/>
        <v>0</v>
      </c>
      <c r="P166" s="17"/>
      <c r="Q166" s="17"/>
      <c r="R166" s="37">
        <f t="shared" si="34"/>
        <v>63</v>
      </c>
      <c r="S166" s="49">
        <f t="shared" si="35"/>
        <v>63</v>
      </c>
      <c r="T166" s="107">
        <v>28</v>
      </c>
      <c r="U166" s="29">
        <f t="shared" si="48"/>
        <v>28</v>
      </c>
      <c r="V166" s="17">
        <f t="shared" si="49"/>
        <v>27</v>
      </c>
      <c r="W166" s="17">
        <f t="shared" si="50"/>
        <v>29</v>
      </c>
      <c r="X166" s="17"/>
      <c r="Y166" s="17"/>
      <c r="Z166" s="17"/>
      <c r="AA166" s="17"/>
      <c r="AB166" s="17"/>
      <c r="AC166" s="17"/>
    </row>
    <row r="167" spans="1:29" ht="15.75" customHeight="1" thickBot="1">
      <c r="A167" s="17">
        <v>161</v>
      </c>
      <c r="B167" s="111" t="s">
        <v>456</v>
      </c>
      <c r="C167" s="113" t="s">
        <v>254</v>
      </c>
      <c r="D167" s="74">
        <f t="shared" si="36"/>
        <v>25</v>
      </c>
      <c r="E167" s="57">
        <f t="shared" si="37"/>
        <v>1</v>
      </c>
      <c r="F167" s="57">
        <f t="shared" si="38"/>
        <v>1</v>
      </c>
      <c r="G167" s="57">
        <f t="shared" si="39"/>
        <v>0</v>
      </c>
      <c r="H167" s="24">
        <f t="shared" si="40"/>
        <v>24</v>
      </c>
      <c r="I167" s="57">
        <f t="shared" si="41"/>
        <v>1</v>
      </c>
      <c r="J167" s="57">
        <f t="shared" si="42"/>
        <v>1</v>
      </c>
      <c r="K167" s="57">
        <f t="shared" si="43"/>
        <v>0</v>
      </c>
      <c r="L167" s="24">
        <f t="shared" si="44"/>
        <v>12</v>
      </c>
      <c r="M167" s="57">
        <f t="shared" si="45"/>
        <v>1</v>
      </c>
      <c r="N167" s="57">
        <f t="shared" si="46"/>
        <v>1</v>
      </c>
      <c r="O167" s="57">
        <f t="shared" si="47"/>
        <v>0</v>
      </c>
      <c r="P167" s="17"/>
      <c r="Q167" s="17"/>
      <c r="R167" s="37">
        <f t="shared" si="34"/>
        <v>61</v>
      </c>
      <c r="S167" s="49">
        <f t="shared" si="35"/>
        <v>61</v>
      </c>
      <c r="T167" s="105">
        <v>27</v>
      </c>
      <c r="U167" s="29">
        <f t="shared" si="48"/>
        <v>27</v>
      </c>
      <c r="V167" s="17">
        <f t="shared" si="49"/>
        <v>26</v>
      </c>
      <c r="W167" s="17">
        <f t="shared" si="50"/>
        <v>28</v>
      </c>
      <c r="X167" s="17"/>
      <c r="Y167" s="17"/>
      <c r="Z167" s="17"/>
      <c r="AA167" s="17"/>
      <c r="AB167" s="17"/>
      <c r="AC167" s="17"/>
    </row>
    <row r="168" spans="1:29" ht="15.75" customHeight="1" thickBot="1">
      <c r="A168" s="70">
        <v>162</v>
      </c>
      <c r="B168" s="111" t="s">
        <v>457</v>
      </c>
      <c r="C168" s="113" t="s">
        <v>255</v>
      </c>
      <c r="D168" s="74">
        <f t="shared" si="36"/>
        <v>25</v>
      </c>
      <c r="E168" s="57">
        <f t="shared" si="37"/>
        <v>1</v>
      </c>
      <c r="F168" s="57">
        <f t="shared" si="38"/>
        <v>1</v>
      </c>
      <c r="G168" s="57">
        <f t="shared" si="39"/>
        <v>0</v>
      </c>
      <c r="H168" s="24">
        <f t="shared" si="40"/>
        <v>24</v>
      </c>
      <c r="I168" s="57">
        <f t="shared" si="41"/>
        <v>1</v>
      </c>
      <c r="J168" s="57">
        <f t="shared" si="42"/>
        <v>1</v>
      </c>
      <c r="K168" s="57">
        <f t="shared" si="43"/>
        <v>0</v>
      </c>
      <c r="L168" s="24">
        <f t="shared" si="44"/>
        <v>12</v>
      </c>
      <c r="M168" s="57">
        <f t="shared" si="45"/>
        <v>1</v>
      </c>
      <c r="N168" s="57">
        <f t="shared" si="46"/>
        <v>1</v>
      </c>
      <c r="O168" s="57">
        <f t="shared" si="47"/>
        <v>0</v>
      </c>
      <c r="P168" s="17"/>
      <c r="Q168" s="17"/>
      <c r="R168" s="37">
        <f t="shared" si="34"/>
        <v>61</v>
      </c>
      <c r="S168" s="49">
        <f t="shared" si="35"/>
        <v>61</v>
      </c>
      <c r="T168" s="105">
        <v>27</v>
      </c>
      <c r="U168" s="29">
        <f t="shared" si="48"/>
        <v>27</v>
      </c>
      <c r="V168" s="17">
        <f t="shared" si="49"/>
        <v>26</v>
      </c>
      <c r="W168" s="17">
        <f t="shared" si="50"/>
        <v>28</v>
      </c>
      <c r="X168" s="17"/>
      <c r="Y168" s="17"/>
      <c r="Z168" s="17"/>
      <c r="AA168" s="17"/>
      <c r="AB168" s="17"/>
      <c r="AC168" s="17"/>
    </row>
    <row r="169" spans="1:29" ht="15.75" customHeight="1" thickBot="1">
      <c r="A169" s="17">
        <v>163</v>
      </c>
      <c r="B169" s="111" t="s">
        <v>458</v>
      </c>
      <c r="C169" s="113" t="s">
        <v>256</v>
      </c>
      <c r="D169" s="74">
        <f t="shared" si="36"/>
        <v>24</v>
      </c>
      <c r="E169" s="57">
        <f t="shared" si="37"/>
        <v>1</v>
      </c>
      <c r="F169" s="57">
        <f t="shared" si="38"/>
        <v>1</v>
      </c>
      <c r="G169" s="57">
        <f t="shared" si="39"/>
        <v>0</v>
      </c>
      <c r="H169" s="24">
        <f t="shared" si="40"/>
        <v>23</v>
      </c>
      <c r="I169" s="57">
        <f t="shared" si="41"/>
        <v>1</v>
      </c>
      <c r="J169" s="57">
        <f t="shared" si="42"/>
        <v>1</v>
      </c>
      <c r="K169" s="57">
        <f t="shared" si="43"/>
        <v>0</v>
      </c>
      <c r="L169" s="24">
        <f t="shared" si="44"/>
        <v>11</v>
      </c>
      <c r="M169" s="57">
        <f t="shared" si="45"/>
        <v>1</v>
      </c>
      <c r="N169" s="57">
        <f t="shared" si="46"/>
        <v>0</v>
      </c>
      <c r="O169" s="57">
        <f t="shared" si="47"/>
        <v>0</v>
      </c>
      <c r="P169" s="17"/>
      <c r="Q169" s="17"/>
      <c r="R169" s="37">
        <f t="shared" si="34"/>
        <v>58</v>
      </c>
      <c r="S169" s="49">
        <f t="shared" si="35"/>
        <v>58</v>
      </c>
      <c r="T169" s="107">
        <v>26</v>
      </c>
      <c r="U169" s="29">
        <f t="shared" si="48"/>
        <v>26</v>
      </c>
      <c r="V169" s="17">
        <f t="shared" si="49"/>
        <v>25</v>
      </c>
      <c r="W169" s="17">
        <f t="shared" si="50"/>
        <v>27</v>
      </c>
      <c r="X169" s="17"/>
      <c r="Y169" s="17"/>
      <c r="Z169" s="17"/>
      <c r="AA169" s="17"/>
      <c r="AB169" s="17"/>
      <c r="AC169" s="17"/>
    </row>
    <row r="170" spans="1:29" ht="15.75" customHeight="1" thickBot="1">
      <c r="A170" s="70">
        <v>164</v>
      </c>
      <c r="B170" s="111" t="s">
        <v>459</v>
      </c>
      <c r="C170" s="113" t="s">
        <v>257</v>
      </c>
      <c r="D170" s="74">
        <f t="shared" si="36"/>
        <v>26</v>
      </c>
      <c r="E170" s="57">
        <f t="shared" si="37"/>
        <v>1</v>
      </c>
      <c r="F170" s="57">
        <f t="shared" si="38"/>
        <v>1</v>
      </c>
      <c r="G170" s="57">
        <f t="shared" si="39"/>
        <v>1</v>
      </c>
      <c r="H170" s="24">
        <f t="shared" si="40"/>
        <v>26</v>
      </c>
      <c r="I170" s="57">
        <f t="shared" si="41"/>
        <v>1</v>
      </c>
      <c r="J170" s="57">
        <f t="shared" si="42"/>
        <v>1</v>
      </c>
      <c r="K170" s="57">
        <f t="shared" si="43"/>
        <v>1</v>
      </c>
      <c r="L170" s="24">
        <f t="shared" si="44"/>
        <v>13</v>
      </c>
      <c r="M170" s="57">
        <f t="shared" si="45"/>
        <v>1</v>
      </c>
      <c r="N170" s="57">
        <f t="shared" si="46"/>
        <v>1</v>
      </c>
      <c r="O170" s="57">
        <f t="shared" si="47"/>
        <v>1</v>
      </c>
      <c r="P170" s="17"/>
      <c r="Q170" s="17"/>
      <c r="R170" s="37">
        <f t="shared" si="34"/>
        <v>65</v>
      </c>
      <c r="S170" s="49">
        <f t="shared" si="35"/>
        <v>65</v>
      </c>
      <c r="T170" s="107">
        <v>29</v>
      </c>
      <c r="U170" s="29">
        <f t="shared" si="48"/>
        <v>29</v>
      </c>
      <c r="V170" s="17">
        <f t="shared" si="49"/>
        <v>28</v>
      </c>
      <c r="W170" s="17">
        <f t="shared" si="50"/>
        <v>30</v>
      </c>
      <c r="X170" s="17"/>
      <c r="Y170" s="17"/>
      <c r="Z170" s="17"/>
      <c r="AA170" s="17"/>
      <c r="AB170" s="17"/>
      <c r="AC170" s="17"/>
    </row>
    <row r="171" spans="1:29" ht="15.75" customHeight="1" thickBot="1">
      <c r="A171" s="17">
        <v>165</v>
      </c>
      <c r="B171" s="111" t="s">
        <v>460</v>
      </c>
      <c r="C171" s="113" t="s">
        <v>258</v>
      </c>
      <c r="D171" s="74">
        <f t="shared" si="36"/>
        <v>25</v>
      </c>
      <c r="E171" s="57">
        <f t="shared" si="37"/>
        <v>1</v>
      </c>
      <c r="F171" s="57">
        <f t="shared" si="38"/>
        <v>1</v>
      </c>
      <c r="G171" s="57">
        <f t="shared" si="39"/>
        <v>0</v>
      </c>
      <c r="H171" s="24">
        <f t="shared" si="40"/>
        <v>24</v>
      </c>
      <c r="I171" s="57">
        <f t="shared" si="41"/>
        <v>1</v>
      </c>
      <c r="J171" s="57">
        <f t="shared" si="42"/>
        <v>1</v>
      </c>
      <c r="K171" s="57">
        <f t="shared" si="43"/>
        <v>0</v>
      </c>
      <c r="L171" s="24">
        <f t="shared" si="44"/>
        <v>12</v>
      </c>
      <c r="M171" s="57">
        <f t="shared" si="45"/>
        <v>1</v>
      </c>
      <c r="N171" s="57">
        <f t="shared" si="46"/>
        <v>1</v>
      </c>
      <c r="O171" s="57">
        <f t="shared" si="47"/>
        <v>0</v>
      </c>
      <c r="P171" s="17"/>
      <c r="Q171" s="17"/>
      <c r="R171" s="37">
        <f t="shared" si="34"/>
        <v>61</v>
      </c>
      <c r="S171" s="49">
        <f t="shared" si="35"/>
        <v>61</v>
      </c>
      <c r="T171" s="106">
        <v>27</v>
      </c>
      <c r="U171" s="29">
        <f t="shared" si="48"/>
        <v>27</v>
      </c>
      <c r="V171" s="17">
        <f t="shared" si="49"/>
        <v>26</v>
      </c>
      <c r="W171" s="17">
        <f t="shared" si="50"/>
        <v>28</v>
      </c>
      <c r="X171" s="17"/>
      <c r="Y171" s="17"/>
      <c r="Z171" s="17"/>
      <c r="AA171" s="17"/>
      <c r="AB171" s="17"/>
      <c r="AC171" s="17"/>
    </row>
    <row r="172" spans="1:29" ht="15.75" customHeight="1" thickBot="1">
      <c r="A172" s="70">
        <v>166</v>
      </c>
      <c r="B172" s="111" t="s">
        <v>461</v>
      </c>
      <c r="C172" s="113" t="s">
        <v>259</v>
      </c>
      <c r="D172" s="74">
        <f t="shared" si="36"/>
        <v>25</v>
      </c>
      <c r="E172" s="57">
        <f t="shared" si="37"/>
        <v>1</v>
      </c>
      <c r="F172" s="57">
        <f t="shared" si="38"/>
        <v>1</v>
      </c>
      <c r="G172" s="57">
        <f t="shared" si="39"/>
        <v>0</v>
      </c>
      <c r="H172" s="24">
        <f t="shared" si="40"/>
        <v>24</v>
      </c>
      <c r="I172" s="57">
        <f t="shared" si="41"/>
        <v>1</v>
      </c>
      <c r="J172" s="57">
        <f t="shared" si="42"/>
        <v>1</v>
      </c>
      <c r="K172" s="57">
        <f t="shared" si="43"/>
        <v>0</v>
      </c>
      <c r="L172" s="24">
        <f t="shared" si="44"/>
        <v>12</v>
      </c>
      <c r="M172" s="57">
        <f t="shared" si="45"/>
        <v>1</v>
      </c>
      <c r="N172" s="57">
        <f t="shared" si="46"/>
        <v>1</v>
      </c>
      <c r="O172" s="57">
        <f t="shared" si="47"/>
        <v>0</v>
      </c>
      <c r="P172" s="17"/>
      <c r="Q172" s="17"/>
      <c r="R172" s="37">
        <f t="shared" si="34"/>
        <v>61</v>
      </c>
      <c r="S172" s="49">
        <f t="shared" si="35"/>
        <v>61</v>
      </c>
      <c r="T172" s="105">
        <v>27</v>
      </c>
      <c r="U172" s="29">
        <f t="shared" si="48"/>
        <v>27</v>
      </c>
      <c r="V172" s="17">
        <f t="shared" si="49"/>
        <v>26</v>
      </c>
      <c r="W172" s="17">
        <f t="shared" si="50"/>
        <v>28</v>
      </c>
      <c r="X172" s="17"/>
      <c r="Y172" s="17"/>
      <c r="Z172" s="17"/>
      <c r="AA172" s="17"/>
      <c r="AB172" s="17"/>
      <c r="AC172" s="17"/>
    </row>
    <row r="173" spans="1:29" ht="15.75" customHeight="1" thickBot="1">
      <c r="A173" s="17">
        <v>167</v>
      </c>
      <c r="B173" s="111" t="s">
        <v>462</v>
      </c>
      <c r="C173" s="113" t="s">
        <v>260</v>
      </c>
      <c r="D173" s="74">
        <f t="shared" si="36"/>
        <v>26</v>
      </c>
      <c r="E173" s="57">
        <f t="shared" si="37"/>
        <v>1</v>
      </c>
      <c r="F173" s="57">
        <f t="shared" si="38"/>
        <v>1</v>
      </c>
      <c r="G173" s="57">
        <f t="shared" si="39"/>
        <v>1</v>
      </c>
      <c r="H173" s="24">
        <f t="shared" si="40"/>
        <v>25</v>
      </c>
      <c r="I173" s="57">
        <f t="shared" si="41"/>
        <v>1</v>
      </c>
      <c r="J173" s="57">
        <f t="shared" si="42"/>
        <v>1</v>
      </c>
      <c r="K173" s="57">
        <f t="shared" si="43"/>
        <v>0</v>
      </c>
      <c r="L173" s="24">
        <f t="shared" si="44"/>
        <v>12</v>
      </c>
      <c r="M173" s="57">
        <f t="shared" si="45"/>
        <v>1</v>
      </c>
      <c r="N173" s="57">
        <f t="shared" si="46"/>
        <v>1</v>
      </c>
      <c r="O173" s="57">
        <f t="shared" si="47"/>
        <v>0</v>
      </c>
      <c r="P173" s="17"/>
      <c r="Q173" s="17"/>
      <c r="R173" s="37">
        <f t="shared" si="34"/>
        <v>63</v>
      </c>
      <c r="S173" s="49">
        <f t="shared" si="35"/>
        <v>63</v>
      </c>
      <c r="T173" s="105">
        <v>28</v>
      </c>
      <c r="U173" s="29">
        <f t="shared" si="48"/>
        <v>28</v>
      </c>
      <c r="V173" s="17">
        <f t="shared" si="49"/>
        <v>27</v>
      </c>
      <c r="W173" s="17">
        <f t="shared" si="50"/>
        <v>29</v>
      </c>
      <c r="X173" s="17"/>
      <c r="Y173" s="17"/>
      <c r="Z173" s="17"/>
      <c r="AA173" s="17"/>
      <c r="AB173" s="17"/>
      <c r="AC173" s="17"/>
    </row>
    <row r="174" spans="1:29" ht="15.75" customHeight="1" thickBot="1">
      <c r="A174" s="70">
        <v>168</v>
      </c>
      <c r="B174" s="111" t="s">
        <v>463</v>
      </c>
      <c r="C174" s="113" t="s">
        <v>261</v>
      </c>
      <c r="D174" s="74">
        <f t="shared" si="36"/>
        <v>26</v>
      </c>
      <c r="E174" s="57">
        <f t="shared" si="37"/>
        <v>1</v>
      </c>
      <c r="F174" s="57">
        <f t="shared" si="38"/>
        <v>1</v>
      </c>
      <c r="G174" s="57">
        <f t="shared" si="39"/>
        <v>1</v>
      </c>
      <c r="H174" s="24">
        <f t="shared" si="40"/>
        <v>26</v>
      </c>
      <c r="I174" s="57">
        <f t="shared" si="41"/>
        <v>1</v>
      </c>
      <c r="J174" s="57">
        <f t="shared" si="42"/>
        <v>1</v>
      </c>
      <c r="K174" s="57">
        <f t="shared" si="43"/>
        <v>1</v>
      </c>
      <c r="L174" s="24">
        <f t="shared" si="44"/>
        <v>13</v>
      </c>
      <c r="M174" s="57">
        <f t="shared" si="45"/>
        <v>1</v>
      </c>
      <c r="N174" s="57">
        <f t="shared" si="46"/>
        <v>1</v>
      </c>
      <c r="O174" s="57">
        <f t="shared" si="47"/>
        <v>1</v>
      </c>
      <c r="P174" s="17"/>
      <c r="Q174" s="17"/>
      <c r="R174" s="37">
        <f t="shared" si="34"/>
        <v>65</v>
      </c>
      <c r="S174" s="49">
        <f t="shared" si="35"/>
        <v>65</v>
      </c>
      <c r="T174" s="105">
        <v>29</v>
      </c>
      <c r="U174" s="29">
        <f t="shared" si="48"/>
        <v>29</v>
      </c>
      <c r="V174" s="17">
        <f t="shared" si="49"/>
        <v>28</v>
      </c>
      <c r="W174" s="17">
        <f t="shared" si="50"/>
        <v>30</v>
      </c>
      <c r="X174" s="17"/>
      <c r="Y174" s="17"/>
      <c r="Z174" s="17"/>
      <c r="AA174" s="17"/>
      <c r="AB174" s="17"/>
      <c r="AC174" s="17"/>
    </row>
    <row r="175" spans="1:29" ht="15.75" customHeight="1" thickBot="1">
      <c r="A175" s="17">
        <v>169</v>
      </c>
      <c r="B175" s="111" t="s">
        <v>464</v>
      </c>
      <c r="C175" s="113" t="s">
        <v>262</v>
      </c>
      <c r="D175" s="74">
        <f t="shared" si="36"/>
        <v>25</v>
      </c>
      <c r="E175" s="57">
        <f t="shared" si="37"/>
        <v>1</v>
      </c>
      <c r="F175" s="57">
        <f t="shared" si="38"/>
        <v>1</v>
      </c>
      <c r="G175" s="57">
        <f t="shared" si="39"/>
        <v>0</v>
      </c>
      <c r="H175" s="24">
        <f t="shared" si="40"/>
        <v>24</v>
      </c>
      <c r="I175" s="57">
        <f t="shared" si="41"/>
        <v>1</v>
      </c>
      <c r="J175" s="57">
        <f t="shared" si="42"/>
        <v>1</v>
      </c>
      <c r="K175" s="57">
        <f t="shared" si="43"/>
        <v>0</v>
      </c>
      <c r="L175" s="24">
        <f t="shared" si="44"/>
        <v>12</v>
      </c>
      <c r="M175" s="57">
        <f t="shared" si="45"/>
        <v>1</v>
      </c>
      <c r="N175" s="57">
        <f t="shared" si="46"/>
        <v>1</v>
      </c>
      <c r="O175" s="57">
        <f t="shared" si="47"/>
        <v>0</v>
      </c>
      <c r="P175" s="17"/>
      <c r="Q175" s="17"/>
      <c r="R175" s="37">
        <f t="shared" si="34"/>
        <v>61</v>
      </c>
      <c r="S175" s="49">
        <f t="shared" si="35"/>
        <v>61</v>
      </c>
      <c r="T175" s="106">
        <v>27</v>
      </c>
      <c r="U175" s="29">
        <f t="shared" si="48"/>
        <v>27</v>
      </c>
      <c r="V175" s="17">
        <f t="shared" si="49"/>
        <v>26</v>
      </c>
      <c r="W175" s="17">
        <f t="shared" si="50"/>
        <v>28</v>
      </c>
      <c r="X175" s="17"/>
      <c r="Y175" s="17"/>
      <c r="Z175" s="17"/>
      <c r="AA175" s="17"/>
      <c r="AB175" s="17"/>
      <c r="AC175" s="17"/>
    </row>
    <row r="176" spans="1:29" ht="15.75" customHeight="1" thickBot="1">
      <c r="A176" s="70">
        <v>170</v>
      </c>
      <c r="B176" s="111" t="s">
        <v>465</v>
      </c>
      <c r="C176" s="113" t="s">
        <v>263</v>
      </c>
      <c r="D176" s="74">
        <f t="shared" si="36"/>
        <v>26</v>
      </c>
      <c r="E176" s="57">
        <f t="shared" si="37"/>
        <v>1</v>
      </c>
      <c r="F176" s="57">
        <f t="shared" si="38"/>
        <v>1</v>
      </c>
      <c r="G176" s="57">
        <f t="shared" si="39"/>
        <v>1</v>
      </c>
      <c r="H176" s="24">
        <f t="shared" si="40"/>
        <v>26</v>
      </c>
      <c r="I176" s="57">
        <f t="shared" si="41"/>
        <v>1</v>
      </c>
      <c r="J176" s="57">
        <f t="shared" si="42"/>
        <v>1</v>
      </c>
      <c r="K176" s="57">
        <f t="shared" si="43"/>
        <v>1</v>
      </c>
      <c r="L176" s="24">
        <f t="shared" si="44"/>
        <v>13</v>
      </c>
      <c r="M176" s="57">
        <f t="shared" si="45"/>
        <v>1</v>
      </c>
      <c r="N176" s="57">
        <f t="shared" si="46"/>
        <v>1</v>
      </c>
      <c r="O176" s="57">
        <f t="shared" si="47"/>
        <v>1</v>
      </c>
      <c r="P176" s="17"/>
      <c r="Q176" s="17"/>
      <c r="R176" s="37">
        <f t="shared" si="34"/>
        <v>65</v>
      </c>
      <c r="S176" s="49">
        <f t="shared" si="35"/>
        <v>65</v>
      </c>
      <c r="T176" s="107">
        <v>29</v>
      </c>
      <c r="U176" s="29">
        <f t="shared" si="48"/>
        <v>29</v>
      </c>
      <c r="V176" s="17">
        <f t="shared" si="49"/>
        <v>28</v>
      </c>
      <c r="W176" s="17">
        <f t="shared" si="50"/>
        <v>30</v>
      </c>
      <c r="X176" s="17"/>
      <c r="Y176" s="17"/>
      <c r="Z176" s="17"/>
      <c r="AA176" s="17"/>
      <c r="AB176" s="17"/>
      <c r="AC176" s="17"/>
    </row>
    <row r="177" spans="1:29" ht="15.75" customHeight="1" thickBot="1">
      <c r="A177" s="17">
        <v>171</v>
      </c>
      <c r="B177" s="111" t="s">
        <v>466</v>
      </c>
      <c r="C177" s="113" t="s">
        <v>264</v>
      </c>
      <c r="D177" s="74">
        <f t="shared" si="36"/>
        <v>25</v>
      </c>
      <c r="E177" s="57">
        <f t="shared" si="37"/>
        <v>1</v>
      </c>
      <c r="F177" s="57">
        <f t="shared" si="38"/>
        <v>1</v>
      </c>
      <c r="G177" s="57">
        <f t="shared" si="39"/>
        <v>0</v>
      </c>
      <c r="H177" s="24">
        <f t="shared" si="40"/>
        <v>24</v>
      </c>
      <c r="I177" s="57">
        <f t="shared" si="41"/>
        <v>1</v>
      </c>
      <c r="J177" s="57">
        <f t="shared" si="42"/>
        <v>1</v>
      </c>
      <c r="K177" s="57">
        <f t="shared" si="43"/>
        <v>0</v>
      </c>
      <c r="L177" s="24">
        <f t="shared" si="44"/>
        <v>12</v>
      </c>
      <c r="M177" s="57">
        <f t="shared" si="45"/>
        <v>1</v>
      </c>
      <c r="N177" s="57">
        <f t="shared" si="46"/>
        <v>1</v>
      </c>
      <c r="O177" s="57">
        <f t="shared" si="47"/>
        <v>0</v>
      </c>
      <c r="P177" s="17"/>
      <c r="Q177" s="17"/>
      <c r="R177" s="37">
        <f t="shared" si="34"/>
        <v>61</v>
      </c>
      <c r="S177" s="49">
        <f t="shared" si="35"/>
        <v>61</v>
      </c>
      <c r="T177" s="106">
        <v>27</v>
      </c>
      <c r="U177" s="29">
        <f t="shared" si="48"/>
        <v>27</v>
      </c>
      <c r="V177" s="17">
        <f t="shared" si="49"/>
        <v>26</v>
      </c>
      <c r="W177" s="17">
        <f t="shared" si="50"/>
        <v>28</v>
      </c>
      <c r="X177" s="17"/>
      <c r="Y177" s="17"/>
      <c r="Z177" s="17"/>
      <c r="AA177" s="17"/>
      <c r="AB177" s="17"/>
      <c r="AC177" s="17"/>
    </row>
    <row r="178" spans="1:29" ht="15.75" customHeight="1" thickBot="1">
      <c r="A178" s="70">
        <v>172</v>
      </c>
      <c r="B178" s="111" t="s">
        <v>467</v>
      </c>
      <c r="C178" s="113" t="s">
        <v>265</v>
      </c>
      <c r="D178" s="74">
        <f t="shared" si="36"/>
        <v>25</v>
      </c>
      <c r="E178" s="57">
        <f t="shared" si="37"/>
        <v>1</v>
      </c>
      <c r="F178" s="57">
        <f t="shared" si="38"/>
        <v>1</v>
      </c>
      <c r="G178" s="57">
        <f t="shared" si="39"/>
        <v>0</v>
      </c>
      <c r="H178" s="24">
        <f t="shared" si="40"/>
        <v>24</v>
      </c>
      <c r="I178" s="57">
        <f t="shared" si="41"/>
        <v>1</v>
      </c>
      <c r="J178" s="57">
        <f t="shared" si="42"/>
        <v>1</v>
      </c>
      <c r="K178" s="57">
        <f t="shared" si="43"/>
        <v>0</v>
      </c>
      <c r="L178" s="24">
        <f t="shared" si="44"/>
        <v>12</v>
      </c>
      <c r="M178" s="57">
        <f t="shared" si="45"/>
        <v>1</v>
      </c>
      <c r="N178" s="57">
        <f t="shared" si="46"/>
        <v>1</v>
      </c>
      <c r="O178" s="57">
        <f t="shared" si="47"/>
        <v>0</v>
      </c>
      <c r="P178" s="17"/>
      <c r="Q178" s="17"/>
      <c r="R178" s="37">
        <f t="shared" si="34"/>
        <v>61</v>
      </c>
      <c r="S178" s="49">
        <f t="shared" si="35"/>
        <v>61</v>
      </c>
      <c r="T178" s="105">
        <v>27</v>
      </c>
      <c r="U178" s="29">
        <f t="shared" si="48"/>
        <v>27</v>
      </c>
      <c r="V178" s="17">
        <f t="shared" si="49"/>
        <v>26</v>
      </c>
      <c r="W178" s="17">
        <f t="shared" si="50"/>
        <v>28</v>
      </c>
      <c r="X178" s="17"/>
      <c r="Y178" s="17"/>
      <c r="Z178" s="17"/>
      <c r="AA178" s="17"/>
      <c r="AB178" s="17"/>
      <c r="AC178" s="17"/>
    </row>
    <row r="179" spans="1:29" ht="15.75" customHeight="1" thickBot="1">
      <c r="A179" s="17">
        <v>173</v>
      </c>
      <c r="B179" s="111" t="s">
        <v>468</v>
      </c>
      <c r="C179" s="113" t="s">
        <v>266</v>
      </c>
      <c r="D179" s="74">
        <f t="shared" si="36"/>
        <v>26</v>
      </c>
      <c r="E179" s="57">
        <f t="shared" si="37"/>
        <v>1</v>
      </c>
      <c r="F179" s="57">
        <f t="shared" si="38"/>
        <v>1</v>
      </c>
      <c r="G179" s="57">
        <f t="shared" si="39"/>
        <v>1</v>
      </c>
      <c r="H179" s="24">
        <f t="shared" si="40"/>
        <v>26</v>
      </c>
      <c r="I179" s="57">
        <f t="shared" si="41"/>
        <v>1</v>
      </c>
      <c r="J179" s="57">
        <f t="shared" si="42"/>
        <v>1</v>
      </c>
      <c r="K179" s="57">
        <f t="shared" si="43"/>
        <v>1</v>
      </c>
      <c r="L179" s="24">
        <f t="shared" si="44"/>
        <v>13</v>
      </c>
      <c r="M179" s="57">
        <f t="shared" si="45"/>
        <v>1</v>
      </c>
      <c r="N179" s="57">
        <f t="shared" si="46"/>
        <v>1</v>
      </c>
      <c r="O179" s="57">
        <f t="shared" si="47"/>
        <v>1</v>
      </c>
      <c r="P179" s="17"/>
      <c r="Q179" s="17"/>
      <c r="R179" s="37">
        <f t="shared" si="34"/>
        <v>65</v>
      </c>
      <c r="S179" s="49">
        <f t="shared" si="35"/>
        <v>65</v>
      </c>
      <c r="T179" s="107">
        <v>29</v>
      </c>
      <c r="U179" s="29">
        <f t="shared" si="48"/>
        <v>29</v>
      </c>
      <c r="V179" s="17">
        <f t="shared" si="49"/>
        <v>28</v>
      </c>
      <c r="W179" s="17">
        <f t="shared" si="50"/>
        <v>30</v>
      </c>
      <c r="X179" s="17"/>
      <c r="Y179" s="17"/>
      <c r="Z179" s="17"/>
      <c r="AA179" s="17"/>
      <c r="AB179" s="17"/>
      <c r="AC179" s="17"/>
    </row>
    <row r="180" spans="1:29" ht="15.75" customHeight="1" thickBot="1">
      <c r="A180" s="70">
        <v>174</v>
      </c>
      <c r="B180" s="111" t="s">
        <v>469</v>
      </c>
      <c r="C180" s="113" t="s">
        <v>267</v>
      </c>
      <c r="D180" s="74">
        <f t="shared" si="36"/>
        <v>26</v>
      </c>
      <c r="E180" s="57">
        <f t="shared" si="37"/>
        <v>1</v>
      </c>
      <c r="F180" s="57">
        <f t="shared" si="38"/>
        <v>1</v>
      </c>
      <c r="G180" s="57">
        <f t="shared" si="39"/>
        <v>1</v>
      </c>
      <c r="H180" s="24">
        <f t="shared" si="40"/>
        <v>26</v>
      </c>
      <c r="I180" s="57">
        <f t="shared" si="41"/>
        <v>1</v>
      </c>
      <c r="J180" s="57">
        <f t="shared" si="42"/>
        <v>1</v>
      </c>
      <c r="K180" s="57">
        <f t="shared" si="43"/>
        <v>1</v>
      </c>
      <c r="L180" s="24">
        <f t="shared" si="44"/>
        <v>13</v>
      </c>
      <c r="M180" s="57">
        <f t="shared" si="45"/>
        <v>1</v>
      </c>
      <c r="N180" s="57">
        <f t="shared" si="46"/>
        <v>1</v>
      </c>
      <c r="O180" s="57">
        <f t="shared" si="47"/>
        <v>1</v>
      </c>
      <c r="P180" s="17"/>
      <c r="Q180" s="17"/>
      <c r="R180" s="37">
        <f t="shared" si="34"/>
        <v>65</v>
      </c>
      <c r="S180" s="49">
        <f t="shared" si="35"/>
        <v>65</v>
      </c>
      <c r="T180" s="107">
        <v>29</v>
      </c>
      <c r="U180" s="29">
        <f t="shared" si="48"/>
        <v>29</v>
      </c>
      <c r="V180" s="17">
        <f t="shared" si="49"/>
        <v>28</v>
      </c>
      <c r="W180" s="17">
        <f t="shared" si="50"/>
        <v>30</v>
      </c>
      <c r="X180" s="17"/>
      <c r="Y180" s="17"/>
      <c r="Z180" s="17"/>
      <c r="AA180" s="17"/>
      <c r="AB180" s="17"/>
      <c r="AC180" s="17"/>
    </row>
    <row r="181" spans="1:29" ht="15.75" customHeight="1" thickBot="1">
      <c r="A181" s="17">
        <v>175</v>
      </c>
      <c r="B181" s="110" t="s">
        <v>288</v>
      </c>
      <c r="C181" s="112" t="s">
        <v>100</v>
      </c>
      <c r="D181" s="74">
        <f t="shared" si="36"/>
        <v>26</v>
      </c>
      <c r="E181" s="57">
        <f t="shared" si="37"/>
        <v>1</v>
      </c>
      <c r="F181" s="57">
        <f t="shared" si="38"/>
        <v>1</v>
      </c>
      <c r="G181" s="57">
        <f t="shared" si="39"/>
        <v>1</v>
      </c>
      <c r="H181" s="24">
        <f t="shared" si="40"/>
        <v>26</v>
      </c>
      <c r="I181" s="57">
        <f t="shared" si="41"/>
        <v>1</v>
      </c>
      <c r="J181" s="57">
        <f t="shared" si="42"/>
        <v>1</v>
      </c>
      <c r="K181" s="57">
        <f t="shared" si="43"/>
        <v>1</v>
      </c>
      <c r="L181" s="24">
        <f t="shared" si="44"/>
        <v>13</v>
      </c>
      <c r="M181" s="57">
        <f t="shared" si="45"/>
        <v>1</v>
      </c>
      <c r="N181" s="57">
        <f t="shared" si="46"/>
        <v>1</v>
      </c>
      <c r="O181" s="57">
        <f t="shared" si="47"/>
        <v>1</v>
      </c>
      <c r="P181" s="17"/>
      <c r="Q181" s="17"/>
      <c r="R181" s="37">
        <f t="shared" si="34"/>
        <v>65</v>
      </c>
      <c r="S181" s="49">
        <f t="shared" si="35"/>
        <v>65</v>
      </c>
      <c r="T181" s="86">
        <v>29</v>
      </c>
      <c r="U181" s="29">
        <f t="shared" si="48"/>
        <v>29</v>
      </c>
      <c r="V181" s="17">
        <f t="shared" si="49"/>
        <v>28</v>
      </c>
      <c r="W181" s="17">
        <f t="shared" si="50"/>
        <v>30</v>
      </c>
      <c r="X181" s="17"/>
      <c r="Y181" s="17"/>
      <c r="Z181" s="17"/>
      <c r="AA181" s="17"/>
      <c r="AB181" s="17"/>
      <c r="AC181" s="17"/>
    </row>
    <row r="182" spans="1:29" ht="15.75" customHeight="1" thickBot="1">
      <c r="A182" s="70">
        <v>176</v>
      </c>
      <c r="B182" s="111" t="s">
        <v>289</v>
      </c>
      <c r="C182" s="113" t="s">
        <v>268</v>
      </c>
      <c r="D182" s="74">
        <f t="shared" si="36"/>
        <v>25</v>
      </c>
      <c r="E182" s="57">
        <f t="shared" si="37"/>
        <v>1</v>
      </c>
      <c r="F182" s="57">
        <f t="shared" si="38"/>
        <v>1</v>
      </c>
      <c r="G182" s="57">
        <f t="shared" si="39"/>
        <v>0</v>
      </c>
      <c r="H182" s="24">
        <f t="shared" si="40"/>
        <v>24</v>
      </c>
      <c r="I182" s="57">
        <f t="shared" si="41"/>
        <v>1</v>
      </c>
      <c r="J182" s="57">
        <f t="shared" si="42"/>
        <v>1</v>
      </c>
      <c r="K182" s="57">
        <f t="shared" si="43"/>
        <v>0</v>
      </c>
      <c r="L182" s="24">
        <f t="shared" si="44"/>
        <v>12</v>
      </c>
      <c r="M182" s="57">
        <f t="shared" si="45"/>
        <v>1</v>
      </c>
      <c r="N182" s="57">
        <f t="shared" si="46"/>
        <v>1</v>
      </c>
      <c r="O182" s="57">
        <f t="shared" si="47"/>
        <v>0</v>
      </c>
      <c r="P182" s="17"/>
      <c r="Q182" s="17"/>
      <c r="R182" s="37">
        <f t="shared" si="34"/>
        <v>61</v>
      </c>
      <c r="S182" s="49">
        <f t="shared" si="35"/>
        <v>61</v>
      </c>
      <c r="T182" s="86">
        <v>27</v>
      </c>
      <c r="U182" s="29">
        <f t="shared" si="48"/>
        <v>27</v>
      </c>
      <c r="V182" s="17">
        <f t="shared" si="49"/>
        <v>26</v>
      </c>
      <c r="W182" s="17">
        <f t="shared" si="50"/>
        <v>28</v>
      </c>
      <c r="X182" s="17"/>
      <c r="Y182" s="17"/>
      <c r="Z182" s="17"/>
      <c r="AA182" s="17"/>
      <c r="AB182" s="17"/>
      <c r="AC182" s="17"/>
    </row>
    <row r="183" spans="1:29" ht="15.75" customHeight="1" thickBot="1">
      <c r="A183" s="17">
        <v>177</v>
      </c>
      <c r="B183" s="111" t="s">
        <v>290</v>
      </c>
      <c r="C183" s="113" t="s">
        <v>269</v>
      </c>
      <c r="D183" s="74">
        <f t="shared" si="36"/>
        <v>26</v>
      </c>
      <c r="E183" s="57">
        <f t="shared" si="37"/>
        <v>1</v>
      </c>
      <c r="F183" s="57">
        <f t="shared" si="38"/>
        <v>1</v>
      </c>
      <c r="G183" s="57">
        <f t="shared" si="39"/>
        <v>1</v>
      </c>
      <c r="H183" s="24">
        <f t="shared" si="40"/>
        <v>26</v>
      </c>
      <c r="I183" s="57">
        <f t="shared" si="41"/>
        <v>1</v>
      </c>
      <c r="J183" s="57">
        <f t="shared" si="42"/>
        <v>1</v>
      </c>
      <c r="K183" s="57">
        <f t="shared" si="43"/>
        <v>1</v>
      </c>
      <c r="L183" s="24">
        <f t="shared" si="44"/>
        <v>13</v>
      </c>
      <c r="M183" s="57">
        <f t="shared" si="45"/>
        <v>1</v>
      </c>
      <c r="N183" s="57">
        <f t="shared" si="46"/>
        <v>1</v>
      </c>
      <c r="O183" s="57">
        <f t="shared" si="47"/>
        <v>1</v>
      </c>
      <c r="P183" s="17"/>
      <c r="Q183" s="17"/>
      <c r="R183" s="37">
        <f t="shared" si="34"/>
        <v>65</v>
      </c>
      <c r="S183" s="49">
        <f t="shared" si="35"/>
        <v>65</v>
      </c>
      <c r="T183" s="108">
        <v>29</v>
      </c>
      <c r="U183" s="29">
        <f t="shared" si="48"/>
        <v>29</v>
      </c>
      <c r="V183" s="17">
        <f t="shared" si="49"/>
        <v>28</v>
      </c>
      <c r="W183" s="17">
        <f t="shared" si="50"/>
        <v>30</v>
      </c>
      <c r="X183" s="17"/>
      <c r="Y183" s="17"/>
      <c r="Z183" s="17"/>
      <c r="AA183" s="17"/>
      <c r="AB183" s="17"/>
      <c r="AC183" s="17"/>
    </row>
    <row r="184" spans="1:29" ht="15.75" customHeight="1" thickBot="1">
      <c r="A184" s="70">
        <v>178</v>
      </c>
      <c r="B184" s="111" t="s">
        <v>291</v>
      </c>
      <c r="C184" s="113" t="s">
        <v>270</v>
      </c>
      <c r="D184" s="74">
        <f t="shared" si="36"/>
        <v>14</v>
      </c>
      <c r="E184" s="57">
        <f t="shared" si="37"/>
        <v>0</v>
      </c>
      <c r="F184" s="57">
        <f t="shared" si="38"/>
        <v>0</v>
      </c>
      <c r="G184" s="57">
        <f t="shared" si="39"/>
        <v>0</v>
      </c>
      <c r="H184" s="24">
        <f t="shared" si="40"/>
        <v>13</v>
      </c>
      <c r="I184" s="57">
        <f t="shared" si="41"/>
        <v>0</v>
      </c>
      <c r="J184" s="57">
        <f t="shared" si="42"/>
        <v>0</v>
      </c>
      <c r="K184" s="57">
        <f t="shared" si="43"/>
        <v>0</v>
      </c>
      <c r="L184" s="24">
        <f t="shared" si="44"/>
        <v>6</v>
      </c>
      <c r="M184" s="57">
        <f t="shared" si="45"/>
        <v>0</v>
      </c>
      <c r="N184" s="57">
        <f t="shared" si="46"/>
        <v>0</v>
      </c>
      <c r="O184" s="57">
        <f t="shared" si="47"/>
        <v>0</v>
      </c>
      <c r="P184" s="17"/>
      <c r="Q184" s="17"/>
      <c r="R184" s="37">
        <f t="shared" si="34"/>
        <v>33</v>
      </c>
      <c r="S184" s="49">
        <f t="shared" si="35"/>
        <v>33</v>
      </c>
      <c r="T184" s="105">
        <v>15</v>
      </c>
      <c r="U184" s="29">
        <f t="shared" si="48"/>
        <v>15</v>
      </c>
      <c r="V184" s="17">
        <f t="shared" si="49"/>
        <v>14</v>
      </c>
      <c r="W184" s="17">
        <f t="shared" si="50"/>
        <v>16</v>
      </c>
      <c r="X184" s="17"/>
      <c r="Y184" s="17"/>
      <c r="Z184" s="17"/>
      <c r="AA184" s="17"/>
      <c r="AB184" s="17"/>
      <c r="AC184" s="17"/>
    </row>
    <row r="185" spans="1:29" ht="15.75" customHeight="1" thickBot="1">
      <c r="A185" s="17">
        <v>179</v>
      </c>
      <c r="B185" s="111" t="s">
        <v>292</v>
      </c>
      <c r="C185" s="113" t="s">
        <v>271</v>
      </c>
      <c r="D185" s="74">
        <f t="shared" si="36"/>
        <v>25</v>
      </c>
      <c r="E185" s="57">
        <f t="shared" si="37"/>
        <v>1</v>
      </c>
      <c r="F185" s="57">
        <f t="shared" si="38"/>
        <v>1</v>
      </c>
      <c r="G185" s="57">
        <f t="shared" si="39"/>
        <v>0</v>
      </c>
      <c r="H185" s="24">
        <f t="shared" si="40"/>
        <v>24</v>
      </c>
      <c r="I185" s="57">
        <f t="shared" si="41"/>
        <v>1</v>
      </c>
      <c r="J185" s="57">
        <f t="shared" si="42"/>
        <v>1</v>
      </c>
      <c r="K185" s="57">
        <f t="shared" si="43"/>
        <v>0</v>
      </c>
      <c r="L185" s="24">
        <f t="shared" si="44"/>
        <v>12</v>
      </c>
      <c r="M185" s="57">
        <f t="shared" si="45"/>
        <v>1</v>
      </c>
      <c r="N185" s="57">
        <f t="shared" si="46"/>
        <v>1</v>
      </c>
      <c r="O185" s="57">
        <f t="shared" si="47"/>
        <v>0</v>
      </c>
      <c r="P185" s="17"/>
      <c r="Q185" s="17"/>
      <c r="R185" s="37">
        <f t="shared" si="34"/>
        <v>61</v>
      </c>
      <c r="S185" s="49">
        <f t="shared" si="35"/>
        <v>61</v>
      </c>
      <c r="T185" s="106">
        <v>27</v>
      </c>
      <c r="U185" s="29">
        <f t="shared" si="48"/>
        <v>27</v>
      </c>
      <c r="V185" s="17">
        <f t="shared" si="49"/>
        <v>26</v>
      </c>
      <c r="W185" s="17">
        <f t="shared" si="50"/>
        <v>28</v>
      </c>
      <c r="X185" s="17"/>
      <c r="Y185" s="17"/>
      <c r="Z185" s="17"/>
      <c r="AA185" s="17"/>
      <c r="AB185" s="17"/>
      <c r="AC185" s="17"/>
    </row>
    <row r="186" spans="1:29" ht="15.75" customHeight="1" thickBot="1">
      <c r="A186" s="70">
        <v>180</v>
      </c>
      <c r="B186" s="111" t="s">
        <v>293</v>
      </c>
      <c r="C186" s="113" t="s">
        <v>272</v>
      </c>
      <c r="D186" s="74">
        <f t="shared" si="36"/>
        <v>23</v>
      </c>
      <c r="E186" s="57">
        <f t="shared" si="37"/>
        <v>1</v>
      </c>
      <c r="F186" s="57">
        <f t="shared" si="38"/>
        <v>1</v>
      </c>
      <c r="G186" s="57">
        <f t="shared" si="39"/>
        <v>0</v>
      </c>
      <c r="H186" s="24">
        <f t="shared" si="40"/>
        <v>22</v>
      </c>
      <c r="I186" s="57">
        <f t="shared" si="41"/>
        <v>1</v>
      </c>
      <c r="J186" s="57">
        <f t="shared" si="42"/>
        <v>0</v>
      </c>
      <c r="K186" s="57">
        <f t="shared" si="43"/>
        <v>0</v>
      </c>
      <c r="L186" s="24">
        <f t="shared" si="44"/>
        <v>11</v>
      </c>
      <c r="M186" s="57">
        <f t="shared" si="45"/>
        <v>1</v>
      </c>
      <c r="N186" s="57">
        <f t="shared" si="46"/>
        <v>0</v>
      </c>
      <c r="O186" s="57">
        <f t="shared" si="47"/>
        <v>0</v>
      </c>
      <c r="P186" s="17"/>
      <c r="Q186" s="17"/>
      <c r="R186" s="37">
        <f t="shared" si="34"/>
        <v>56</v>
      </c>
      <c r="S186" s="49">
        <f t="shared" si="35"/>
        <v>56</v>
      </c>
      <c r="T186" s="105">
        <v>25</v>
      </c>
      <c r="U186" s="29">
        <f t="shared" si="48"/>
        <v>25</v>
      </c>
      <c r="V186" s="17">
        <f t="shared" si="49"/>
        <v>24</v>
      </c>
      <c r="W186" s="17">
        <f t="shared" si="50"/>
        <v>26</v>
      </c>
      <c r="X186" s="17"/>
      <c r="Y186" s="17"/>
      <c r="Z186" s="17"/>
      <c r="AA186" s="17"/>
      <c r="AB186" s="17"/>
      <c r="AC186" s="17"/>
    </row>
    <row r="187" spans="1:29" ht="15.75" customHeight="1" thickBot="1">
      <c r="A187" s="17">
        <v>181</v>
      </c>
      <c r="B187" s="111" t="s">
        <v>294</v>
      </c>
      <c r="C187" s="113" t="s">
        <v>273</v>
      </c>
      <c r="D187" s="74">
        <f t="shared" si="36"/>
        <v>23</v>
      </c>
      <c r="E187" s="57">
        <f t="shared" si="37"/>
        <v>1</v>
      </c>
      <c r="F187" s="57">
        <f t="shared" si="38"/>
        <v>1</v>
      </c>
      <c r="G187" s="57">
        <f t="shared" si="39"/>
        <v>0</v>
      </c>
      <c r="H187" s="24">
        <f t="shared" si="40"/>
        <v>22</v>
      </c>
      <c r="I187" s="57">
        <f t="shared" si="41"/>
        <v>1</v>
      </c>
      <c r="J187" s="57">
        <f t="shared" si="42"/>
        <v>0</v>
      </c>
      <c r="K187" s="57">
        <f t="shared" si="43"/>
        <v>0</v>
      </c>
      <c r="L187" s="24">
        <f t="shared" si="44"/>
        <v>11</v>
      </c>
      <c r="M187" s="57">
        <f t="shared" si="45"/>
        <v>1</v>
      </c>
      <c r="N187" s="57">
        <f t="shared" si="46"/>
        <v>0</v>
      </c>
      <c r="O187" s="57">
        <f t="shared" si="47"/>
        <v>0</v>
      </c>
      <c r="P187" s="17"/>
      <c r="Q187" s="17"/>
      <c r="R187" s="37">
        <f t="shared" si="34"/>
        <v>56</v>
      </c>
      <c r="S187" s="49">
        <f t="shared" si="35"/>
        <v>56</v>
      </c>
      <c r="T187" s="105">
        <v>25</v>
      </c>
      <c r="U187" s="29">
        <f t="shared" si="48"/>
        <v>25</v>
      </c>
      <c r="V187" s="17">
        <f t="shared" si="49"/>
        <v>24</v>
      </c>
      <c r="W187" s="17">
        <f t="shared" si="50"/>
        <v>26</v>
      </c>
      <c r="X187" s="17"/>
      <c r="Y187" s="17"/>
      <c r="Z187" s="17"/>
      <c r="AA187" s="17"/>
      <c r="AB187" s="17"/>
      <c r="AC187" s="17"/>
    </row>
    <row r="188" spans="1:29" ht="15.75" customHeight="1" thickBot="1">
      <c r="A188" s="70">
        <v>182</v>
      </c>
      <c r="B188" s="111" t="s">
        <v>295</v>
      </c>
      <c r="C188" s="113" t="s">
        <v>274</v>
      </c>
      <c r="D188" s="74">
        <f t="shared" si="36"/>
        <v>22</v>
      </c>
      <c r="E188" s="57">
        <f t="shared" si="37"/>
        <v>1</v>
      </c>
      <c r="F188" s="57">
        <f t="shared" si="38"/>
        <v>0</v>
      </c>
      <c r="G188" s="57">
        <f t="shared" si="39"/>
        <v>0</v>
      </c>
      <c r="H188" s="24">
        <f t="shared" si="40"/>
        <v>21</v>
      </c>
      <c r="I188" s="57">
        <f t="shared" si="41"/>
        <v>1</v>
      </c>
      <c r="J188" s="57">
        <f t="shared" si="42"/>
        <v>0</v>
      </c>
      <c r="K188" s="57">
        <f t="shared" si="43"/>
        <v>0</v>
      </c>
      <c r="L188" s="24">
        <f t="shared" si="44"/>
        <v>10</v>
      </c>
      <c r="M188" s="57">
        <f t="shared" si="45"/>
        <v>1</v>
      </c>
      <c r="N188" s="57">
        <f t="shared" si="46"/>
        <v>0</v>
      </c>
      <c r="O188" s="57">
        <f t="shared" si="47"/>
        <v>0</v>
      </c>
      <c r="P188" s="17"/>
      <c r="Q188" s="17"/>
      <c r="R188" s="37">
        <f t="shared" si="34"/>
        <v>53</v>
      </c>
      <c r="S188" s="49">
        <f t="shared" si="35"/>
        <v>54</v>
      </c>
      <c r="T188" s="105">
        <v>24</v>
      </c>
      <c r="U188" s="29">
        <f t="shared" si="48"/>
        <v>24</v>
      </c>
      <c r="V188" s="17">
        <f t="shared" si="49"/>
        <v>23</v>
      </c>
      <c r="W188" s="17">
        <f t="shared" si="50"/>
        <v>25</v>
      </c>
      <c r="X188" s="17"/>
      <c r="Y188" s="17"/>
      <c r="Z188" s="17"/>
      <c r="AA188" s="17"/>
      <c r="AB188" s="17"/>
      <c r="AC188" s="17"/>
    </row>
    <row r="189" spans="1:29" ht="15.75" customHeight="1" thickBot="1">
      <c r="A189" s="17">
        <v>183</v>
      </c>
      <c r="B189" s="110" t="s">
        <v>470</v>
      </c>
      <c r="C189" s="112" t="s">
        <v>275</v>
      </c>
      <c r="D189" s="74">
        <f t="shared" si="36"/>
        <v>28</v>
      </c>
      <c r="E189" s="57">
        <f t="shared" si="37"/>
        <v>1</v>
      </c>
      <c r="F189" s="57">
        <f t="shared" si="38"/>
        <v>1</v>
      </c>
      <c r="G189" s="57">
        <f t="shared" si="39"/>
        <v>1</v>
      </c>
      <c r="H189" s="24">
        <f t="shared" si="40"/>
        <v>27</v>
      </c>
      <c r="I189" s="57">
        <f t="shared" si="41"/>
        <v>1</v>
      </c>
      <c r="J189" s="57">
        <f t="shared" si="42"/>
        <v>1</v>
      </c>
      <c r="K189" s="57">
        <f t="shared" si="43"/>
        <v>1</v>
      </c>
      <c r="L189" s="24">
        <f t="shared" si="44"/>
        <v>13</v>
      </c>
      <c r="M189" s="57">
        <f t="shared" si="45"/>
        <v>1</v>
      </c>
      <c r="N189" s="57">
        <f t="shared" si="46"/>
        <v>1</v>
      </c>
      <c r="O189" s="57">
        <f t="shared" si="47"/>
        <v>1</v>
      </c>
      <c r="P189" s="17"/>
      <c r="Q189" s="17"/>
      <c r="R189" s="37">
        <f t="shared" si="34"/>
        <v>68</v>
      </c>
      <c r="S189" s="49">
        <f t="shared" si="35"/>
        <v>68</v>
      </c>
      <c r="T189" s="108">
        <v>30</v>
      </c>
      <c r="U189" s="29">
        <f t="shared" si="48"/>
        <v>30</v>
      </c>
      <c r="V189" s="17">
        <f t="shared" si="49"/>
        <v>29</v>
      </c>
      <c r="W189" s="17">
        <f t="shared" si="50"/>
        <v>31</v>
      </c>
      <c r="X189" s="17"/>
      <c r="Y189" s="17"/>
      <c r="Z189" s="17"/>
      <c r="AA189" s="17"/>
      <c r="AB189" s="17"/>
      <c r="AC189" s="17"/>
    </row>
    <row r="190" spans="1:29" ht="15.75" customHeight="1" thickBot="1">
      <c r="A190" s="70">
        <v>184</v>
      </c>
      <c r="B190" s="111" t="s">
        <v>471</v>
      </c>
      <c r="C190" s="113" t="s">
        <v>276</v>
      </c>
      <c r="D190" s="74">
        <f t="shared" si="36"/>
        <v>28</v>
      </c>
      <c r="E190" s="57">
        <f t="shared" si="37"/>
        <v>1</v>
      </c>
      <c r="F190" s="57">
        <f t="shared" si="38"/>
        <v>1</v>
      </c>
      <c r="G190" s="57">
        <f t="shared" si="39"/>
        <v>1</v>
      </c>
      <c r="H190" s="24">
        <f t="shared" si="40"/>
        <v>27</v>
      </c>
      <c r="I190" s="57">
        <f t="shared" si="41"/>
        <v>1</v>
      </c>
      <c r="J190" s="57">
        <f t="shared" si="42"/>
        <v>1</v>
      </c>
      <c r="K190" s="57">
        <f t="shared" si="43"/>
        <v>1</v>
      </c>
      <c r="L190" s="24">
        <f t="shared" si="44"/>
        <v>13</v>
      </c>
      <c r="M190" s="57">
        <f t="shared" si="45"/>
        <v>1</v>
      </c>
      <c r="N190" s="57">
        <f t="shared" si="46"/>
        <v>1</v>
      </c>
      <c r="O190" s="57">
        <f t="shared" si="47"/>
        <v>1</v>
      </c>
      <c r="P190" s="17"/>
      <c r="Q190" s="17"/>
      <c r="R190" s="37">
        <f t="shared" si="34"/>
        <v>68</v>
      </c>
      <c r="S190" s="49">
        <f t="shared" si="35"/>
        <v>68</v>
      </c>
      <c r="T190" s="107">
        <v>30</v>
      </c>
      <c r="U190" s="29">
        <f t="shared" si="48"/>
        <v>30</v>
      </c>
      <c r="V190" s="17">
        <f t="shared" si="49"/>
        <v>29</v>
      </c>
      <c r="W190" s="17">
        <f t="shared" si="50"/>
        <v>31</v>
      </c>
      <c r="X190" s="17"/>
      <c r="Y190" s="17"/>
      <c r="Z190" s="17"/>
      <c r="AA190" s="17"/>
      <c r="AB190" s="17"/>
      <c r="AC190" s="17"/>
    </row>
    <row r="191" spans="1:29" ht="15.75" customHeight="1" thickBot="1">
      <c r="A191" s="17">
        <v>185</v>
      </c>
      <c r="B191" s="111" t="s">
        <v>472</v>
      </c>
      <c r="C191" s="113" t="s">
        <v>277</v>
      </c>
      <c r="D191" s="74">
        <f t="shared" si="36"/>
        <v>26</v>
      </c>
      <c r="E191" s="57">
        <f t="shared" si="37"/>
        <v>1</v>
      </c>
      <c r="F191" s="57">
        <f t="shared" si="38"/>
        <v>1</v>
      </c>
      <c r="G191" s="57">
        <f t="shared" si="39"/>
        <v>1</v>
      </c>
      <c r="H191" s="24">
        <f t="shared" si="40"/>
        <v>26</v>
      </c>
      <c r="I191" s="57">
        <f t="shared" si="41"/>
        <v>1</v>
      </c>
      <c r="J191" s="57">
        <f t="shared" si="42"/>
        <v>1</v>
      </c>
      <c r="K191" s="57">
        <f t="shared" si="43"/>
        <v>1</v>
      </c>
      <c r="L191" s="24">
        <f t="shared" si="44"/>
        <v>13</v>
      </c>
      <c r="M191" s="57">
        <f t="shared" si="45"/>
        <v>1</v>
      </c>
      <c r="N191" s="57">
        <f t="shared" si="46"/>
        <v>1</v>
      </c>
      <c r="O191" s="57">
        <f t="shared" si="47"/>
        <v>1</v>
      </c>
      <c r="P191" s="17"/>
      <c r="Q191" s="17"/>
      <c r="R191" s="37">
        <f t="shared" si="34"/>
        <v>65</v>
      </c>
      <c r="S191" s="49">
        <f t="shared" si="35"/>
        <v>65</v>
      </c>
      <c r="T191" s="107">
        <v>29</v>
      </c>
      <c r="U191" s="29">
        <f t="shared" si="48"/>
        <v>29</v>
      </c>
      <c r="V191" s="17">
        <f t="shared" si="49"/>
        <v>28</v>
      </c>
      <c r="W191" s="17">
        <f t="shared" si="50"/>
        <v>30</v>
      </c>
      <c r="X191" s="17"/>
      <c r="Y191" s="17"/>
      <c r="Z191" s="17"/>
      <c r="AA191" s="17"/>
      <c r="AB191" s="17"/>
      <c r="AC191" s="17"/>
    </row>
    <row r="192" spans="1:29" ht="15.75" customHeight="1" thickBot="1">
      <c r="A192" s="70">
        <v>186</v>
      </c>
      <c r="B192" s="111" t="s">
        <v>473</v>
      </c>
      <c r="C192" s="113" t="s">
        <v>127</v>
      </c>
      <c r="D192" s="74">
        <f t="shared" si="36"/>
        <v>25</v>
      </c>
      <c r="E192" s="57">
        <f t="shared" si="37"/>
        <v>1</v>
      </c>
      <c r="F192" s="57">
        <f t="shared" si="38"/>
        <v>1</v>
      </c>
      <c r="G192" s="57">
        <f t="shared" si="39"/>
        <v>0</v>
      </c>
      <c r="H192" s="24">
        <f t="shared" si="40"/>
        <v>24</v>
      </c>
      <c r="I192" s="57">
        <f t="shared" si="41"/>
        <v>1</v>
      </c>
      <c r="J192" s="57">
        <f t="shared" si="42"/>
        <v>1</v>
      </c>
      <c r="K192" s="57">
        <f t="shared" si="43"/>
        <v>0</v>
      </c>
      <c r="L192" s="24">
        <f t="shared" si="44"/>
        <v>12</v>
      </c>
      <c r="M192" s="57">
        <f t="shared" si="45"/>
        <v>1</v>
      </c>
      <c r="N192" s="57">
        <f t="shared" si="46"/>
        <v>1</v>
      </c>
      <c r="O192" s="57">
        <f t="shared" si="47"/>
        <v>0</v>
      </c>
      <c r="P192" s="17"/>
      <c r="Q192" s="17"/>
      <c r="R192" s="37">
        <f t="shared" si="34"/>
        <v>61</v>
      </c>
      <c r="S192" s="49">
        <f t="shared" si="35"/>
        <v>61</v>
      </c>
      <c r="T192" s="105">
        <v>27</v>
      </c>
      <c r="U192" s="29">
        <f t="shared" si="48"/>
        <v>27</v>
      </c>
      <c r="V192" s="17">
        <f t="shared" si="49"/>
        <v>26</v>
      </c>
      <c r="W192" s="17">
        <f t="shared" si="50"/>
        <v>28</v>
      </c>
      <c r="X192" s="17"/>
      <c r="Y192" s="17"/>
      <c r="Z192" s="17"/>
      <c r="AA192" s="17"/>
      <c r="AB192" s="17"/>
      <c r="AC192" s="17"/>
    </row>
    <row r="193" spans="1:29" ht="15.75" customHeight="1" thickBot="1">
      <c r="A193" s="17">
        <v>187</v>
      </c>
      <c r="B193" s="111" t="s">
        <v>474</v>
      </c>
      <c r="C193" s="113" t="s">
        <v>278</v>
      </c>
      <c r="D193" s="74">
        <f t="shared" si="36"/>
        <v>24</v>
      </c>
      <c r="E193" s="57">
        <f t="shared" si="37"/>
        <v>1</v>
      </c>
      <c r="F193" s="57">
        <f t="shared" si="38"/>
        <v>1</v>
      </c>
      <c r="G193" s="57">
        <f t="shared" si="39"/>
        <v>0</v>
      </c>
      <c r="H193" s="24">
        <f t="shared" si="40"/>
        <v>23</v>
      </c>
      <c r="I193" s="57">
        <f t="shared" si="41"/>
        <v>1</v>
      </c>
      <c r="J193" s="57">
        <f t="shared" si="42"/>
        <v>1</v>
      </c>
      <c r="K193" s="57">
        <f t="shared" si="43"/>
        <v>0</v>
      </c>
      <c r="L193" s="24">
        <f t="shared" si="44"/>
        <v>11</v>
      </c>
      <c r="M193" s="57">
        <f t="shared" si="45"/>
        <v>1</v>
      </c>
      <c r="N193" s="57">
        <f t="shared" si="46"/>
        <v>0</v>
      </c>
      <c r="O193" s="57">
        <f t="shared" si="47"/>
        <v>0</v>
      </c>
      <c r="P193" s="17"/>
      <c r="Q193" s="17"/>
      <c r="R193" s="37">
        <f t="shared" si="34"/>
        <v>58</v>
      </c>
      <c r="S193" s="49">
        <f t="shared" si="35"/>
        <v>58</v>
      </c>
      <c r="T193" s="105">
        <v>26</v>
      </c>
      <c r="U193" s="29">
        <f t="shared" si="48"/>
        <v>26</v>
      </c>
      <c r="V193" s="17">
        <f t="shared" si="49"/>
        <v>25</v>
      </c>
      <c r="W193" s="17">
        <f t="shared" si="50"/>
        <v>27</v>
      </c>
      <c r="X193" s="17"/>
      <c r="Y193" s="17"/>
      <c r="Z193" s="17"/>
      <c r="AA193" s="17"/>
      <c r="AB193" s="17"/>
      <c r="AC193" s="17"/>
    </row>
    <row r="194" spans="1:29" ht="15.75" customHeight="1" thickBot="1">
      <c r="A194" s="70">
        <v>188</v>
      </c>
      <c r="B194" s="111" t="s">
        <v>475</v>
      </c>
      <c r="C194" s="113" t="s">
        <v>279</v>
      </c>
      <c r="D194" s="74">
        <f t="shared" si="36"/>
        <v>26</v>
      </c>
      <c r="E194" s="57">
        <f t="shared" si="37"/>
        <v>1</v>
      </c>
      <c r="F194" s="57">
        <f t="shared" si="38"/>
        <v>1</v>
      </c>
      <c r="G194" s="57">
        <f t="shared" si="39"/>
        <v>1</v>
      </c>
      <c r="H194" s="24">
        <f t="shared" si="40"/>
        <v>25</v>
      </c>
      <c r="I194" s="57">
        <f t="shared" si="41"/>
        <v>1</v>
      </c>
      <c r="J194" s="57">
        <f t="shared" si="42"/>
        <v>1</v>
      </c>
      <c r="K194" s="57">
        <f t="shared" si="43"/>
        <v>0</v>
      </c>
      <c r="L194" s="24">
        <f t="shared" si="44"/>
        <v>12</v>
      </c>
      <c r="M194" s="57">
        <f t="shared" si="45"/>
        <v>1</v>
      </c>
      <c r="N194" s="57">
        <f t="shared" si="46"/>
        <v>1</v>
      </c>
      <c r="O194" s="57">
        <f t="shared" si="47"/>
        <v>0</v>
      </c>
      <c r="P194" s="17"/>
      <c r="Q194" s="17"/>
      <c r="R194" s="37">
        <f t="shared" si="34"/>
        <v>63</v>
      </c>
      <c r="S194" s="49">
        <f t="shared" si="35"/>
        <v>63</v>
      </c>
      <c r="T194" s="105">
        <v>28</v>
      </c>
      <c r="U194" s="29">
        <f t="shared" si="48"/>
        <v>28</v>
      </c>
      <c r="V194" s="17">
        <f t="shared" si="49"/>
        <v>27</v>
      </c>
      <c r="W194" s="17">
        <f t="shared" si="50"/>
        <v>29</v>
      </c>
      <c r="X194" s="17"/>
      <c r="Y194" s="17"/>
      <c r="Z194" s="17"/>
      <c r="AA194" s="17"/>
      <c r="AB194" s="17"/>
      <c r="AC194" s="17"/>
    </row>
    <row r="195" spans="1:29" ht="15.75" customHeight="1" thickBot="1">
      <c r="A195" s="17">
        <v>189</v>
      </c>
      <c r="B195" s="111" t="s">
        <v>476</v>
      </c>
      <c r="C195" s="113" t="s">
        <v>280</v>
      </c>
      <c r="D195" s="74">
        <f t="shared" si="36"/>
        <v>18</v>
      </c>
      <c r="E195" s="57">
        <f t="shared" si="37"/>
        <v>0</v>
      </c>
      <c r="F195" s="57">
        <f t="shared" si="38"/>
        <v>0</v>
      </c>
      <c r="G195" s="57">
        <f t="shared" si="39"/>
        <v>0</v>
      </c>
      <c r="H195" s="24">
        <f t="shared" si="40"/>
        <v>17</v>
      </c>
      <c r="I195" s="57">
        <f t="shared" si="41"/>
        <v>0</v>
      </c>
      <c r="J195" s="57">
        <f t="shared" si="42"/>
        <v>0</v>
      </c>
      <c r="K195" s="57">
        <f t="shared" si="43"/>
        <v>0</v>
      </c>
      <c r="L195" s="24">
        <f t="shared" si="44"/>
        <v>8</v>
      </c>
      <c r="M195" s="57">
        <f t="shared" si="45"/>
        <v>0</v>
      </c>
      <c r="N195" s="57">
        <f t="shared" si="46"/>
        <v>0</v>
      </c>
      <c r="O195" s="57">
        <f t="shared" si="47"/>
        <v>0</v>
      </c>
      <c r="P195" s="17"/>
      <c r="Q195" s="17"/>
      <c r="R195" s="37">
        <f t="shared" si="34"/>
        <v>43</v>
      </c>
      <c r="S195" s="49">
        <f t="shared" si="35"/>
        <v>44</v>
      </c>
      <c r="T195" s="105">
        <v>20</v>
      </c>
      <c r="U195" s="29">
        <f t="shared" si="48"/>
        <v>20</v>
      </c>
      <c r="V195" s="17">
        <f t="shared" si="49"/>
        <v>19</v>
      </c>
      <c r="W195" s="17">
        <f t="shared" si="50"/>
        <v>21</v>
      </c>
      <c r="X195" s="17"/>
      <c r="Y195" s="17"/>
      <c r="Z195" s="17"/>
      <c r="AA195" s="17"/>
      <c r="AB195" s="17"/>
      <c r="AC195" s="17"/>
    </row>
    <row r="196" spans="1:29" ht="15.75" customHeight="1" thickBot="1">
      <c r="A196" s="70">
        <v>190</v>
      </c>
      <c r="B196" s="111" t="s">
        <v>477</v>
      </c>
      <c r="C196" s="113" t="s">
        <v>281</v>
      </c>
      <c r="D196" s="74">
        <f t="shared" si="36"/>
        <v>25</v>
      </c>
      <c r="E196" s="57">
        <f t="shared" si="37"/>
        <v>1</v>
      </c>
      <c r="F196" s="57">
        <f t="shared" si="38"/>
        <v>1</v>
      </c>
      <c r="G196" s="57">
        <f t="shared" si="39"/>
        <v>0</v>
      </c>
      <c r="H196" s="24">
        <f t="shared" si="40"/>
        <v>24</v>
      </c>
      <c r="I196" s="57">
        <f t="shared" si="41"/>
        <v>1</v>
      </c>
      <c r="J196" s="57">
        <f t="shared" si="42"/>
        <v>1</v>
      </c>
      <c r="K196" s="57">
        <f t="shared" si="43"/>
        <v>0</v>
      </c>
      <c r="L196" s="24">
        <f t="shared" si="44"/>
        <v>12</v>
      </c>
      <c r="M196" s="57">
        <f t="shared" si="45"/>
        <v>1</v>
      </c>
      <c r="N196" s="57">
        <f t="shared" si="46"/>
        <v>1</v>
      </c>
      <c r="O196" s="57">
        <f t="shared" si="47"/>
        <v>0</v>
      </c>
      <c r="P196" s="17"/>
      <c r="Q196" s="17"/>
      <c r="R196" s="37">
        <f t="shared" si="34"/>
        <v>61</v>
      </c>
      <c r="S196" s="49">
        <f t="shared" si="35"/>
        <v>61</v>
      </c>
      <c r="T196" s="106">
        <v>27</v>
      </c>
      <c r="U196" s="29">
        <f t="shared" si="48"/>
        <v>27</v>
      </c>
      <c r="V196" s="17">
        <f t="shared" si="49"/>
        <v>26</v>
      </c>
      <c r="W196" s="17">
        <f t="shared" si="50"/>
        <v>28</v>
      </c>
      <c r="X196" s="17"/>
      <c r="Y196" s="17"/>
      <c r="Z196" s="17"/>
      <c r="AA196" s="17"/>
      <c r="AB196" s="17"/>
      <c r="AC196" s="17"/>
    </row>
    <row r="197" spans="1:29" ht="15.75" customHeight="1" thickBot="1">
      <c r="A197" s="17">
        <v>191</v>
      </c>
      <c r="B197" s="111" t="s">
        <v>478</v>
      </c>
      <c r="C197" s="113" t="s">
        <v>282</v>
      </c>
      <c r="D197" s="74">
        <f t="shared" si="36"/>
        <v>24</v>
      </c>
      <c r="E197" s="57">
        <f t="shared" si="37"/>
        <v>1</v>
      </c>
      <c r="F197" s="57">
        <f t="shared" si="38"/>
        <v>1</v>
      </c>
      <c r="G197" s="57">
        <f t="shared" si="39"/>
        <v>0</v>
      </c>
      <c r="H197" s="24">
        <f t="shared" si="40"/>
        <v>23</v>
      </c>
      <c r="I197" s="57">
        <f t="shared" si="41"/>
        <v>1</v>
      </c>
      <c r="J197" s="57">
        <f t="shared" si="42"/>
        <v>1</v>
      </c>
      <c r="K197" s="57">
        <f t="shared" si="43"/>
        <v>0</v>
      </c>
      <c r="L197" s="24">
        <f t="shared" si="44"/>
        <v>11</v>
      </c>
      <c r="M197" s="57">
        <f t="shared" si="45"/>
        <v>1</v>
      </c>
      <c r="N197" s="57">
        <f t="shared" si="46"/>
        <v>0</v>
      </c>
      <c r="O197" s="57">
        <f t="shared" si="47"/>
        <v>0</v>
      </c>
      <c r="P197" s="17"/>
      <c r="Q197" s="17"/>
      <c r="R197" s="37">
        <f t="shared" ref="R197:R202" si="51">D197+H197+L197</f>
        <v>58</v>
      </c>
      <c r="S197" s="49">
        <f t="shared" ref="S197:S202" si="52">ROUND(7/3*V197,0)</f>
        <v>58</v>
      </c>
      <c r="T197" s="105">
        <v>26</v>
      </c>
      <c r="U197" s="29">
        <f t="shared" si="48"/>
        <v>26</v>
      </c>
      <c r="V197" s="17">
        <f t="shared" si="49"/>
        <v>25</v>
      </c>
      <c r="W197" s="17">
        <f t="shared" si="50"/>
        <v>27</v>
      </c>
      <c r="X197" s="17"/>
      <c r="Y197" s="17"/>
      <c r="Z197" s="17"/>
      <c r="AA197" s="17"/>
      <c r="AB197" s="17"/>
      <c r="AC197" s="17"/>
    </row>
    <row r="198" spans="1:29" ht="15.75" customHeight="1" thickBot="1">
      <c r="A198" s="70">
        <v>192</v>
      </c>
      <c r="B198" s="111" t="s">
        <v>479</v>
      </c>
      <c r="C198" s="113" t="s">
        <v>283</v>
      </c>
      <c r="D198" s="74">
        <f t="shared" ref="D198:D202" si="53">ROUNDUP(S198*2/5,0)</f>
        <v>24</v>
      </c>
      <c r="E198" s="57">
        <f t="shared" ref="E198:E199" si="54">IF(D198&gt;=($D$6*0.7),1,0)</f>
        <v>1</v>
      </c>
      <c r="F198" s="57">
        <f t="shared" ref="F198:F199" si="55">IF(D198&gt;=($D$6*0.8),1,0)</f>
        <v>1</v>
      </c>
      <c r="G198" s="57">
        <f t="shared" ref="G198:G199" si="56">IF(D198&gt;=($D$6*0.9),1,0)</f>
        <v>0</v>
      </c>
      <c r="H198" s="24">
        <f t="shared" ref="H198:H202" si="57">ROUNDDOWN(S198*2/5,0)</f>
        <v>23</v>
      </c>
      <c r="I198" s="57">
        <f t="shared" ref="I198:I202" si="58">IF(H198&gt;=($H$6*0.7),1,0)</f>
        <v>1</v>
      </c>
      <c r="J198" s="57">
        <f t="shared" ref="J198:J202" si="59">IF(H198&gt;=($H$6*0.8),1,0)</f>
        <v>1</v>
      </c>
      <c r="K198" s="57">
        <f t="shared" ref="K198:K202" si="60">IF(H198&gt;=($H$6*0.9),1,0)</f>
        <v>0</v>
      </c>
      <c r="L198" s="24">
        <f t="shared" ref="L198:L202" si="61">ROUNDDOWN(S198*1/5,0)</f>
        <v>11</v>
      </c>
      <c r="M198" s="57">
        <f t="shared" ref="M198:M202" si="62">IF(L198&gt;=($L$6*0.7),1,0)</f>
        <v>1</v>
      </c>
      <c r="N198" s="57">
        <f t="shared" ref="N198:N202" si="63">IF(L198&gt;=($L$6*0.8),1,0)</f>
        <v>0</v>
      </c>
      <c r="O198" s="57">
        <f t="shared" ref="O198:O202" si="64">IF(L198&gt;=($L$6*0.9),1,0)</f>
        <v>0</v>
      </c>
      <c r="P198" s="17"/>
      <c r="Q198" s="17"/>
      <c r="R198" s="37">
        <f t="shared" si="51"/>
        <v>58</v>
      </c>
      <c r="S198" s="49">
        <f t="shared" si="52"/>
        <v>58</v>
      </c>
      <c r="T198" s="106">
        <v>26</v>
      </c>
      <c r="U198" s="29">
        <f t="shared" ref="U198:U202" si="65">(V198+W198)/2</f>
        <v>26</v>
      </c>
      <c r="V198" s="17">
        <f t="shared" ref="V198:V202" si="66">T198-1</f>
        <v>25</v>
      </c>
      <c r="W198" s="17">
        <f t="shared" ref="W198:W202" si="67">T198+1</f>
        <v>27</v>
      </c>
      <c r="X198" s="17"/>
      <c r="Y198" s="17"/>
      <c r="Z198" s="17"/>
      <c r="AA198" s="17"/>
      <c r="AB198" s="17"/>
      <c r="AC198" s="17"/>
    </row>
    <row r="199" spans="1:29" ht="15.75" customHeight="1" thickBot="1">
      <c r="A199" s="17">
        <v>193</v>
      </c>
      <c r="B199" s="111" t="s">
        <v>480</v>
      </c>
      <c r="C199" s="113" t="s">
        <v>284</v>
      </c>
      <c r="D199" s="74">
        <f t="shared" si="53"/>
        <v>25</v>
      </c>
      <c r="E199" s="57">
        <f t="shared" si="54"/>
        <v>1</v>
      </c>
      <c r="F199" s="57">
        <f t="shared" si="55"/>
        <v>1</v>
      </c>
      <c r="G199" s="57">
        <f t="shared" si="56"/>
        <v>0</v>
      </c>
      <c r="H199" s="24">
        <f t="shared" si="57"/>
        <v>24</v>
      </c>
      <c r="I199" s="57">
        <f t="shared" si="58"/>
        <v>1</v>
      </c>
      <c r="J199" s="57">
        <f t="shared" si="59"/>
        <v>1</v>
      </c>
      <c r="K199" s="57">
        <f t="shared" si="60"/>
        <v>0</v>
      </c>
      <c r="L199" s="24">
        <f t="shared" si="61"/>
        <v>12</v>
      </c>
      <c r="M199" s="57">
        <f t="shared" si="62"/>
        <v>1</v>
      </c>
      <c r="N199" s="57">
        <f t="shared" si="63"/>
        <v>1</v>
      </c>
      <c r="O199" s="57">
        <f t="shared" si="64"/>
        <v>0</v>
      </c>
      <c r="P199" s="17"/>
      <c r="Q199" s="17"/>
      <c r="R199" s="37">
        <f t="shared" si="51"/>
        <v>61</v>
      </c>
      <c r="S199" s="49">
        <f t="shared" si="52"/>
        <v>61</v>
      </c>
      <c r="T199" s="107">
        <v>27</v>
      </c>
      <c r="U199" s="29">
        <f t="shared" si="65"/>
        <v>27</v>
      </c>
      <c r="V199" s="17">
        <f t="shared" si="66"/>
        <v>26</v>
      </c>
      <c r="W199" s="17">
        <f t="shared" si="67"/>
        <v>28</v>
      </c>
      <c r="X199" s="17"/>
      <c r="Y199" s="17"/>
      <c r="Z199" s="17"/>
      <c r="AA199" s="17"/>
      <c r="AB199" s="17"/>
      <c r="AC199" s="17"/>
    </row>
    <row r="200" spans="1:29" ht="15.75" customHeight="1" thickBot="1">
      <c r="A200" s="70">
        <v>194</v>
      </c>
      <c r="B200" s="111" t="s">
        <v>481</v>
      </c>
      <c r="C200" s="113" t="s">
        <v>285</v>
      </c>
      <c r="D200" s="74">
        <f t="shared" si="53"/>
        <v>24</v>
      </c>
      <c r="E200" s="57">
        <f t="shared" ref="E200:E202" si="68">IF(D200&gt;=($D$6*0.7),1,0)</f>
        <v>1</v>
      </c>
      <c r="F200" s="57">
        <f t="shared" ref="F200:F202" si="69">IF(D200&gt;=($D$6*0.8),1,0)</f>
        <v>1</v>
      </c>
      <c r="G200" s="57">
        <f t="shared" ref="G200:G202" si="70">IF(D200&gt;=($D$6*0.9),1,0)</f>
        <v>0</v>
      </c>
      <c r="H200" s="24">
        <f t="shared" si="57"/>
        <v>23</v>
      </c>
      <c r="I200" s="57">
        <f t="shared" si="58"/>
        <v>1</v>
      </c>
      <c r="J200" s="57">
        <f t="shared" si="59"/>
        <v>1</v>
      </c>
      <c r="K200" s="57">
        <f t="shared" si="60"/>
        <v>0</v>
      </c>
      <c r="L200" s="24">
        <f t="shared" si="61"/>
        <v>11</v>
      </c>
      <c r="M200" s="57">
        <f t="shared" si="62"/>
        <v>1</v>
      </c>
      <c r="N200" s="57">
        <f t="shared" si="63"/>
        <v>0</v>
      </c>
      <c r="O200" s="57">
        <f t="shared" si="64"/>
        <v>0</v>
      </c>
      <c r="P200" s="17"/>
      <c r="Q200" s="17"/>
      <c r="R200" s="37">
        <f t="shared" si="51"/>
        <v>58</v>
      </c>
      <c r="S200" s="49">
        <f t="shared" si="52"/>
        <v>58</v>
      </c>
      <c r="T200" s="105">
        <v>26</v>
      </c>
      <c r="U200" s="29">
        <f t="shared" si="65"/>
        <v>26</v>
      </c>
      <c r="V200" s="17">
        <f t="shared" si="66"/>
        <v>25</v>
      </c>
      <c r="W200" s="17">
        <f t="shared" si="67"/>
        <v>27</v>
      </c>
      <c r="X200" s="17"/>
      <c r="Y200" s="17"/>
      <c r="Z200" s="17"/>
      <c r="AA200" s="17"/>
      <c r="AB200" s="17"/>
      <c r="AC200" s="17"/>
    </row>
    <row r="201" spans="1:29" ht="15.75" customHeight="1" thickBot="1">
      <c r="A201" s="17">
        <v>195</v>
      </c>
      <c r="B201" s="110" t="s">
        <v>482</v>
      </c>
      <c r="C201" s="112" t="s">
        <v>286</v>
      </c>
      <c r="D201" s="74">
        <f t="shared" si="53"/>
        <v>25</v>
      </c>
      <c r="E201" s="57">
        <f t="shared" si="68"/>
        <v>1</v>
      </c>
      <c r="F201" s="57">
        <f t="shared" si="69"/>
        <v>1</v>
      </c>
      <c r="G201" s="57">
        <f t="shared" si="70"/>
        <v>0</v>
      </c>
      <c r="H201" s="24">
        <f t="shared" si="57"/>
        <v>24</v>
      </c>
      <c r="I201" s="57">
        <f t="shared" si="58"/>
        <v>1</v>
      </c>
      <c r="J201" s="57">
        <f t="shared" si="59"/>
        <v>1</v>
      </c>
      <c r="K201" s="57">
        <f t="shared" si="60"/>
        <v>0</v>
      </c>
      <c r="L201" s="24">
        <f t="shared" si="61"/>
        <v>12</v>
      </c>
      <c r="M201" s="57">
        <f t="shared" si="62"/>
        <v>1</v>
      </c>
      <c r="N201" s="57">
        <f t="shared" si="63"/>
        <v>1</v>
      </c>
      <c r="O201" s="57">
        <f t="shared" si="64"/>
        <v>0</v>
      </c>
      <c r="P201" s="17"/>
      <c r="Q201" s="17"/>
      <c r="R201" s="37">
        <f t="shared" si="51"/>
        <v>61</v>
      </c>
      <c r="S201" s="49">
        <f t="shared" si="52"/>
        <v>61</v>
      </c>
      <c r="T201" s="109">
        <v>27</v>
      </c>
      <c r="U201" s="29">
        <f t="shared" si="65"/>
        <v>27</v>
      </c>
      <c r="V201" s="17">
        <f t="shared" si="66"/>
        <v>26</v>
      </c>
      <c r="W201" s="17">
        <f t="shared" si="67"/>
        <v>28</v>
      </c>
      <c r="X201" s="17"/>
      <c r="Y201" s="17"/>
      <c r="Z201" s="17"/>
      <c r="AA201" s="17"/>
      <c r="AB201" s="17"/>
      <c r="AC201" s="17"/>
    </row>
    <row r="202" spans="1:29" ht="15.75" customHeight="1" thickBot="1">
      <c r="A202" s="70">
        <v>196</v>
      </c>
      <c r="B202" s="111" t="s">
        <v>483</v>
      </c>
      <c r="C202" s="113" t="s">
        <v>287</v>
      </c>
      <c r="D202" s="74">
        <f t="shared" si="53"/>
        <v>25</v>
      </c>
      <c r="E202" s="57">
        <f t="shared" si="68"/>
        <v>1</v>
      </c>
      <c r="F202" s="57">
        <f t="shared" si="69"/>
        <v>1</v>
      </c>
      <c r="G202" s="57">
        <f t="shared" si="70"/>
        <v>0</v>
      </c>
      <c r="H202" s="24">
        <f t="shared" si="57"/>
        <v>24</v>
      </c>
      <c r="I202" s="57">
        <f t="shared" si="58"/>
        <v>1</v>
      </c>
      <c r="J202" s="57">
        <f t="shared" si="59"/>
        <v>1</v>
      </c>
      <c r="K202" s="57">
        <f t="shared" si="60"/>
        <v>0</v>
      </c>
      <c r="L202" s="24">
        <f t="shared" si="61"/>
        <v>12</v>
      </c>
      <c r="M202" s="57">
        <f t="shared" si="62"/>
        <v>1</v>
      </c>
      <c r="N202" s="57">
        <f t="shared" si="63"/>
        <v>1</v>
      </c>
      <c r="O202" s="57">
        <f t="shared" si="64"/>
        <v>0</v>
      </c>
      <c r="P202" s="17"/>
      <c r="Q202" s="17"/>
      <c r="R202" s="37">
        <f t="shared" si="51"/>
        <v>61</v>
      </c>
      <c r="S202" s="49">
        <f t="shared" si="52"/>
        <v>61</v>
      </c>
      <c r="T202" s="106">
        <v>27</v>
      </c>
      <c r="U202" s="29">
        <f t="shared" si="65"/>
        <v>27</v>
      </c>
      <c r="V202" s="17">
        <f t="shared" si="66"/>
        <v>26</v>
      </c>
      <c r="W202" s="17">
        <f t="shared" si="67"/>
        <v>28</v>
      </c>
      <c r="X202" s="17"/>
      <c r="Y202" s="17"/>
      <c r="Z202" s="17"/>
      <c r="AA202" s="17"/>
      <c r="AB202" s="17"/>
      <c r="AC202" s="17"/>
    </row>
    <row r="203" spans="1:29" ht="15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</row>
    <row r="204" spans="1:29" ht="15.75" customHeight="1">
      <c r="A204" s="17"/>
      <c r="B204" s="17"/>
      <c r="C204" s="17"/>
      <c r="D204" s="17"/>
      <c r="E204" s="59">
        <f>COUNTIF(E7:E202,1)</f>
        <v>194</v>
      </c>
      <c r="F204" s="59">
        <f>COUNTIF(F7:F202,1)</f>
        <v>189</v>
      </c>
      <c r="G204" s="59">
        <f>COUNTIF(G7:G202,1)</f>
        <v>82</v>
      </c>
      <c r="H204" s="17"/>
      <c r="I204" s="59">
        <f>COUNTIF(I7:I202,1)</f>
        <v>192</v>
      </c>
      <c r="J204" s="59">
        <f>COUNTIF(J7:J202,1)</f>
        <v>187</v>
      </c>
      <c r="K204" s="59">
        <f>COUNTIF(K7:K202,1)</f>
        <v>56</v>
      </c>
      <c r="L204" s="17"/>
      <c r="M204" s="59">
        <f>COUNTIF(M7:M202,1)</f>
        <v>192</v>
      </c>
      <c r="N204" s="59">
        <f>COUNTIF(N7:N202,1)</f>
        <v>153</v>
      </c>
      <c r="O204" s="59">
        <f>COUNTIF(O7:O202,1)</f>
        <v>56</v>
      </c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</row>
    <row r="205" spans="1:29" ht="15.75" customHeight="1">
      <c r="A205" s="17"/>
      <c r="B205" s="17"/>
      <c r="C205" s="17"/>
      <c r="D205" s="17"/>
      <c r="E205" s="59">
        <f>IF($A$202/E204&gt;=0.7,1,0)</f>
        <v>1</v>
      </c>
      <c r="F205" s="59">
        <f t="shared" ref="F205:G205" si="71">IF($A$202/F204&gt;=0.7,1,0)</f>
        <v>1</v>
      </c>
      <c r="G205" s="59">
        <f t="shared" si="71"/>
        <v>1</v>
      </c>
      <c r="H205" s="17"/>
      <c r="I205" s="59">
        <f>IF($A$202/I204&gt;=0.7,1,0)</f>
        <v>1</v>
      </c>
      <c r="J205" s="59">
        <f t="shared" ref="J205:M205" si="72">IF($A$202/J204&gt;=0.7,1,0)</f>
        <v>1</v>
      </c>
      <c r="K205" s="59">
        <f t="shared" si="72"/>
        <v>1</v>
      </c>
      <c r="L205" s="17"/>
      <c r="M205" s="59">
        <f t="shared" si="72"/>
        <v>1</v>
      </c>
      <c r="N205" s="59">
        <f t="shared" ref="N205" si="73">IF($A$202/N204&gt;=0.7,1,0)</f>
        <v>1</v>
      </c>
      <c r="O205" s="59">
        <f t="shared" ref="O205" si="74">IF($A$202/O204&gt;=0.7,1,0)</f>
        <v>1</v>
      </c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</row>
    <row r="206" spans="1:29" ht="15.75" customHeight="1">
      <c r="A206" s="17"/>
      <c r="B206" s="17"/>
      <c r="C206" s="17"/>
      <c r="D206" s="17"/>
      <c r="E206" s="59">
        <f>E204/196*100</f>
        <v>98.979591836734699</v>
      </c>
      <c r="F206" s="59">
        <f t="shared" ref="F206:G206" si="75">F204/196*100</f>
        <v>96.428571428571431</v>
      </c>
      <c r="G206" s="59">
        <f t="shared" si="75"/>
        <v>41.836734693877553</v>
      </c>
      <c r="H206" s="17"/>
      <c r="I206" s="59">
        <f>I204/196*100</f>
        <v>97.959183673469383</v>
      </c>
      <c r="J206" s="59">
        <f t="shared" ref="J206:O206" si="76">J204/196*100</f>
        <v>95.408163265306129</v>
      </c>
      <c r="K206" s="59">
        <f t="shared" si="76"/>
        <v>28.571428571428569</v>
      </c>
      <c r="L206" s="17"/>
      <c r="M206" s="59">
        <f t="shared" si="76"/>
        <v>97.959183673469383</v>
      </c>
      <c r="N206" s="59">
        <f t="shared" si="76"/>
        <v>78.061224489795919</v>
      </c>
      <c r="O206" s="59">
        <f t="shared" si="76"/>
        <v>28.571428571428569</v>
      </c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</row>
    <row r="207" spans="1:29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</row>
    <row r="208" spans="1:29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</row>
    <row r="209" spans="1:29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</row>
    <row r="210" spans="1:29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</row>
    <row r="211" spans="1:29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</row>
    <row r="212" spans="1:29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</row>
    <row r="213" spans="1:29" ht="15.75" customHeight="1">
      <c r="A213" s="17"/>
      <c r="B213" s="17"/>
      <c r="C213" s="17"/>
      <c r="D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</row>
    <row r="214" spans="1:29" ht="15.75" customHeight="1">
      <c r="A214" s="17"/>
      <c r="B214" s="17"/>
      <c r="C214" s="17"/>
      <c r="D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</row>
    <row r="215" spans="1:29" ht="15.75" customHeight="1">
      <c r="A215" s="17"/>
      <c r="B215" s="17"/>
      <c r="C215" s="17"/>
      <c r="D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</row>
    <row r="216" spans="1:29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</row>
    <row r="217" spans="1:29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</row>
    <row r="218" spans="1:29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</row>
    <row r="219" spans="1:29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</row>
    <row r="220" spans="1:29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</row>
    <row r="221" spans="1:29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</row>
    <row r="222" spans="1:29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</row>
    <row r="223" spans="1:29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</row>
    <row r="224" spans="1:29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</row>
    <row r="225" spans="1:29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</row>
    <row r="226" spans="1:29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</row>
    <row r="227" spans="1:29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</row>
    <row r="228" spans="1:29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</row>
    <row r="229" spans="1:29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</row>
    <row r="230" spans="1:29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</row>
    <row r="231" spans="1:29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</row>
    <row r="232" spans="1:29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</row>
    <row r="233" spans="1:29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</row>
    <row r="234" spans="1:29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</row>
    <row r="235" spans="1:29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</row>
    <row r="236" spans="1:29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</row>
    <row r="237" spans="1:29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</row>
    <row r="238" spans="1:29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</row>
    <row r="239" spans="1:29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</row>
    <row r="240" spans="1:29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</row>
    <row r="241" spans="1:29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</row>
    <row r="242" spans="1:29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</row>
    <row r="243" spans="1:29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</row>
    <row r="244" spans="1:29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</row>
    <row r="245" spans="1:29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</row>
    <row r="246" spans="1:29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</row>
    <row r="247" spans="1:29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</row>
    <row r="248" spans="1:29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</row>
    <row r="249" spans="1:29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</row>
    <row r="250" spans="1:29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</row>
    <row r="251" spans="1:29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</row>
    <row r="252" spans="1:29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</row>
    <row r="253" spans="1:29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</row>
    <row r="254" spans="1:29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</row>
    <row r="255" spans="1:29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</row>
    <row r="256" spans="1:29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</row>
    <row r="257" spans="1:29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</row>
    <row r="258" spans="1:29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</row>
    <row r="259" spans="1:29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</row>
    <row r="260" spans="1:29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</row>
    <row r="261" spans="1:29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</row>
    <row r="262" spans="1:29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</row>
    <row r="263" spans="1:29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</row>
    <row r="264" spans="1:29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</row>
    <row r="265" spans="1:29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</row>
    <row r="266" spans="1:29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</row>
    <row r="267" spans="1:29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</row>
    <row r="268" spans="1:29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</row>
    <row r="269" spans="1:29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</row>
    <row r="270" spans="1:29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</row>
    <row r="271" spans="1:29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</row>
    <row r="272" spans="1:29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</row>
    <row r="273" spans="1:29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</row>
    <row r="274" spans="1:29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</row>
    <row r="275" spans="1:29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</row>
    <row r="276" spans="1:29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</row>
    <row r="277" spans="1:29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</row>
    <row r="278" spans="1:29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</row>
    <row r="279" spans="1:29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</row>
    <row r="280" spans="1:29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</row>
    <row r="281" spans="1:29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</row>
    <row r="282" spans="1:29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</row>
    <row r="283" spans="1:29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</row>
    <row r="284" spans="1:29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</row>
    <row r="285" spans="1:29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</row>
    <row r="286" spans="1:29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</row>
    <row r="287" spans="1:29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</row>
    <row r="288" spans="1:29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</row>
    <row r="289" spans="1:29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</row>
    <row r="290" spans="1:29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</row>
    <row r="291" spans="1:29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</row>
    <row r="292" spans="1:29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</row>
    <row r="293" spans="1:29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</row>
    <row r="294" spans="1:29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</row>
    <row r="295" spans="1:29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</row>
    <row r="296" spans="1:29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</row>
    <row r="297" spans="1:29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</row>
    <row r="298" spans="1:29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</row>
    <row r="299" spans="1:29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</row>
    <row r="300" spans="1:29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</row>
    <row r="301" spans="1:29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</row>
    <row r="302" spans="1:29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</row>
    <row r="303" spans="1:29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</row>
    <row r="304" spans="1:29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</row>
    <row r="305" spans="1:29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</row>
    <row r="306" spans="1:29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</row>
    <row r="307" spans="1:29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</row>
    <row r="308" spans="1:29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</row>
    <row r="309" spans="1:29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</row>
    <row r="310" spans="1:29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</row>
    <row r="311" spans="1:29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</row>
    <row r="312" spans="1:29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</row>
    <row r="313" spans="1:29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</row>
    <row r="314" spans="1:29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</row>
    <row r="315" spans="1:29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</row>
    <row r="316" spans="1:29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</row>
    <row r="317" spans="1:29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</row>
    <row r="318" spans="1:29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</row>
    <row r="319" spans="1:29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</row>
    <row r="320" spans="1:29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</row>
    <row r="321" spans="1:29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</row>
    <row r="322" spans="1:29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</row>
    <row r="323" spans="1:29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</row>
    <row r="324" spans="1:29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</row>
    <row r="325" spans="1:29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</row>
    <row r="326" spans="1:29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</row>
    <row r="327" spans="1:29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</row>
    <row r="328" spans="1:29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</row>
    <row r="329" spans="1:29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</row>
    <row r="330" spans="1:29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</row>
    <row r="331" spans="1:29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</row>
    <row r="332" spans="1:29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</row>
    <row r="333" spans="1:29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</row>
    <row r="334" spans="1:29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</row>
    <row r="335" spans="1:29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</row>
    <row r="336" spans="1:29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</row>
    <row r="337" spans="1:29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</row>
    <row r="338" spans="1:29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</row>
    <row r="339" spans="1:29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</row>
    <row r="340" spans="1:29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</row>
    <row r="341" spans="1:29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</row>
    <row r="342" spans="1:29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</row>
    <row r="343" spans="1:29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</row>
    <row r="344" spans="1:29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</row>
    <row r="345" spans="1:29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</row>
    <row r="346" spans="1:29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</row>
    <row r="347" spans="1:29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</row>
    <row r="348" spans="1:29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</row>
    <row r="349" spans="1:29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</row>
    <row r="350" spans="1:29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</row>
    <row r="351" spans="1:29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</row>
    <row r="352" spans="1:29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</row>
    <row r="353" spans="1:29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</row>
    <row r="354" spans="1:29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</row>
    <row r="355" spans="1:29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</row>
    <row r="356" spans="1:29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</row>
    <row r="357" spans="1:29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</row>
    <row r="358" spans="1:29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</row>
    <row r="359" spans="1:29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</row>
    <row r="360" spans="1:29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</row>
    <row r="361" spans="1:29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</row>
    <row r="362" spans="1:29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</row>
    <row r="363" spans="1:29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</row>
    <row r="364" spans="1:29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</row>
    <row r="365" spans="1:29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</row>
    <row r="366" spans="1:29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</row>
    <row r="367" spans="1:29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</row>
    <row r="368" spans="1:29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</row>
    <row r="369" spans="1:29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</row>
    <row r="370" spans="1:29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</row>
    <row r="371" spans="1:29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</row>
    <row r="372" spans="1:29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</row>
    <row r="373" spans="1:29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</row>
    <row r="374" spans="1:29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</row>
    <row r="375" spans="1:29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</row>
    <row r="376" spans="1:29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</row>
    <row r="377" spans="1:29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</row>
    <row r="378" spans="1:29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</row>
    <row r="379" spans="1:29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</row>
    <row r="380" spans="1:29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</row>
    <row r="381" spans="1:29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</row>
    <row r="382" spans="1:29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</row>
    <row r="383" spans="1:29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</row>
    <row r="384" spans="1:29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</row>
    <row r="385" spans="1:29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</row>
    <row r="386" spans="1:29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</row>
    <row r="387" spans="1:29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</row>
    <row r="388" spans="1:29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</row>
    <row r="389" spans="1:29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</row>
    <row r="390" spans="1:29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</row>
    <row r="391" spans="1:29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</row>
    <row r="392" spans="1:29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</row>
    <row r="393" spans="1:29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</row>
    <row r="394" spans="1:29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</row>
    <row r="395" spans="1:29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</row>
    <row r="396" spans="1:29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</row>
    <row r="397" spans="1:29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</row>
    <row r="398" spans="1:29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</row>
    <row r="399" spans="1:29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</row>
    <row r="400" spans="1:29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</row>
    <row r="401" spans="1:29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</row>
    <row r="402" spans="1:29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</row>
    <row r="403" spans="1:29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</row>
    <row r="404" spans="1:29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</row>
    <row r="405" spans="1:29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</row>
    <row r="406" spans="1:29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</row>
    <row r="407" spans="1:29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</row>
    <row r="408" spans="1:29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</row>
    <row r="409" spans="1:29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</row>
    <row r="410" spans="1:29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</row>
    <row r="411" spans="1:29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</row>
    <row r="412" spans="1:29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</row>
    <row r="413" spans="1:29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</row>
    <row r="414" spans="1:29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</row>
    <row r="415" spans="1:29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</row>
    <row r="416" spans="1:29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</row>
    <row r="417" spans="1:29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</row>
    <row r="418" spans="1:29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</row>
    <row r="419" spans="1:29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</row>
    <row r="420" spans="1:29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</row>
    <row r="421" spans="1:29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</row>
    <row r="422" spans="1:29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</row>
    <row r="423" spans="1:29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</row>
    <row r="424" spans="1:29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</row>
    <row r="425" spans="1:29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</row>
    <row r="426" spans="1:29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</row>
    <row r="427" spans="1:29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</row>
    <row r="428" spans="1:29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</row>
    <row r="429" spans="1:29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</row>
    <row r="430" spans="1:29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</row>
    <row r="431" spans="1:29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</row>
    <row r="432" spans="1:29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</row>
    <row r="433" spans="1:29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</row>
    <row r="434" spans="1:29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</row>
    <row r="435" spans="1:29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</row>
    <row r="436" spans="1:29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</row>
    <row r="437" spans="1:29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</row>
    <row r="438" spans="1:29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</row>
    <row r="439" spans="1:29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</row>
    <row r="440" spans="1:29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</row>
    <row r="441" spans="1:29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</row>
    <row r="442" spans="1:29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</row>
    <row r="443" spans="1:29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</row>
    <row r="444" spans="1:29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</row>
    <row r="445" spans="1:29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</row>
    <row r="446" spans="1:29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</row>
    <row r="447" spans="1:29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</row>
    <row r="448" spans="1:29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</row>
    <row r="449" spans="1:29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</row>
    <row r="450" spans="1:29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</row>
    <row r="451" spans="1:29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</row>
    <row r="452" spans="1:29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</row>
    <row r="453" spans="1:29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</row>
    <row r="454" spans="1:29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</row>
    <row r="455" spans="1:29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</row>
    <row r="456" spans="1:29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</row>
    <row r="457" spans="1:29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</row>
    <row r="458" spans="1:29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</row>
    <row r="459" spans="1:29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</row>
    <row r="460" spans="1:29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</row>
    <row r="461" spans="1:29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</row>
    <row r="462" spans="1:29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</row>
    <row r="463" spans="1:29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</row>
    <row r="464" spans="1:29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</row>
    <row r="465" spans="1:29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</row>
    <row r="466" spans="1:29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</row>
    <row r="467" spans="1:29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</row>
    <row r="468" spans="1:29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</row>
    <row r="469" spans="1:29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</row>
    <row r="470" spans="1:29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</row>
    <row r="471" spans="1:29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</row>
    <row r="472" spans="1:29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</row>
    <row r="473" spans="1:29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</row>
    <row r="474" spans="1:29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</row>
    <row r="475" spans="1:29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</row>
    <row r="476" spans="1:29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</row>
    <row r="477" spans="1:29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</row>
    <row r="478" spans="1:29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</row>
    <row r="479" spans="1:29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</row>
    <row r="480" spans="1:29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</row>
    <row r="481" spans="1:29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</row>
    <row r="482" spans="1:29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</row>
    <row r="483" spans="1:29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</row>
    <row r="484" spans="1:29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</row>
    <row r="485" spans="1:29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</row>
    <row r="486" spans="1:29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</row>
    <row r="487" spans="1:29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</row>
    <row r="488" spans="1:29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</row>
    <row r="489" spans="1:29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</row>
    <row r="490" spans="1:29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</row>
    <row r="491" spans="1:29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</row>
    <row r="492" spans="1:29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</row>
    <row r="493" spans="1:29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</row>
    <row r="494" spans="1:29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</row>
    <row r="495" spans="1:29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</row>
    <row r="496" spans="1:29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</row>
    <row r="497" spans="1:29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</row>
    <row r="498" spans="1:29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</row>
    <row r="499" spans="1:29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</row>
    <row r="500" spans="1:29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</row>
    <row r="501" spans="1:29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</row>
    <row r="502" spans="1:29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</row>
    <row r="503" spans="1:29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</row>
    <row r="504" spans="1:29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</row>
    <row r="505" spans="1:29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</row>
    <row r="506" spans="1:29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</row>
    <row r="507" spans="1:29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</row>
    <row r="508" spans="1:29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</row>
    <row r="509" spans="1:29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</row>
    <row r="510" spans="1:29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</row>
    <row r="511" spans="1:29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</row>
    <row r="512" spans="1:29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</row>
    <row r="513" spans="1:29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</row>
    <row r="514" spans="1:29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</row>
    <row r="515" spans="1:29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</row>
    <row r="516" spans="1:29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</row>
    <row r="517" spans="1:29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</row>
    <row r="518" spans="1:29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</row>
    <row r="519" spans="1:29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</row>
    <row r="520" spans="1:29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</row>
    <row r="521" spans="1:29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</row>
    <row r="522" spans="1:29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</row>
    <row r="523" spans="1:29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</row>
    <row r="524" spans="1:29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</row>
    <row r="525" spans="1:29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</row>
    <row r="526" spans="1:29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</row>
    <row r="527" spans="1:29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</row>
    <row r="528" spans="1:29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</row>
    <row r="529" spans="1:29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</row>
    <row r="530" spans="1:29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</row>
    <row r="531" spans="1:29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</row>
    <row r="532" spans="1:29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</row>
    <row r="533" spans="1:29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</row>
    <row r="534" spans="1:29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</row>
    <row r="535" spans="1:29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</row>
    <row r="536" spans="1:29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</row>
    <row r="537" spans="1:29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</row>
    <row r="538" spans="1:29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</row>
    <row r="539" spans="1:29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</row>
    <row r="540" spans="1:29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</row>
    <row r="541" spans="1:29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</row>
    <row r="542" spans="1:29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</row>
    <row r="543" spans="1:29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</row>
    <row r="544" spans="1:29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</row>
    <row r="545" spans="1:29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</row>
    <row r="546" spans="1:29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</row>
    <row r="547" spans="1:29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</row>
    <row r="548" spans="1:29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</row>
    <row r="549" spans="1:29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</row>
    <row r="550" spans="1:29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</row>
    <row r="551" spans="1:29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</row>
    <row r="552" spans="1:29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</row>
    <row r="553" spans="1:29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</row>
    <row r="554" spans="1:29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</row>
    <row r="555" spans="1:29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</row>
    <row r="556" spans="1:29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</row>
    <row r="557" spans="1:29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</row>
    <row r="558" spans="1:29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</row>
    <row r="559" spans="1:29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</row>
    <row r="560" spans="1:29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</row>
    <row r="561" spans="1:29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</row>
    <row r="562" spans="1:29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</row>
    <row r="563" spans="1:29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</row>
    <row r="564" spans="1:29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</row>
    <row r="565" spans="1:29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</row>
    <row r="566" spans="1:29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</row>
    <row r="567" spans="1:29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</row>
    <row r="568" spans="1:29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</row>
    <row r="569" spans="1:29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</row>
    <row r="570" spans="1:29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</row>
    <row r="571" spans="1:29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</row>
    <row r="572" spans="1:29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</row>
    <row r="573" spans="1:29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</row>
    <row r="574" spans="1:29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</row>
    <row r="575" spans="1:29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</row>
    <row r="576" spans="1:29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</row>
    <row r="577" spans="1:29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</row>
    <row r="578" spans="1:29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</row>
    <row r="579" spans="1:29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</row>
    <row r="580" spans="1:29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</row>
    <row r="581" spans="1:29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</row>
    <row r="582" spans="1:29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</row>
    <row r="583" spans="1:29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</row>
    <row r="584" spans="1:29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</row>
    <row r="585" spans="1:29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</row>
    <row r="586" spans="1:29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</row>
    <row r="587" spans="1:29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</row>
    <row r="588" spans="1:29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</row>
    <row r="589" spans="1:29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</row>
    <row r="590" spans="1:29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</row>
    <row r="591" spans="1:29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</row>
    <row r="592" spans="1:29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</row>
    <row r="593" spans="1:29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</row>
    <row r="594" spans="1:29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</row>
    <row r="595" spans="1:29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</row>
    <row r="596" spans="1:29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</row>
    <row r="597" spans="1:29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</row>
    <row r="598" spans="1:29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</row>
    <row r="599" spans="1:29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</row>
    <row r="600" spans="1:29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</row>
    <row r="601" spans="1:29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</row>
    <row r="602" spans="1:29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</row>
    <row r="603" spans="1:29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</row>
    <row r="604" spans="1:29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</row>
    <row r="605" spans="1:29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</row>
    <row r="606" spans="1:29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</row>
    <row r="607" spans="1:29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</row>
    <row r="608" spans="1:29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</row>
    <row r="609" spans="1:29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</row>
    <row r="610" spans="1:29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</row>
    <row r="611" spans="1:29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</row>
    <row r="612" spans="1:29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</row>
    <row r="613" spans="1:29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</row>
    <row r="614" spans="1:29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</row>
    <row r="615" spans="1:29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</row>
    <row r="616" spans="1:29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</row>
    <row r="617" spans="1:29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</row>
    <row r="618" spans="1:29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</row>
    <row r="619" spans="1:29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</row>
    <row r="620" spans="1:29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</row>
    <row r="621" spans="1:29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</row>
    <row r="622" spans="1:29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</row>
    <row r="623" spans="1:29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</row>
    <row r="624" spans="1:29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</row>
    <row r="625" spans="1:29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</row>
    <row r="626" spans="1:29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</row>
    <row r="627" spans="1:29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</row>
    <row r="628" spans="1:29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</row>
    <row r="629" spans="1:29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</row>
    <row r="630" spans="1:29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</row>
    <row r="631" spans="1:29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</row>
    <row r="632" spans="1:29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</row>
    <row r="633" spans="1:29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</row>
    <row r="634" spans="1:29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</row>
    <row r="635" spans="1:29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</row>
    <row r="636" spans="1:29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</row>
    <row r="637" spans="1:29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</row>
    <row r="638" spans="1:29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</row>
    <row r="639" spans="1:29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</row>
    <row r="640" spans="1:29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</row>
    <row r="641" spans="1:29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</row>
    <row r="642" spans="1:29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</row>
    <row r="643" spans="1:29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</row>
    <row r="644" spans="1:29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</row>
    <row r="645" spans="1:29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</row>
    <row r="646" spans="1:29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</row>
    <row r="647" spans="1:29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</row>
    <row r="648" spans="1:29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</row>
    <row r="649" spans="1:29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</row>
    <row r="650" spans="1:29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</row>
    <row r="651" spans="1:29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</row>
    <row r="652" spans="1:29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</row>
    <row r="653" spans="1:29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</row>
    <row r="654" spans="1:29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</row>
    <row r="655" spans="1:29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</row>
    <row r="656" spans="1:29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</row>
    <row r="657" spans="1:29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</row>
    <row r="658" spans="1:29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</row>
    <row r="659" spans="1:29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</row>
    <row r="660" spans="1:29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</row>
    <row r="661" spans="1:29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</row>
    <row r="662" spans="1:29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</row>
    <row r="663" spans="1:29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</row>
    <row r="664" spans="1:29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</row>
    <row r="665" spans="1:29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</row>
    <row r="666" spans="1:29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</row>
    <row r="667" spans="1:29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</row>
    <row r="668" spans="1:29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</row>
    <row r="669" spans="1:29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</row>
    <row r="670" spans="1:29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</row>
    <row r="671" spans="1:29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</row>
    <row r="672" spans="1:29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</row>
    <row r="673" spans="1:29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</row>
    <row r="674" spans="1:29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</row>
    <row r="675" spans="1:29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</row>
    <row r="676" spans="1:29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</row>
    <row r="677" spans="1:29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</row>
    <row r="678" spans="1:29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</row>
    <row r="679" spans="1:29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</row>
    <row r="680" spans="1:29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</row>
    <row r="681" spans="1:29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</row>
    <row r="682" spans="1:29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</row>
    <row r="683" spans="1:29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</row>
    <row r="684" spans="1:29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</row>
    <row r="685" spans="1:29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</row>
    <row r="686" spans="1:29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</row>
    <row r="687" spans="1:29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</row>
    <row r="688" spans="1:29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</row>
    <row r="689" spans="1:29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</row>
    <row r="690" spans="1:29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</row>
    <row r="691" spans="1:29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</row>
    <row r="692" spans="1:29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</row>
    <row r="693" spans="1:29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</row>
    <row r="694" spans="1:29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</row>
    <row r="695" spans="1:29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</row>
    <row r="696" spans="1:29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</row>
    <row r="697" spans="1:29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</row>
    <row r="698" spans="1:29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</row>
    <row r="699" spans="1:29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</row>
    <row r="700" spans="1:29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</row>
    <row r="701" spans="1:29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</row>
    <row r="702" spans="1:29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</row>
    <row r="703" spans="1:29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</row>
    <row r="704" spans="1:29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</row>
    <row r="705" spans="1:29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</row>
    <row r="706" spans="1:29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</row>
    <row r="707" spans="1:29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</row>
    <row r="708" spans="1:29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</row>
    <row r="709" spans="1:29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</row>
    <row r="710" spans="1:29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</row>
    <row r="711" spans="1:29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</row>
    <row r="712" spans="1:29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</row>
    <row r="713" spans="1:29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</row>
    <row r="714" spans="1:29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</row>
    <row r="715" spans="1:29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</row>
    <row r="716" spans="1:29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</row>
    <row r="717" spans="1:29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</row>
    <row r="718" spans="1:29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</row>
    <row r="719" spans="1:29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</row>
    <row r="720" spans="1:29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</row>
    <row r="721" spans="1:29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</row>
    <row r="722" spans="1:29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</row>
    <row r="723" spans="1:29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</row>
    <row r="724" spans="1:29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</row>
    <row r="725" spans="1:29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</row>
    <row r="726" spans="1:29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</row>
    <row r="727" spans="1:29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</row>
    <row r="728" spans="1:29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</row>
    <row r="729" spans="1:29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</row>
    <row r="730" spans="1:29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</row>
    <row r="731" spans="1:29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</row>
    <row r="732" spans="1:29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</row>
    <row r="733" spans="1:29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</row>
    <row r="734" spans="1:29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</row>
    <row r="735" spans="1:29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</row>
    <row r="736" spans="1:29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</row>
    <row r="737" spans="1:29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</row>
    <row r="738" spans="1:29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</row>
    <row r="739" spans="1:29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</row>
    <row r="740" spans="1:29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</row>
    <row r="741" spans="1:29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</row>
    <row r="742" spans="1:29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</row>
    <row r="743" spans="1:29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</row>
    <row r="744" spans="1:29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</row>
    <row r="745" spans="1:29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</row>
    <row r="746" spans="1:29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</row>
    <row r="747" spans="1:29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</row>
    <row r="748" spans="1:29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</row>
    <row r="749" spans="1:29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</row>
    <row r="750" spans="1:29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</row>
    <row r="751" spans="1:29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</row>
    <row r="752" spans="1:29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</row>
    <row r="753" spans="1:29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</row>
    <row r="754" spans="1:29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</row>
    <row r="755" spans="1:29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</row>
    <row r="756" spans="1:29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</row>
    <row r="757" spans="1:29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</row>
    <row r="758" spans="1:29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</row>
    <row r="759" spans="1:29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</row>
    <row r="760" spans="1:29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</row>
    <row r="761" spans="1:29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</row>
    <row r="762" spans="1:29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</row>
    <row r="763" spans="1:29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</row>
    <row r="764" spans="1:29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</row>
    <row r="765" spans="1:29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</row>
    <row r="766" spans="1:29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</row>
    <row r="767" spans="1:29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</row>
    <row r="768" spans="1:29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</row>
    <row r="769" spans="1:29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</row>
    <row r="770" spans="1:29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</row>
    <row r="771" spans="1:29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</row>
    <row r="772" spans="1:29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</row>
    <row r="773" spans="1:29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</row>
    <row r="774" spans="1:29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</row>
    <row r="775" spans="1:29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</row>
    <row r="776" spans="1:29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</row>
    <row r="777" spans="1:29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</row>
    <row r="778" spans="1:29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</row>
    <row r="779" spans="1:29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</row>
    <row r="780" spans="1:29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</row>
    <row r="781" spans="1:29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</row>
    <row r="782" spans="1:29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</row>
    <row r="783" spans="1:29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</row>
    <row r="784" spans="1:29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</row>
    <row r="785" spans="1:29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</row>
    <row r="786" spans="1:29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</row>
    <row r="787" spans="1:29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</row>
    <row r="788" spans="1:29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</row>
    <row r="789" spans="1:29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</row>
    <row r="790" spans="1:29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</row>
    <row r="791" spans="1:29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</row>
    <row r="792" spans="1:29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</row>
    <row r="793" spans="1:29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</row>
    <row r="794" spans="1:29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</row>
    <row r="795" spans="1:29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</row>
    <row r="796" spans="1:29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</row>
    <row r="797" spans="1:29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</row>
    <row r="798" spans="1:29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</row>
    <row r="799" spans="1:29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</row>
    <row r="800" spans="1:29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</row>
    <row r="801" spans="1:29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</row>
    <row r="802" spans="1:29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</row>
    <row r="803" spans="1:29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</row>
    <row r="804" spans="1:29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</row>
    <row r="805" spans="1:29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</row>
    <row r="806" spans="1:29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</row>
    <row r="807" spans="1:29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</row>
    <row r="808" spans="1:29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</row>
    <row r="809" spans="1:29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</row>
    <row r="810" spans="1:29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</row>
    <row r="811" spans="1:29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</row>
    <row r="812" spans="1:29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</row>
    <row r="813" spans="1:29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</row>
    <row r="814" spans="1:29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</row>
    <row r="815" spans="1:29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</row>
    <row r="816" spans="1:29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</row>
    <row r="817" spans="1:29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</row>
    <row r="818" spans="1:29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</row>
    <row r="819" spans="1:29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</row>
    <row r="820" spans="1:29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</row>
    <row r="821" spans="1:29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</row>
    <row r="822" spans="1:29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</row>
    <row r="823" spans="1:29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</row>
    <row r="824" spans="1:29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</row>
    <row r="825" spans="1:29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</row>
    <row r="826" spans="1:29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</row>
    <row r="827" spans="1:29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</row>
    <row r="828" spans="1:29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</row>
    <row r="829" spans="1:29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</row>
    <row r="830" spans="1:29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</row>
    <row r="831" spans="1:29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</row>
    <row r="832" spans="1:29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</row>
    <row r="833" spans="1:29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</row>
    <row r="834" spans="1:29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</row>
    <row r="835" spans="1:29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</row>
    <row r="836" spans="1:29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</row>
    <row r="837" spans="1:29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</row>
    <row r="838" spans="1:29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</row>
    <row r="839" spans="1:29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</row>
    <row r="840" spans="1:29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</row>
    <row r="841" spans="1:29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</row>
    <row r="842" spans="1:29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</row>
    <row r="843" spans="1:29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</row>
    <row r="844" spans="1:29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</row>
    <row r="845" spans="1:29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</row>
    <row r="846" spans="1:29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</row>
    <row r="847" spans="1:29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</row>
    <row r="848" spans="1:29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</row>
    <row r="849" spans="1:29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</row>
    <row r="850" spans="1:29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</row>
    <row r="851" spans="1:29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</row>
    <row r="852" spans="1:29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</row>
    <row r="853" spans="1:29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</row>
    <row r="854" spans="1:29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</row>
    <row r="855" spans="1:29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</row>
    <row r="856" spans="1:29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</row>
    <row r="857" spans="1:29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</row>
    <row r="858" spans="1:29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</row>
    <row r="859" spans="1:29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</row>
    <row r="860" spans="1:29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</row>
    <row r="861" spans="1:29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</row>
    <row r="862" spans="1:29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</row>
    <row r="863" spans="1:29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</row>
    <row r="864" spans="1:29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</row>
    <row r="865" spans="1:29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</row>
    <row r="866" spans="1:29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</row>
    <row r="867" spans="1:29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</row>
    <row r="868" spans="1:29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</row>
    <row r="869" spans="1:29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</row>
    <row r="870" spans="1:29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</row>
    <row r="871" spans="1:29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</row>
    <row r="872" spans="1:29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</row>
    <row r="873" spans="1:29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</row>
    <row r="874" spans="1:29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</row>
    <row r="875" spans="1:29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</row>
    <row r="876" spans="1:29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</row>
    <row r="877" spans="1:29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</row>
    <row r="878" spans="1:29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</row>
    <row r="879" spans="1:29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</row>
    <row r="880" spans="1:29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</row>
    <row r="881" spans="1:29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</row>
    <row r="882" spans="1:29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</row>
    <row r="883" spans="1:29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</row>
    <row r="884" spans="1:29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</row>
    <row r="885" spans="1:29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</row>
    <row r="886" spans="1:29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</row>
    <row r="887" spans="1:29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</row>
    <row r="888" spans="1:29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</row>
    <row r="889" spans="1:29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</row>
    <row r="890" spans="1:29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</row>
    <row r="891" spans="1:29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</row>
    <row r="892" spans="1:29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</row>
    <row r="893" spans="1:29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</row>
    <row r="894" spans="1:29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</row>
    <row r="895" spans="1:29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</row>
    <row r="896" spans="1:29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</row>
    <row r="897" spans="1:29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</row>
    <row r="898" spans="1:29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</row>
    <row r="899" spans="1:29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</row>
    <row r="900" spans="1:29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</row>
    <row r="901" spans="1:29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</row>
    <row r="902" spans="1:29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</row>
    <row r="903" spans="1:29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</row>
    <row r="904" spans="1:29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</row>
    <row r="905" spans="1:29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</row>
    <row r="906" spans="1:29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</row>
    <row r="907" spans="1:29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</row>
    <row r="908" spans="1:29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</row>
    <row r="909" spans="1:29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</row>
    <row r="910" spans="1:29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</row>
    <row r="911" spans="1:29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</row>
    <row r="912" spans="1:29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</row>
    <row r="913" spans="1:29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</row>
    <row r="914" spans="1:29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</row>
    <row r="915" spans="1:29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</row>
    <row r="916" spans="1:29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</row>
    <row r="917" spans="1:29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</row>
    <row r="918" spans="1:29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</row>
    <row r="919" spans="1:29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</row>
    <row r="920" spans="1:29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</row>
    <row r="921" spans="1:29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</row>
    <row r="922" spans="1:29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</row>
    <row r="923" spans="1:29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</row>
    <row r="924" spans="1:29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</row>
    <row r="925" spans="1:29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</row>
    <row r="926" spans="1:29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</row>
    <row r="927" spans="1:29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</row>
    <row r="928" spans="1:29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</row>
    <row r="929" spans="1:29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</row>
    <row r="930" spans="1:29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</row>
    <row r="931" spans="1:29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</row>
    <row r="932" spans="1:29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</row>
    <row r="933" spans="1:29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</row>
    <row r="934" spans="1:29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</row>
    <row r="935" spans="1:29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</row>
    <row r="936" spans="1:29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</row>
    <row r="937" spans="1:29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</row>
    <row r="938" spans="1:29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</row>
    <row r="939" spans="1:29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</row>
    <row r="940" spans="1:29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</row>
    <row r="941" spans="1:29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</row>
    <row r="942" spans="1:29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</row>
    <row r="943" spans="1:29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</row>
    <row r="944" spans="1:29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</row>
    <row r="945" spans="1:29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</row>
    <row r="946" spans="1:29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</row>
    <row r="947" spans="1:29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</row>
    <row r="948" spans="1:29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</row>
    <row r="949" spans="1:29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</row>
    <row r="950" spans="1:29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</row>
    <row r="951" spans="1:29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</row>
    <row r="952" spans="1:29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</row>
    <row r="953" spans="1:29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</row>
    <row r="954" spans="1:29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</row>
    <row r="955" spans="1:29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</row>
    <row r="956" spans="1:29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</row>
    <row r="957" spans="1:29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</row>
    <row r="958" spans="1:29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</row>
    <row r="959" spans="1:29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</row>
    <row r="960" spans="1:29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</row>
    <row r="961" spans="1:29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</row>
    <row r="962" spans="1:29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</row>
    <row r="963" spans="1:29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</row>
    <row r="964" spans="1:29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</row>
    <row r="965" spans="1:29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</row>
    <row r="966" spans="1:29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</row>
    <row r="967" spans="1:29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</row>
    <row r="968" spans="1:29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</row>
    <row r="969" spans="1:29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</row>
    <row r="970" spans="1:29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</row>
    <row r="971" spans="1:29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</row>
    <row r="972" spans="1:29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</row>
    <row r="973" spans="1:29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</row>
    <row r="974" spans="1:29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</row>
    <row r="975" spans="1:29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</row>
    <row r="976" spans="1:29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</row>
    <row r="977" spans="1:29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</row>
    <row r="978" spans="1:29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</row>
    <row r="979" spans="1:29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</row>
    <row r="980" spans="1:29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</row>
    <row r="981" spans="1:29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</row>
    <row r="982" spans="1:29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</row>
    <row r="983" spans="1:29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</row>
    <row r="984" spans="1:29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</row>
    <row r="985" spans="1:29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</row>
    <row r="986" spans="1:29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</row>
    <row r="987" spans="1:29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</row>
    <row r="988" spans="1:29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</row>
    <row r="989" spans="1:29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</row>
    <row r="990" spans="1:29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</row>
    <row r="991" spans="1:29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</row>
    <row r="992" spans="1:29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</row>
    <row r="993" spans="1:29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</row>
    <row r="994" spans="1:29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</row>
  </sheetData>
  <autoFilter ref="W1:W994"/>
  <mergeCells count="16">
    <mergeCell ref="M5:M6"/>
    <mergeCell ref="N5:N6"/>
    <mergeCell ref="O5:O6"/>
    <mergeCell ref="A1:R1"/>
    <mergeCell ref="A2:R2"/>
    <mergeCell ref="A3:R3"/>
    <mergeCell ref="A4:A6"/>
    <mergeCell ref="B4:B6"/>
    <mergeCell ref="D4:Q4"/>
    <mergeCell ref="R4:R5"/>
    <mergeCell ref="E5:E6"/>
    <mergeCell ref="F5:F6"/>
    <mergeCell ref="G5:G6"/>
    <mergeCell ref="I5:I6"/>
    <mergeCell ref="J5:J6"/>
    <mergeCell ref="K5:K6"/>
  </mergeCells>
  <conditionalFormatting sqref="E7:G202 I7:K202 M7:O202">
    <cfRule type="cellIs" dxfId="5" priority="36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198"/>
  <sheetViews>
    <sheetView workbookViewId="0">
      <selection activeCell="F137" sqref="F137"/>
    </sheetView>
  </sheetViews>
  <sheetFormatPr defaultColWidth="8.875" defaultRowHeight="15"/>
  <cols>
    <col min="1" max="1" width="8.875" style="64"/>
    <col min="2" max="2" width="24.875" style="43" customWidth="1"/>
    <col min="3" max="3" width="30.875" style="64" customWidth="1"/>
    <col min="4" max="4" width="13.125" style="43" bestFit="1" customWidth="1"/>
    <col min="5" max="5" width="10.875" style="43" customWidth="1"/>
    <col min="6" max="6" width="8.875" style="64"/>
    <col min="7" max="7" width="14.5" style="64" customWidth="1"/>
    <col min="8" max="8" width="28.25" style="64" customWidth="1"/>
    <col min="9" max="16384" width="8.875" style="64"/>
  </cols>
  <sheetData>
    <row r="1" spans="1:9" ht="21" customHeight="1">
      <c r="A1" s="158" t="s">
        <v>68</v>
      </c>
      <c r="B1" s="158"/>
      <c r="C1" s="158"/>
      <c r="D1" s="158"/>
      <c r="E1" s="158"/>
    </row>
    <row r="2" spans="1:9" s="67" customFormat="1" ht="69.599999999999994" customHeight="1" thickBot="1">
      <c r="A2" s="87" t="s">
        <v>69</v>
      </c>
      <c r="B2" s="88" t="s">
        <v>70</v>
      </c>
      <c r="C2" s="87" t="s">
        <v>71</v>
      </c>
      <c r="D2" s="88" t="s">
        <v>72</v>
      </c>
      <c r="E2" s="88" t="s">
        <v>73</v>
      </c>
    </row>
    <row r="3" spans="1:9" ht="15.95" customHeight="1" thickBot="1">
      <c r="A3" s="89">
        <v>1</v>
      </c>
      <c r="B3" s="110" t="s">
        <v>296</v>
      </c>
      <c r="C3" s="112" t="s">
        <v>101</v>
      </c>
      <c r="D3" s="90">
        <v>61</v>
      </c>
      <c r="E3" s="59" t="str">
        <f>IF(D3&lt;=49,"Y","N")</f>
        <v>N</v>
      </c>
      <c r="F3" s="64" t="s">
        <v>90</v>
      </c>
      <c r="H3" s="90"/>
      <c r="I3" s="90"/>
    </row>
    <row r="4" spans="1:9" ht="15.95" customHeight="1" thickBot="1">
      <c r="A4" s="121">
        <v>2</v>
      </c>
      <c r="B4" s="111" t="s">
        <v>297</v>
      </c>
      <c r="C4" s="113" t="s">
        <v>102</v>
      </c>
      <c r="D4" s="90">
        <v>61</v>
      </c>
      <c r="E4" s="59" t="str">
        <f t="shared" ref="E4:E67" si="0">IF(D4&lt;=49,"Y","N")</f>
        <v>N</v>
      </c>
      <c r="F4" s="64" t="s">
        <v>90</v>
      </c>
      <c r="H4" s="90"/>
      <c r="I4" s="90"/>
    </row>
    <row r="5" spans="1:9" ht="15.95" customHeight="1" thickBot="1">
      <c r="A5" s="89">
        <v>3</v>
      </c>
      <c r="B5" s="111" t="s">
        <v>298</v>
      </c>
      <c r="C5" s="113" t="s">
        <v>103</v>
      </c>
      <c r="D5" s="90">
        <v>61</v>
      </c>
      <c r="E5" s="59" t="str">
        <f t="shared" si="0"/>
        <v>N</v>
      </c>
      <c r="F5" s="64" t="s">
        <v>90</v>
      </c>
      <c r="H5" s="90"/>
      <c r="I5" s="90"/>
    </row>
    <row r="6" spans="1:9" ht="15.95" customHeight="1" thickBot="1">
      <c r="A6" s="121">
        <v>4</v>
      </c>
      <c r="B6" s="111" t="s">
        <v>299</v>
      </c>
      <c r="C6" s="113" t="s">
        <v>93</v>
      </c>
      <c r="D6" s="90">
        <v>61</v>
      </c>
      <c r="E6" s="59" t="str">
        <f t="shared" si="0"/>
        <v>N</v>
      </c>
      <c r="F6" s="64" t="s">
        <v>90</v>
      </c>
      <c r="H6" s="90"/>
      <c r="I6" s="90"/>
    </row>
    <row r="7" spans="1:9" ht="15.95" customHeight="1" thickBot="1">
      <c r="A7" s="89">
        <v>5</v>
      </c>
      <c r="B7" s="111" t="s">
        <v>300</v>
      </c>
      <c r="C7" s="113" t="s">
        <v>104</v>
      </c>
      <c r="D7" s="90">
        <v>58</v>
      </c>
      <c r="E7" s="59" t="str">
        <f t="shared" si="0"/>
        <v>N</v>
      </c>
      <c r="F7" s="64" t="s">
        <v>91</v>
      </c>
      <c r="H7" s="90"/>
      <c r="I7" s="90"/>
    </row>
    <row r="8" spans="1:9" ht="15.95" customHeight="1" thickBot="1">
      <c r="A8" s="121">
        <v>6</v>
      </c>
      <c r="B8" s="111" t="s">
        <v>301</v>
      </c>
      <c r="C8" s="113" t="s">
        <v>105</v>
      </c>
      <c r="D8" s="90">
        <v>63</v>
      </c>
      <c r="E8" s="59" t="str">
        <f t="shared" si="0"/>
        <v>N</v>
      </c>
      <c r="F8" s="64" t="s">
        <v>90</v>
      </c>
      <c r="H8" s="90"/>
      <c r="I8" s="90"/>
    </row>
    <row r="9" spans="1:9" ht="15.95" customHeight="1" thickBot="1">
      <c r="A9" s="89">
        <v>7</v>
      </c>
      <c r="B9" s="111" t="s">
        <v>302</v>
      </c>
      <c r="C9" s="113" t="s">
        <v>106</v>
      </c>
      <c r="D9" s="90">
        <v>61</v>
      </c>
      <c r="E9" s="59" t="str">
        <f t="shared" si="0"/>
        <v>N</v>
      </c>
      <c r="F9" s="64" t="s">
        <v>90</v>
      </c>
      <c r="H9" s="90"/>
      <c r="I9" s="90"/>
    </row>
    <row r="10" spans="1:9" ht="15.95" customHeight="1" thickBot="1">
      <c r="A10" s="121">
        <v>8</v>
      </c>
      <c r="B10" s="111" t="s">
        <v>303</v>
      </c>
      <c r="C10" s="113" t="s">
        <v>107</v>
      </c>
      <c r="D10" s="90">
        <v>65</v>
      </c>
      <c r="E10" s="59" t="str">
        <f t="shared" si="0"/>
        <v>N</v>
      </c>
      <c r="F10" s="64" t="s">
        <v>90</v>
      </c>
      <c r="H10" s="90"/>
      <c r="I10" s="90"/>
    </row>
    <row r="11" spans="1:9" ht="15.95" customHeight="1" thickBot="1">
      <c r="A11" s="89">
        <v>9</v>
      </c>
      <c r="B11" s="111" t="s">
        <v>304</v>
      </c>
      <c r="C11" s="113" t="s">
        <v>108</v>
      </c>
      <c r="D11" s="90">
        <v>63</v>
      </c>
      <c r="E11" s="59" t="str">
        <f t="shared" si="0"/>
        <v>N</v>
      </c>
      <c r="F11" s="64" t="s">
        <v>90</v>
      </c>
      <c r="H11" s="90"/>
      <c r="I11" s="90"/>
    </row>
    <row r="12" spans="1:9" ht="15.95" customHeight="1" thickBot="1">
      <c r="A12" s="121">
        <v>10</v>
      </c>
      <c r="B12" s="111" t="s">
        <v>305</v>
      </c>
      <c r="C12" s="113" t="s">
        <v>109</v>
      </c>
      <c r="D12" s="90">
        <v>61</v>
      </c>
      <c r="E12" s="59" t="str">
        <f t="shared" si="0"/>
        <v>N</v>
      </c>
      <c r="F12" s="64" t="s">
        <v>90</v>
      </c>
      <c r="H12" s="90"/>
      <c r="I12" s="90"/>
    </row>
    <row r="13" spans="1:9" ht="15.95" customHeight="1" thickBot="1">
      <c r="A13" s="89">
        <v>11</v>
      </c>
      <c r="B13" s="111" t="s">
        <v>306</v>
      </c>
      <c r="C13" s="113" t="s">
        <v>110</v>
      </c>
      <c r="D13" s="90">
        <v>65</v>
      </c>
      <c r="E13" s="59" t="str">
        <f t="shared" si="0"/>
        <v>N</v>
      </c>
      <c r="F13" s="64" t="s">
        <v>90</v>
      </c>
      <c r="H13" s="90"/>
      <c r="I13" s="90"/>
    </row>
    <row r="14" spans="1:9" ht="15.95" customHeight="1" thickBot="1">
      <c r="A14" s="121">
        <v>12</v>
      </c>
      <c r="B14" s="111" t="s">
        <v>307</v>
      </c>
      <c r="C14" s="113" t="s">
        <v>111</v>
      </c>
      <c r="D14" s="90">
        <v>65</v>
      </c>
      <c r="E14" s="59" t="str">
        <f t="shared" si="0"/>
        <v>N</v>
      </c>
      <c r="F14" s="64" t="s">
        <v>90</v>
      </c>
      <c r="H14" s="90"/>
      <c r="I14" s="90"/>
    </row>
    <row r="15" spans="1:9" ht="15.95" customHeight="1" thickBot="1">
      <c r="A15" s="89">
        <v>13</v>
      </c>
      <c r="B15" s="111" t="s">
        <v>308</v>
      </c>
      <c r="C15" s="113" t="s">
        <v>112</v>
      </c>
      <c r="D15" s="90">
        <v>58</v>
      </c>
      <c r="E15" s="59" t="str">
        <f t="shared" si="0"/>
        <v>N</v>
      </c>
      <c r="F15" s="64" t="s">
        <v>91</v>
      </c>
      <c r="H15" s="90"/>
      <c r="I15" s="90"/>
    </row>
    <row r="16" spans="1:9" ht="15.95" customHeight="1" thickBot="1">
      <c r="A16" s="121">
        <v>14</v>
      </c>
      <c r="B16" s="111" t="s">
        <v>309</v>
      </c>
      <c r="C16" s="113" t="s">
        <v>113</v>
      </c>
      <c r="D16" s="90">
        <v>61</v>
      </c>
      <c r="E16" s="59" t="str">
        <f t="shared" si="0"/>
        <v>N</v>
      </c>
      <c r="F16" s="64" t="s">
        <v>90</v>
      </c>
      <c r="H16" s="90"/>
      <c r="I16" s="90"/>
    </row>
    <row r="17" spans="1:9" ht="15.95" customHeight="1" thickBot="1">
      <c r="A17" s="89">
        <v>15</v>
      </c>
      <c r="B17" s="111" t="s">
        <v>310</v>
      </c>
      <c r="C17" s="113" t="s">
        <v>114</v>
      </c>
      <c r="D17" s="90">
        <v>58</v>
      </c>
      <c r="E17" s="59" t="str">
        <f t="shared" si="0"/>
        <v>N</v>
      </c>
      <c r="F17" s="64" t="s">
        <v>91</v>
      </c>
      <c r="H17" s="90"/>
      <c r="I17" s="90"/>
    </row>
    <row r="18" spans="1:9" ht="15.95" customHeight="1" thickBot="1">
      <c r="A18" s="121">
        <v>16</v>
      </c>
      <c r="B18" s="111" t="s">
        <v>311</v>
      </c>
      <c r="C18" s="113" t="s">
        <v>115</v>
      </c>
      <c r="D18" s="90">
        <v>61</v>
      </c>
      <c r="E18" s="59" t="str">
        <f t="shared" si="0"/>
        <v>N</v>
      </c>
      <c r="F18" s="64" t="s">
        <v>90</v>
      </c>
      <c r="H18" s="90"/>
      <c r="I18" s="90"/>
    </row>
    <row r="19" spans="1:9" ht="15.95" customHeight="1" thickBot="1">
      <c r="A19" s="89">
        <v>17</v>
      </c>
      <c r="B19" s="111" t="s">
        <v>312</v>
      </c>
      <c r="C19" s="113" t="s">
        <v>116</v>
      </c>
      <c r="D19" s="90">
        <v>58</v>
      </c>
      <c r="E19" s="59" t="str">
        <f t="shared" si="0"/>
        <v>N</v>
      </c>
      <c r="F19" s="64" t="s">
        <v>91</v>
      </c>
      <c r="H19" s="90"/>
      <c r="I19" s="90"/>
    </row>
    <row r="20" spans="1:9" ht="15.95" customHeight="1" thickBot="1">
      <c r="A20" s="121">
        <v>18</v>
      </c>
      <c r="B20" s="111" t="s">
        <v>313</v>
      </c>
      <c r="C20" s="113" t="s">
        <v>117</v>
      </c>
      <c r="D20" s="90">
        <v>58</v>
      </c>
      <c r="E20" s="59" t="str">
        <f t="shared" si="0"/>
        <v>N</v>
      </c>
      <c r="F20" s="64" t="s">
        <v>91</v>
      </c>
      <c r="H20" s="90"/>
      <c r="I20" s="90"/>
    </row>
    <row r="21" spans="1:9" ht="15.95" customHeight="1" thickBot="1">
      <c r="A21" s="89">
        <v>19</v>
      </c>
      <c r="B21" s="111" t="s">
        <v>314</v>
      </c>
      <c r="C21" s="113" t="s">
        <v>118</v>
      </c>
      <c r="D21" s="90">
        <v>61</v>
      </c>
      <c r="E21" s="59" t="str">
        <f t="shared" si="0"/>
        <v>N</v>
      </c>
      <c r="F21" s="64" t="s">
        <v>90</v>
      </c>
      <c r="H21" s="90"/>
      <c r="I21" s="90"/>
    </row>
    <row r="22" spans="1:9" ht="15.95" customHeight="1" thickBot="1">
      <c r="A22" s="121">
        <v>20</v>
      </c>
      <c r="B22" s="111" t="s">
        <v>315</v>
      </c>
      <c r="C22" s="113" t="s">
        <v>119</v>
      </c>
      <c r="D22" s="90">
        <v>65</v>
      </c>
      <c r="E22" s="59" t="str">
        <f t="shared" si="0"/>
        <v>N</v>
      </c>
      <c r="F22" s="64" t="s">
        <v>90</v>
      </c>
      <c r="H22" s="90"/>
      <c r="I22" s="90"/>
    </row>
    <row r="23" spans="1:9" ht="15.95" customHeight="1" thickBot="1">
      <c r="A23" s="89">
        <v>21</v>
      </c>
      <c r="B23" s="111" t="s">
        <v>316</v>
      </c>
      <c r="C23" s="113" t="s">
        <v>120</v>
      </c>
      <c r="D23" s="90">
        <v>58</v>
      </c>
      <c r="E23" s="59" t="str">
        <f t="shared" si="0"/>
        <v>N</v>
      </c>
      <c r="F23" s="64" t="s">
        <v>91</v>
      </c>
      <c r="H23" s="90"/>
      <c r="I23" s="90"/>
    </row>
    <row r="24" spans="1:9" ht="15.95" customHeight="1" thickBot="1">
      <c r="A24" s="121">
        <v>22</v>
      </c>
      <c r="B24" s="111" t="s">
        <v>317</v>
      </c>
      <c r="C24" s="113" t="s">
        <v>121</v>
      </c>
      <c r="D24" s="90">
        <v>65</v>
      </c>
      <c r="E24" s="59" t="str">
        <f t="shared" si="0"/>
        <v>N</v>
      </c>
      <c r="F24" s="64" t="s">
        <v>90</v>
      </c>
      <c r="H24" s="90"/>
      <c r="I24" s="90"/>
    </row>
    <row r="25" spans="1:9" ht="15.95" customHeight="1" thickBot="1">
      <c r="A25" s="89">
        <v>23</v>
      </c>
      <c r="B25" s="111" t="s">
        <v>318</v>
      </c>
      <c r="C25" s="113" t="s">
        <v>122</v>
      </c>
      <c r="D25" s="90">
        <v>63</v>
      </c>
      <c r="E25" s="59" t="str">
        <f t="shared" si="0"/>
        <v>N</v>
      </c>
      <c r="F25" s="64" t="s">
        <v>90</v>
      </c>
      <c r="H25" s="90"/>
      <c r="I25" s="90"/>
    </row>
    <row r="26" spans="1:9" ht="15.95" customHeight="1" thickBot="1">
      <c r="A26" s="121">
        <v>24</v>
      </c>
      <c r="B26" s="111" t="s">
        <v>319</v>
      </c>
      <c r="C26" s="113" t="s">
        <v>123</v>
      </c>
      <c r="D26" s="90">
        <v>58</v>
      </c>
      <c r="E26" s="59" t="str">
        <f t="shared" si="0"/>
        <v>N</v>
      </c>
      <c r="F26" s="64" t="s">
        <v>91</v>
      </c>
      <c r="H26" s="90"/>
      <c r="I26" s="90"/>
    </row>
    <row r="27" spans="1:9" ht="15.95" customHeight="1" thickBot="1">
      <c r="A27" s="89">
        <v>25</v>
      </c>
      <c r="B27" s="111" t="s">
        <v>320</v>
      </c>
      <c r="C27" s="113" t="s">
        <v>124</v>
      </c>
      <c r="D27" s="90">
        <v>61</v>
      </c>
      <c r="E27" s="59" t="str">
        <f t="shared" si="0"/>
        <v>N</v>
      </c>
      <c r="F27" s="64" t="s">
        <v>90</v>
      </c>
      <c r="H27" s="90"/>
      <c r="I27" s="90"/>
    </row>
    <row r="28" spans="1:9" ht="15.95" customHeight="1" thickBot="1">
      <c r="A28" s="121">
        <v>26</v>
      </c>
      <c r="B28" s="111" t="s">
        <v>321</v>
      </c>
      <c r="C28" s="113" t="s">
        <v>125</v>
      </c>
      <c r="D28" s="90">
        <v>61</v>
      </c>
      <c r="E28" s="59" t="str">
        <f t="shared" si="0"/>
        <v>N</v>
      </c>
      <c r="F28" s="64" t="s">
        <v>90</v>
      </c>
      <c r="H28" s="90"/>
      <c r="I28" s="90"/>
    </row>
    <row r="29" spans="1:9" ht="15.95" customHeight="1" thickBot="1">
      <c r="A29" s="89">
        <v>27</v>
      </c>
      <c r="B29" s="111" t="s">
        <v>322</v>
      </c>
      <c r="C29" s="113" t="s">
        <v>126</v>
      </c>
      <c r="D29" s="90">
        <v>58</v>
      </c>
      <c r="E29" s="59" t="str">
        <f t="shared" si="0"/>
        <v>N</v>
      </c>
      <c r="F29" s="64" t="s">
        <v>91</v>
      </c>
      <c r="H29" s="90"/>
      <c r="I29" s="90"/>
    </row>
    <row r="30" spans="1:9" ht="15.95" customHeight="1" thickBot="1">
      <c r="A30" s="121">
        <v>28</v>
      </c>
      <c r="B30" s="111" t="s">
        <v>323</v>
      </c>
      <c r="C30" s="113" t="s">
        <v>127</v>
      </c>
      <c r="D30" s="90">
        <v>61</v>
      </c>
      <c r="E30" s="59" t="str">
        <f t="shared" si="0"/>
        <v>N</v>
      </c>
      <c r="F30" s="64" t="s">
        <v>90</v>
      </c>
      <c r="H30" s="90"/>
      <c r="I30" s="90"/>
    </row>
    <row r="31" spans="1:9" ht="15.95" customHeight="1" thickBot="1">
      <c r="A31" s="89">
        <v>29</v>
      </c>
      <c r="B31" s="111" t="s">
        <v>324</v>
      </c>
      <c r="C31" s="113" t="s">
        <v>128</v>
      </c>
      <c r="D31" s="90">
        <v>61</v>
      </c>
      <c r="E31" s="59" t="str">
        <f t="shared" si="0"/>
        <v>N</v>
      </c>
      <c r="F31" s="64" t="s">
        <v>90</v>
      </c>
      <c r="H31" s="90"/>
      <c r="I31" s="90"/>
    </row>
    <row r="32" spans="1:9" ht="15.95" customHeight="1" thickBot="1">
      <c r="A32" s="121">
        <v>30</v>
      </c>
      <c r="B32" s="111" t="s">
        <v>325</v>
      </c>
      <c r="C32" s="113" t="s">
        <v>129</v>
      </c>
      <c r="D32" s="90">
        <v>58</v>
      </c>
      <c r="E32" s="59" t="str">
        <f t="shared" si="0"/>
        <v>N</v>
      </c>
      <c r="F32" s="64" t="s">
        <v>91</v>
      </c>
      <c r="H32" s="90"/>
      <c r="I32" s="90"/>
    </row>
    <row r="33" spans="1:9" ht="15.95" customHeight="1" thickBot="1">
      <c r="A33" s="89">
        <v>31</v>
      </c>
      <c r="B33" s="111" t="s">
        <v>326</v>
      </c>
      <c r="C33" s="113" t="s">
        <v>130</v>
      </c>
      <c r="D33" s="90">
        <v>65</v>
      </c>
      <c r="E33" s="59" t="str">
        <f t="shared" si="0"/>
        <v>N</v>
      </c>
      <c r="F33" s="64" t="s">
        <v>90</v>
      </c>
      <c r="H33" s="90"/>
      <c r="I33" s="90"/>
    </row>
    <row r="34" spans="1:9" ht="15.95" customHeight="1" thickBot="1">
      <c r="A34" s="121">
        <v>32</v>
      </c>
      <c r="B34" s="111" t="s">
        <v>327</v>
      </c>
      <c r="C34" s="113" t="s">
        <v>131</v>
      </c>
      <c r="D34" s="90">
        <v>61</v>
      </c>
      <c r="E34" s="59" t="str">
        <f t="shared" si="0"/>
        <v>N</v>
      </c>
      <c r="F34" s="64" t="s">
        <v>90</v>
      </c>
      <c r="H34" s="90"/>
      <c r="I34" s="90"/>
    </row>
    <row r="35" spans="1:9" ht="15.95" customHeight="1" thickBot="1">
      <c r="A35" s="89">
        <v>33</v>
      </c>
      <c r="B35" s="111" t="s">
        <v>328</v>
      </c>
      <c r="C35" s="113" t="s">
        <v>132</v>
      </c>
      <c r="D35" s="90">
        <v>65</v>
      </c>
      <c r="E35" s="59" t="str">
        <f t="shared" si="0"/>
        <v>N</v>
      </c>
      <c r="F35" s="64" t="s">
        <v>90</v>
      </c>
      <c r="H35" s="90"/>
      <c r="I35" s="90"/>
    </row>
    <row r="36" spans="1:9" ht="15.95" customHeight="1" thickBot="1">
      <c r="A36" s="121">
        <v>34</v>
      </c>
      <c r="B36" s="111" t="s">
        <v>329</v>
      </c>
      <c r="C36" s="113" t="s">
        <v>133</v>
      </c>
      <c r="D36" s="90">
        <v>61</v>
      </c>
      <c r="E36" s="59" t="str">
        <f t="shared" si="0"/>
        <v>N</v>
      </c>
      <c r="F36" s="64" t="s">
        <v>90</v>
      </c>
      <c r="H36" s="90"/>
      <c r="I36" s="90"/>
    </row>
    <row r="37" spans="1:9" ht="15.95" customHeight="1" thickBot="1">
      <c r="A37" s="89">
        <v>35</v>
      </c>
      <c r="B37" s="111" t="s">
        <v>330</v>
      </c>
      <c r="C37" s="113" t="s">
        <v>134</v>
      </c>
      <c r="D37" s="90">
        <v>58</v>
      </c>
      <c r="E37" s="59" t="str">
        <f t="shared" si="0"/>
        <v>N</v>
      </c>
      <c r="F37" s="64" t="s">
        <v>91</v>
      </c>
      <c r="H37" s="90"/>
      <c r="I37" s="90"/>
    </row>
    <row r="38" spans="1:9" ht="15.95" customHeight="1" thickBot="1">
      <c r="A38" s="121">
        <v>36</v>
      </c>
      <c r="B38" s="111" t="s">
        <v>331</v>
      </c>
      <c r="C38" s="113" t="s">
        <v>135</v>
      </c>
      <c r="D38" s="90">
        <v>65</v>
      </c>
      <c r="E38" s="59" t="str">
        <f t="shared" si="0"/>
        <v>N</v>
      </c>
      <c r="F38" s="64" t="s">
        <v>90</v>
      </c>
      <c r="H38" s="90"/>
      <c r="I38" s="90"/>
    </row>
    <row r="39" spans="1:9" ht="15.95" customHeight="1" thickBot="1">
      <c r="A39" s="89">
        <v>37</v>
      </c>
      <c r="B39" s="111" t="s">
        <v>332</v>
      </c>
      <c r="C39" s="113" t="s">
        <v>136</v>
      </c>
      <c r="D39" s="90">
        <v>61</v>
      </c>
      <c r="E39" s="59" t="str">
        <f t="shared" si="0"/>
        <v>N</v>
      </c>
      <c r="F39" s="64" t="s">
        <v>90</v>
      </c>
      <c r="H39" s="90"/>
      <c r="I39" s="90"/>
    </row>
    <row r="40" spans="1:9" ht="15.95" customHeight="1" thickBot="1">
      <c r="A40" s="121">
        <v>38</v>
      </c>
      <c r="B40" s="111" t="s">
        <v>333</v>
      </c>
      <c r="C40" s="113" t="s">
        <v>137</v>
      </c>
      <c r="D40" s="90">
        <v>58</v>
      </c>
      <c r="E40" s="59" t="str">
        <f t="shared" si="0"/>
        <v>N</v>
      </c>
      <c r="F40" s="64" t="s">
        <v>91</v>
      </c>
      <c r="H40" s="90"/>
      <c r="I40" s="90"/>
    </row>
    <row r="41" spans="1:9" ht="15.95" customHeight="1" thickBot="1">
      <c r="A41" s="89">
        <v>39</v>
      </c>
      <c r="B41" s="111" t="s">
        <v>334</v>
      </c>
      <c r="C41" s="113" t="s">
        <v>138</v>
      </c>
      <c r="D41" s="90">
        <v>58</v>
      </c>
      <c r="E41" s="59" t="str">
        <f t="shared" si="0"/>
        <v>N</v>
      </c>
      <c r="F41" s="64" t="s">
        <v>91</v>
      </c>
      <c r="H41" s="90"/>
      <c r="I41" s="90"/>
    </row>
    <row r="42" spans="1:9" ht="15.95" customHeight="1" thickBot="1">
      <c r="A42" s="121">
        <v>40</v>
      </c>
      <c r="B42" s="111" t="s">
        <v>335</v>
      </c>
      <c r="C42" s="113" t="s">
        <v>139</v>
      </c>
      <c r="D42" s="90">
        <v>58</v>
      </c>
      <c r="E42" s="59" t="str">
        <f t="shared" si="0"/>
        <v>N</v>
      </c>
      <c r="F42" s="64" t="s">
        <v>91</v>
      </c>
      <c r="H42" s="90"/>
      <c r="I42" s="90"/>
    </row>
    <row r="43" spans="1:9" ht="15.95" customHeight="1" thickBot="1">
      <c r="A43" s="89">
        <v>41</v>
      </c>
      <c r="B43" s="111" t="s">
        <v>336</v>
      </c>
      <c r="C43" s="113" t="s">
        <v>140</v>
      </c>
      <c r="D43" s="90">
        <v>61</v>
      </c>
      <c r="E43" s="59" t="str">
        <f t="shared" si="0"/>
        <v>N</v>
      </c>
      <c r="F43" s="64" t="s">
        <v>90</v>
      </c>
      <c r="H43" s="90"/>
      <c r="I43" s="90"/>
    </row>
    <row r="44" spans="1:9" ht="15.95" customHeight="1" thickBot="1">
      <c r="A44" s="121">
        <v>42</v>
      </c>
      <c r="B44" s="111" t="s">
        <v>337</v>
      </c>
      <c r="C44" s="113" t="s">
        <v>141</v>
      </c>
      <c r="D44" s="90">
        <v>61</v>
      </c>
      <c r="E44" s="59" t="str">
        <f t="shared" si="0"/>
        <v>N</v>
      </c>
      <c r="F44" s="64" t="s">
        <v>90</v>
      </c>
      <c r="H44" s="90"/>
      <c r="I44" s="90"/>
    </row>
    <row r="45" spans="1:9" ht="15.95" customHeight="1" thickBot="1">
      <c r="A45" s="89">
        <v>43</v>
      </c>
      <c r="B45" s="111" t="s">
        <v>338</v>
      </c>
      <c r="C45" s="113" t="s">
        <v>142</v>
      </c>
      <c r="D45" s="90">
        <v>61</v>
      </c>
      <c r="E45" s="59" t="str">
        <f t="shared" si="0"/>
        <v>N</v>
      </c>
      <c r="F45" s="64" t="s">
        <v>90</v>
      </c>
      <c r="H45" s="90"/>
      <c r="I45" s="90"/>
    </row>
    <row r="46" spans="1:9" ht="15.95" customHeight="1" thickBot="1">
      <c r="A46" s="121">
        <v>44</v>
      </c>
      <c r="B46" s="111" t="s">
        <v>339</v>
      </c>
      <c r="C46" s="113" t="s">
        <v>143</v>
      </c>
      <c r="D46" s="90">
        <v>63</v>
      </c>
      <c r="E46" s="59" t="str">
        <f t="shared" si="0"/>
        <v>N</v>
      </c>
      <c r="F46" s="64" t="s">
        <v>90</v>
      </c>
      <c r="H46" s="90"/>
      <c r="I46" s="90"/>
    </row>
    <row r="47" spans="1:9" ht="15.95" customHeight="1" thickBot="1">
      <c r="A47" s="89">
        <v>45</v>
      </c>
      <c r="B47" s="111" t="s">
        <v>340</v>
      </c>
      <c r="C47" s="113" t="s">
        <v>144</v>
      </c>
      <c r="D47" s="90">
        <v>61</v>
      </c>
      <c r="E47" s="59" t="str">
        <f t="shared" si="0"/>
        <v>N</v>
      </c>
      <c r="F47" s="64" t="s">
        <v>90</v>
      </c>
      <c r="H47" s="90"/>
      <c r="I47" s="90"/>
    </row>
    <row r="48" spans="1:9" ht="15.95" customHeight="1" thickBot="1">
      <c r="A48" s="121">
        <v>46</v>
      </c>
      <c r="B48" s="111" t="s">
        <v>341</v>
      </c>
      <c r="C48" s="113" t="s">
        <v>145</v>
      </c>
      <c r="D48" s="90">
        <v>61</v>
      </c>
      <c r="E48" s="59" t="str">
        <f t="shared" si="0"/>
        <v>N</v>
      </c>
      <c r="F48" s="64" t="s">
        <v>90</v>
      </c>
      <c r="H48" s="90"/>
      <c r="I48" s="90"/>
    </row>
    <row r="49" spans="1:9" ht="15.95" customHeight="1" thickBot="1">
      <c r="A49" s="89">
        <v>47</v>
      </c>
      <c r="B49" s="111" t="s">
        <v>342</v>
      </c>
      <c r="C49" s="113" t="s">
        <v>146</v>
      </c>
      <c r="D49" s="90">
        <v>65</v>
      </c>
      <c r="E49" s="59" t="str">
        <f t="shared" si="0"/>
        <v>N</v>
      </c>
      <c r="F49" s="64" t="s">
        <v>90</v>
      </c>
      <c r="H49" s="90"/>
      <c r="I49" s="90"/>
    </row>
    <row r="50" spans="1:9" ht="15.95" customHeight="1" thickBot="1">
      <c r="A50" s="121">
        <v>48</v>
      </c>
      <c r="B50" s="111" t="s">
        <v>343</v>
      </c>
      <c r="C50" s="113" t="s">
        <v>147</v>
      </c>
      <c r="D50" s="90">
        <v>58</v>
      </c>
      <c r="E50" s="59" t="str">
        <f t="shared" si="0"/>
        <v>N</v>
      </c>
      <c r="F50" s="64" t="s">
        <v>91</v>
      </c>
      <c r="H50" s="90"/>
      <c r="I50" s="90"/>
    </row>
    <row r="51" spans="1:9" ht="15.95" customHeight="1" thickBot="1">
      <c r="A51" s="89">
        <v>49</v>
      </c>
      <c r="B51" s="111" t="s">
        <v>344</v>
      </c>
      <c r="C51" s="113" t="s">
        <v>148</v>
      </c>
      <c r="D51" s="90">
        <v>58</v>
      </c>
      <c r="E51" s="59" t="str">
        <f t="shared" si="0"/>
        <v>N</v>
      </c>
      <c r="F51" s="64" t="s">
        <v>91</v>
      </c>
      <c r="H51" s="90"/>
      <c r="I51" s="90"/>
    </row>
    <row r="52" spans="1:9" ht="15.95" customHeight="1" thickBot="1">
      <c r="A52" s="121">
        <v>50</v>
      </c>
      <c r="B52" s="111" t="s">
        <v>345</v>
      </c>
      <c r="C52" s="113" t="s">
        <v>149</v>
      </c>
      <c r="D52" s="90">
        <v>65</v>
      </c>
      <c r="E52" s="59" t="str">
        <f t="shared" si="0"/>
        <v>N</v>
      </c>
      <c r="F52" s="64" t="s">
        <v>90</v>
      </c>
      <c r="H52" s="90"/>
      <c r="I52" s="90"/>
    </row>
    <row r="53" spans="1:9" ht="15.95" customHeight="1" thickBot="1">
      <c r="A53" s="89">
        <v>51</v>
      </c>
      <c r="B53" s="111" t="s">
        <v>346</v>
      </c>
      <c r="C53" s="113" t="s">
        <v>150</v>
      </c>
      <c r="D53" s="90">
        <v>61</v>
      </c>
      <c r="E53" s="59" t="str">
        <f t="shared" si="0"/>
        <v>N</v>
      </c>
      <c r="F53" s="64" t="s">
        <v>90</v>
      </c>
      <c r="H53" s="90"/>
      <c r="I53" s="90"/>
    </row>
    <row r="54" spans="1:9" ht="15.95" customHeight="1" thickBot="1">
      <c r="A54" s="121">
        <v>52</v>
      </c>
      <c r="B54" s="111" t="s">
        <v>347</v>
      </c>
      <c r="C54" s="113" t="s">
        <v>151</v>
      </c>
      <c r="D54" s="90">
        <v>58</v>
      </c>
      <c r="E54" s="59" t="str">
        <f t="shared" si="0"/>
        <v>N</v>
      </c>
      <c r="F54" s="64" t="s">
        <v>91</v>
      </c>
      <c r="H54" s="90"/>
      <c r="I54" s="90"/>
    </row>
    <row r="55" spans="1:9" ht="15.95" customHeight="1" thickBot="1">
      <c r="A55" s="89">
        <v>53</v>
      </c>
      <c r="B55" s="111" t="s">
        <v>348</v>
      </c>
      <c r="C55" s="113" t="s">
        <v>152</v>
      </c>
      <c r="D55" s="90">
        <v>58</v>
      </c>
      <c r="E55" s="59" t="str">
        <f t="shared" si="0"/>
        <v>N</v>
      </c>
      <c r="F55" s="64" t="s">
        <v>91</v>
      </c>
      <c r="H55" s="90"/>
      <c r="I55" s="90"/>
    </row>
    <row r="56" spans="1:9" ht="15.95" customHeight="1" thickBot="1">
      <c r="A56" s="121">
        <v>54</v>
      </c>
      <c r="B56" s="111" t="s">
        <v>349</v>
      </c>
      <c r="C56" s="113" t="s">
        <v>153</v>
      </c>
      <c r="D56" s="90">
        <v>63</v>
      </c>
      <c r="E56" s="59" t="str">
        <f t="shared" si="0"/>
        <v>N</v>
      </c>
      <c r="F56" s="64" t="s">
        <v>90</v>
      </c>
      <c r="H56" s="90"/>
      <c r="I56" s="90"/>
    </row>
    <row r="57" spans="1:9" ht="15.95" customHeight="1" thickBot="1">
      <c r="A57" s="89">
        <v>55</v>
      </c>
      <c r="B57" s="111" t="s">
        <v>350</v>
      </c>
      <c r="C57" s="113" t="s">
        <v>94</v>
      </c>
      <c r="D57" s="90">
        <v>61</v>
      </c>
      <c r="E57" s="59" t="str">
        <f t="shared" si="0"/>
        <v>N</v>
      </c>
      <c r="F57" s="64" t="s">
        <v>90</v>
      </c>
      <c r="H57" s="90"/>
      <c r="I57" s="90"/>
    </row>
    <row r="58" spans="1:9" ht="15.95" customHeight="1" thickBot="1">
      <c r="A58" s="121">
        <v>56</v>
      </c>
      <c r="B58" s="111" t="s">
        <v>351</v>
      </c>
      <c r="C58" s="113" t="s">
        <v>154</v>
      </c>
      <c r="D58" s="90">
        <v>65</v>
      </c>
      <c r="E58" s="59" t="str">
        <f t="shared" si="0"/>
        <v>N</v>
      </c>
      <c r="F58" s="64" t="s">
        <v>90</v>
      </c>
      <c r="H58" s="90"/>
      <c r="I58" s="90"/>
    </row>
    <row r="59" spans="1:9" ht="15.95" customHeight="1" thickBot="1">
      <c r="A59" s="89">
        <v>57</v>
      </c>
      <c r="B59" s="111" t="s">
        <v>352</v>
      </c>
      <c r="C59" s="113" t="s">
        <v>155</v>
      </c>
      <c r="D59" s="90">
        <v>61</v>
      </c>
      <c r="E59" s="59" t="str">
        <f t="shared" si="0"/>
        <v>N</v>
      </c>
      <c r="F59" s="64" t="s">
        <v>90</v>
      </c>
      <c r="H59" s="90"/>
      <c r="I59" s="90"/>
    </row>
    <row r="60" spans="1:9" ht="15.95" customHeight="1" thickBot="1">
      <c r="A60" s="121">
        <v>58</v>
      </c>
      <c r="B60" s="111" t="s">
        <v>353</v>
      </c>
      <c r="C60" s="113" t="s">
        <v>156</v>
      </c>
      <c r="D60" s="90">
        <v>58</v>
      </c>
      <c r="E60" s="59" t="str">
        <f t="shared" si="0"/>
        <v>N</v>
      </c>
      <c r="F60" s="64" t="s">
        <v>91</v>
      </c>
      <c r="H60" s="90"/>
      <c r="I60" s="90"/>
    </row>
    <row r="61" spans="1:9" ht="15.95" customHeight="1" thickBot="1">
      <c r="A61" s="89">
        <v>59</v>
      </c>
      <c r="B61" s="111" t="s">
        <v>354</v>
      </c>
      <c r="C61" s="113" t="s">
        <v>157</v>
      </c>
      <c r="D61" s="90">
        <v>63</v>
      </c>
      <c r="E61" s="59" t="str">
        <f t="shared" si="0"/>
        <v>N</v>
      </c>
      <c r="F61" s="64" t="s">
        <v>90</v>
      </c>
      <c r="H61" s="90"/>
      <c r="I61" s="90"/>
    </row>
    <row r="62" spans="1:9" ht="15.95" customHeight="1" thickBot="1">
      <c r="A62" s="121">
        <v>60</v>
      </c>
      <c r="B62" s="111" t="s">
        <v>355</v>
      </c>
      <c r="C62" s="113" t="s">
        <v>158</v>
      </c>
      <c r="D62" s="90">
        <v>58</v>
      </c>
      <c r="E62" s="59" t="str">
        <f t="shared" si="0"/>
        <v>N</v>
      </c>
      <c r="F62" s="64" t="s">
        <v>91</v>
      </c>
      <c r="H62" s="90"/>
      <c r="I62" s="90"/>
    </row>
    <row r="63" spans="1:9" ht="15.95" customHeight="1" thickBot="1">
      <c r="A63" s="89">
        <v>61</v>
      </c>
      <c r="B63" s="111" t="s">
        <v>356</v>
      </c>
      <c r="C63" s="113" t="s">
        <v>159</v>
      </c>
      <c r="D63" s="90">
        <v>65</v>
      </c>
      <c r="E63" s="59" t="str">
        <f t="shared" si="0"/>
        <v>N</v>
      </c>
      <c r="F63" s="64" t="s">
        <v>90</v>
      </c>
      <c r="H63" s="90"/>
      <c r="I63" s="90"/>
    </row>
    <row r="64" spans="1:9" ht="15.95" customHeight="1" thickBot="1">
      <c r="A64" s="121">
        <v>62</v>
      </c>
      <c r="B64" s="111" t="s">
        <v>357</v>
      </c>
      <c r="C64" s="113" t="s">
        <v>160</v>
      </c>
      <c r="D64" s="90">
        <v>61</v>
      </c>
      <c r="E64" s="59" t="str">
        <f t="shared" si="0"/>
        <v>N</v>
      </c>
      <c r="F64" s="64" t="s">
        <v>90</v>
      </c>
      <c r="H64" s="90"/>
      <c r="I64" s="90"/>
    </row>
    <row r="65" spans="1:9" ht="15.95" customHeight="1" thickBot="1">
      <c r="A65" s="89">
        <v>63</v>
      </c>
      <c r="B65" s="111" t="s">
        <v>358</v>
      </c>
      <c r="C65" s="113" t="s">
        <v>161</v>
      </c>
      <c r="D65" s="90">
        <v>61</v>
      </c>
      <c r="E65" s="59" t="str">
        <f t="shared" si="0"/>
        <v>N</v>
      </c>
      <c r="F65" s="64" t="s">
        <v>90</v>
      </c>
      <c r="H65" s="90"/>
      <c r="I65" s="90"/>
    </row>
    <row r="66" spans="1:9" ht="15.95" customHeight="1" thickBot="1">
      <c r="A66" s="121">
        <v>64</v>
      </c>
      <c r="B66" s="111" t="s">
        <v>359</v>
      </c>
      <c r="C66" s="113" t="s">
        <v>162</v>
      </c>
      <c r="D66" s="90">
        <v>65</v>
      </c>
      <c r="E66" s="59" t="str">
        <f t="shared" si="0"/>
        <v>N</v>
      </c>
      <c r="F66" s="64" t="s">
        <v>90</v>
      </c>
      <c r="H66" s="90"/>
      <c r="I66" s="90"/>
    </row>
    <row r="67" spans="1:9" ht="15.95" customHeight="1" thickBot="1">
      <c r="A67" s="89">
        <v>65</v>
      </c>
      <c r="B67" s="111" t="s">
        <v>360</v>
      </c>
      <c r="C67" s="113" t="s">
        <v>163</v>
      </c>
      <c r="D67" s="90">
        <v>61</v>
      </c>
      <c r="E67" s="59" t="str">
        <f t="shared" si="0"/>
        <v>N</v>
      </c>
      <c r="F67" s="64" t="s">
        <v>90</v>
      </c>
      <c r="H67" s="90"/>
      <c r="I67" s="90"/>
    </row>
    <row r="68" spans="1:9" ht="15.95" customHeight="1" thickBot="1">
      <c r="A68" s="121">
        <v>66</v>
      </c>
      <c r="B68" s="111" t="s">
        <v>361</v>
      </c>
      <c r="C68" s="113" t="s">
        <v>164</v>
      </c>
      <c r="D68" s="90">
        <v>58</v>
      </c>
      <c r="E68" s="59" t="str">
        <f t="shared" ref="E68:E131" si="1">IF(D68&lt;=49,"Y","N")</f>
        <v>N</v>
      </c>
      <c r="F68" s="64" t="s">
        <v>91</v>
      </c>
      <c r="H68" s="90"/>
      <c r="I68" s="90"/>
    </row>
    <row r="69" spans="1:9" ht="15.95" customHeight="1" thickBot="1">
      <c r="A69" s="89">
        <v>67</v>
      </c>
      <c r="B69" s="111" t="s">
        <v>362</v>
      </c>
      <c r="C69" s="113" t="s">
        <v>165</v>
      </c>
      <c r="D69" s="90">
        <v>58</v>
      </c>
      <c r="E69" s="59" t="str">
        <f t="shared" si="1"/>
        <v>N</v>
      </c>
      <c r="F69" s="64" t="s">
        <v>91</v>
      </c>
      <c r="H69" s="90"/>
      <c r="I69" s="90"/>
    </row>
    <row r="70" spans="1:9" ht="15.95" customHeight="1" thickBot="1">
      <c r="A70" s="121">
        <v>68</v>
      </c>
      <c r="B70" s="111" t="s">
        <v>363</v>
      </c>
      <c r="C70" s="113" t="s">
        <v>166</v>
      </c>
      <c r="D70" s="90">
        <v>58</v>
      </c>
      <c r="E70" s="59" t="str">
        <f t="shared" si="1"/>
        <v>N</v>
      </c>
      <c r="F70" s="64" t="s">
        <v>91</v>
      </c>
      <c r="H70" s="90"/>
      <c r="I70" s="90"/>
    </row>
    <row r="71" spans="1:9" ht="15.95" customHeight="1" thickBot="1">
      <c r="A71" s="89">
        <v>69</v>
      </c>
      <c r="B71" s="111" t="s">
        <v>364</v>
      </c>
      <c r="C71" s="113" t="s">
        <v>167</v>
      </c>
      <c r="D71" s="90">
        <v>58</v>
      </c>
      <c r="E71" s="59" t="str">
        <f t="shared" si="1"/>
        <v>N</v>
      </c>
      <c r="F71" s="64" t="s">
        <v>91</v>
      </c>
      <c r="H71" s="90"/>
      <c r="I71" s="90"/>
    </row>
    <row r="72" spans="1:9" ht="15.95" customHeight="1" thickBot="1">
      <c r="A72" s="121">
        <v>70</v>
      </c>
      <c r="B72" s="111" t="s">
        <v>365</v>
      </c>
      <c r="C72" s="113" t="s">
        <v>168</v>
      </c>
      <c r="D72" s="90">
        <v>65</v>
      </c>
      <c r="E72" s="59" t="str">
        <f t="shared" si="1"/>
        <v>N</v>
      </c>
      <c r="F72" s="64" t="s">
        <v>90</v>
      </c>
      <c r="H72" s="90"/>
      <c r="I72" s="90"/>
    </row>
    <row r="73" spans="1:9" ht="15.95" customHeight="1" thickBot="1">
      <c r="A73" s="89">
        <v>71</v>
      </c>
      <c r="B73" s="111" t="s">
        <v>366</v>
      </c>
      <c r="C73" s="113" t="s">
        <v>169</v>
      </c>
      <c r="D73" s="90">
        <v>61</v>
      </c>
      <c r="E73" s="59" t="str">
        <f t="shared" si="1"/>
        <v>N</v>
      </c>
      <c r="F73" s="64" t="s">
        <v>90</v>
      </c>
      <c r="H73" s="90"/>
      <c r="I73" s="90"/>
    </row>
    <row r="74" spans="1:9" ht="15.95" customHeight="1" thickBot="1">
      <c r="A74" s="121">
        <v>72</v>
      </c>
      <c r="B74" s="111" t="s">
        <v>367</v>
      </c>
      <c r="C74" s="113" t="s">
        <v>170</v>
      </c>
      <c r="D74" s="90">
        <v>68</v>
      </c>
      <c r="E74" s="59" t="str">
        <f t="shared" si="1"/>
        <v>N</v>
      </c>
      <c r="F74" s="64" t="s">
        <v>90</v>
      </c>
      <c r="H74" s="90"/>
      <c r="I74" s="90"/>
    </row>
    <row r="75" spans="1:9" ht="15.95" customHeight="1" thickBot="1">
      <c r="A75" s="89">
        <v>73</v>
      </c>
      <c r="B75" s="111" t="s">
        <v>368</v>
      </c>
      <c r="C75" s="113" t="s">
        <v>171</v>
      </c>
      <c r="D75" s="90">
        <v>65</v>
      </c>
      <c r="E75" s="59" t="str">
        <f t="shared" si="1"/>
        <v>N</v>
      </c>
      <c r="F75" s="64" t="s">
        <v>90</v>
      </c>
      <c r="H75" s="90"/>
      <c r="I75" s="90"/>
    </row>
    <row r="76" spans="1:9" ht="15.95" customHeight="1" thickBot="1">
      <c r="A76" s="121">
        <v>74</v>
      </c>
      <c r="B76" s="111" t="s">
        <v>369</v>
      </c>
      <c r="C76" s="113" t="s">
        <v>172</v>
      </c>
      <c r="D76" s="90">
        <v>63</v>
      </c>
      <c r="E76" s="59" t="str">
        <f t="shared" si="1"/>
        <v>N</v>
      </c>
      <c r="F76" s="64" t="s">
        <v>90</v>
      </c>
      <c r="H76" s="90"/>
      <c r="I76" s="90"/>
    </row>
    <row r="77" spans="1:9" ht="15.95" customHeight="1" thickBot="1">
      <c r="A77" s="89">
        <v>75</v>
      </c>
      <c r="B77" s="111" t="s">
        <v>370</v>
      </c>
      <c r="C77" s="113" t="s">
        <v>173</v>
      </c>
      <c r="D77" s="90">
        <v>61</v>
      </c>
      <c r="E77" s="59" t="str">
        <f t="shared" si="1"/>
        <v>N</v>
      </c>
      <c r="F77" s="64" t="s">
        <v>90</v>
      </c>
      <c r="H77" s="90"/>
      <c r="I77" s="90"/>
    </row>
    <row r="78" spans="1:9" ht="15.95" customHeight="1" thickBot="1">
      <c r="A78" s="121">
        <v>76</v>
      </c>
      <c r="B78" s="111" t="s">
        <v>371</v>
      </c>
      <c r="C78" s="113" t="s">
        <v>174</v>
      </c>
      <c r="D78" s="90">
        <v>53</v>
      </c>
      <c r="E78" s="59" t="str">
        <f t="shared" si="1"/>
        <v>N</v>
      </c>
      <c r="F78" s="64" t="s">
        <v>91</v>
      </c>
      <c r="H78" s="90"/>
      <c r="I78" s="90"/>
    </row>
    <row r="79" spans="1:9" ht="15.95" customHeight="1" thickBot="1">
      <c r="A79" s="89">
        <v>77</v>
      </c>
      <c r="B79" s="111" t="s">
        <v>372</v>
      </c>
      <c r="C79" s="113" t="s">
        <v>95</v>
      </c>
      <c r="D79" s="90">
        <v>61</v>
      </c>
      <c r="E79" s="59" t="str">
        <f t="shared" si="1"/>
        <v>N</v>
      </c>
      <c r="F79" s="64" t="s">
        <v>90</v>
      </c>
      <c r="H79" s="90"/>
      <c r="I79" s="90"/>
    </row>
    <row r="80" spans="1:9" ht="15.95" customHeight="1" thickBot="1">
      <c r="A80" s="121">
        <v>78</v>
      </c>
      <c r="B80" s="111" t="s">
        <v>373</v>
      </c>
      <c r="C80" s="113" t="s">
        <v>175</v>
      </c>
      <c r="D80" s="90">
        <v>65</v>
      </c>
      <c r="E80" s="59" t="str">
        <f t="shared" si="1"/>
        <v>N</v>
      </c>
      <c r="F80" s="64" t="s">
        <v>90</v>
      </c>
      <c r="H80" s="90"/>
      <c r="I80" s="90"/>
    </row>
    <row r="81" spans="1:9" ht="15.95" customHeight="1" thickBot="1">
      <c r="A81" s="89">
        <v>79</v>
      </c>
      <c r="B81" s="111" t="s">
        <v>374</v>
      </c>
      <c r="C81" s="113" t="s">
        <v>176</v>
      </c>
      <c r="D81" s="90">
        <v>65</v>
      </c>
      <c r="E81" s="59" t="str">
        <f t="shared" si="1"/>
        <v>N</v>
      </c>
      <c r="F81" s="64" t="s">
        <v>90</v>
      </c>
      <c r="H81" s="90"/>
      <c r="I81" s="90"/>
    </row>
    <row r="82" spans="1:9" ht="15.95" customHeight="1" thickBot="1">
      <c r="A82" s="121">
        <v>80</v>
      </c>
      <c r="B82" s="111" t="s">
        <v>375</v>
      </c>
      <c r="C82" s="113" t="s">
        <v>177</v>
      </c>
      <c r="D82" s="90">
        <v>63</v>
      </c>
      <c r="E82" s="59" t="str">
        <f t="shared" si="1"/>
        <v>N</v>
      </c>
      <c r="F82" s="64" t="s">
        <v>90</v>
      </c>
      <c r="H82" s="90"/>
      <c r="I82" s="90"/>
    </row>
    <row r="83" spans="1:9" ht="15.95" customHeight="1" thickBot="1">
      <c r="A83" s="89">
        <v>81</v>
      </c>
      <c r="B83" s="111" t="s">
        <v>376</v>
      </c>
      <c r="C83" s="113" t="s">
        <v>178</v>
      </c>
      <c r="D83" s="90">
        <v>63</v>
      </c>
      <c r="E83" s="59" t="str">
        <f t="shared" si="1"/>
        <v>N</v>
      </c>
      <c r="F83" s="64" t="s">
        <v>90</v>
      </c>
      <c r="H83" s="90"/>
      <c r="I83" s="90"/>
    </row>
    <row r="84" spans="1:9" ht="15.95" customHeight="1" thickBot="1">
      <c r="A84" s="121">
        <v>82</v>
      </c>
      <c r="B84" s="111" t="s">
        <v>377</v>
      </c>
      <c r="C84" s="113" t="s">
        <v>179</v>
      </c>
      <c r="D84" s="90">
        <v>61</v>
      </c>
      <c r="E84" s="59" t="str">
        <f t="shared" si="1"/>
        <v>N</v>
      </c>
      <c r="F84" s="64" t="s">
        <v>90</v>
      </c>
      <c r="H84" s="90"/>
      <c r="I84" s="90"/>
    </row>
    <row r="85" spans="1:9" ht="15.95" customHeight="1" thickBot="1">
      <c r="A85" s="89">
        <v>83</v>
      </c>
      <c r="B85" s="111" t="s">
        <v>378</v>
      </c>
      <c r="C85" s="113" t="s">
        <v>180</v>
      </c>
      <c r="D85" s="90">
        <v>68</v>
      </c>
      <c r="E85" s="59" t="str">
        <f t="shared" si="1"/>
        <v>N</v>
      </c>
      <c r="F85" s="64" t="s">
        <v>90</v>
      </c>
      <c r="H85" s="90"/>
      <c r="I85" s="90"/>
    </row>
    <row r="86" spans="1:9" ht="15.95" customHeight="1" thickBot="1">
      <c r="A86" s="121">
        <v>84</v>
      </c>
      <c r="B86" s="111" t="s">
        <v>379</v>
      </c>
      <c r="C86" s="113" t="s">
        <v>181</v>
      </c>
      <c r="D86" s="90">
        <v>65</v>
      </c>
      <c r="E86" s="59" t="str">
        <f t="shared" si="1"/>
        <v>N</v>
      </c>
      <c r="F86" s="64" t="s">
        <v>90</v>
      </c>
      <c r="H86" s="90"/>
      <c r="I86" s="90"/>
    </row>
    <row r="87" spans="1:9" ht="15.95" customHeight="1" thickBot="1">
      <c r="A87" s="89">
        <v>85</v>
      </c>
      <c r="B87" s="111" t="s">
        <v>380</v>
      </c>
      <c r="C87" s="113" t="s">
        <v>182</v>
      </c>
      <c r="D87" s="90">
        <v>58</v>
      </c>
      <c r="E87" s="59" t="str">
        <f t="shared" si="1"/>
        <v>N</v>
      </c>
      <c r="F87" s="64" t="s">
        <v>91</v>
      </c>
      <c r="H87" s="90"/>
      <c r="I87" s="90"/>
    </row>
    <row r="88" spans="1:9" ht="15.95" customHeight="1" thickBot="1">
      <c r="A88" s="121">
        <v>86</v>
      </c>
      <c r="B88" s="111" t="s">
        <v>381</v>
      </c>
      <c r="C88" s="113" t="s">
        <v>183</v>
      </c>
      <c r="D88" s="90">
        <v>65</v>
      </c>
      <c r="E88" s="59" t="str">
        <f t="shared" si="1"/>
        <v>N</v>
      </c>
      <c r="F88" s="64" t="s">
        <v>90</v>
      </c>
      <c r="H88" s="90"/>
      <c r="I88" s="90"/>
    </row>
    <row r="89" spans="1:9" ht="15.95" customHeight="1" thickBot="1">
      <c r="A89" s="89">
        <v>87</v>
      </c>
      <c r="B89" s="111" t="s">
        <v>382</v>
      </c>
      <c r="C89" s="113" t="s">
        <v>184</v>
      </c>
      <c r="D89" s="90">
        <v>58</v>
      </c>
      <c r="E89" s="59" t="str">
        <f t="shared" si="1"/>
        <v>N</v>
      </c>
      <c r="F89" s="64" t="s">
        <v>91</v>
      </c>
      <c r="H89" s="90"/>
      <c r="I89" s="90"/>
    </row>
    <row r="90" spans="1:9" ht="15.95" customHeight="1" thickBot="1">
      <c r="A90" s="121">
        <v>88</v>
      </c>
      <c r="B90" s="111" t="s">
        <v>383</v>
      </c>
      <c r="C90" s="113" t="s">
        <v>185</v>
      </c>
      <c r="D90" s="90">
        <v>63</v>
      </c>
      <c r="E90" s="59" t="str">
        <f t="shared" si="1"/>
        <v>N</v>
      </c>
      <c r="F90" s="64" t="s">
        <v>90</v>
      </c>
      <c r="H90" s="90"/>
      <c r="I90" s="90"/>
    </row>
    <row r="91" spans="1:9" ht="15.95" customHeight="1" thickBot="1">
      <c r="A91" s="89">
        <v>89</v>
      </c>
      <c r="B91" s="111" t="s">
        <v>384</v>
      </c>
      <c r="C91" s="113" t="s">
        <v>186</v>
      </c>
      <c r="D91" s="90">
        <v>61</v>
      </c>
      <c r="E91" s="59" t="str">
        <f t="shared" si="1"/>
        <v>N</v>
      </c>
      <c r="F91" s="64" t="s">
        <v>90</v>
      </c>
      <c r="H91" s="90"/>
      <c r="I91" s="90"/>
    </row>
    <row r="92" spans="1:9" ht="15.95" customHeight="1" thickBot="1">
      <c r="A92" s="121">
        <v>90</v>
      </c>
      <c r="B92" s="111" t="s">
        <v>385</v>
      </c>
      <c r="C92" s="113" t="s">
        <v>187</v>
      </c>
      <c r="D92" s="90">
        <v>63</v>
      </c>
      <c r="E92" s="59" t="str">
        <f t="shared" si="1"/>
        <v>N</v>
      </c>
      <c r="F92" s="64" t="s">
        <v>90</v>
      </c>
      <c r="H92" s="90"/>
      <c r="I92" s="90"/>
    </row>
    <row r="93" spans="1:9" ht="15.95" customHeight="1" thickBot="1">
      <c r="A93" s="89">
        <v>91</v>
      </c>
      <c r="B93" s="111" t="s">
        <v>386</v>
      </c>
      <c r="C93" s="113" t="s">
        <v>188</v>
      </c>
      <c r="D93" s="90">
        <v>61</v>
      </c>
      <c r="E93" s="59" t="str">
        <f t="shared" si="1"/>
        <v>N</v>
      </c>
      <c r="F93" s="64" t="s">
        <v>90</v>
      </c>
      <c r="H93" s="90"/>
      <c r="I93" s="90"/>
    </row>
    <row r="94" spans="1:9" ht="15.95" customHeight="1" thickBot="1">
      <c r="A94" s="121">
        <v>92</v>
      </c>
      <c r="B94" s="111" t="s">
        <v>387</v>
      </c>
      <c r="C94" s="113" t="s">
        <v>189</v>
      </c>
      <c r="D94" s="90">
        <v>68</v>
      </c>
      <c r="E94" s="59" t="str">
        <f t="shared" si="1"/>
        <v>N</v>
      </c>
      <c r="F94" s="64" t="s">
        <v>90</v>
      </c>
      <c r="H94" s="90"/>
      <c r="I94" s="90"/>
    </row>
    <row r="95" spans="1:9" ht="15.95" customHeight="1" thickBot="1">
      <c r="A95" s="89">
        <v>93</v>
      </c>
      <c r="B95" s="111" t="s">
        <v>388</v>
      </c>
      <c r="C95" s="113" t="s">
        <v>190</v>
      </c>
      <c r="D95" s="90">
        <v>61</v>
      </c>
      <c r="E95" s="59" t="str">
        <f t="shared" si="1"/>
        <v>N</v>
      </c>
      <c r="F95" s="64" t="s">
        <v>90</v>
      </c>
      <c r="H95" s="90"/>
      <c r="I95" s="90"/>
    </row>
    <row r="96" spans="1:9" ht="15.95" customHeight="1" thickBot="1">
      <c r="A96" s="121">
        <v>94</v>
      </c>
      <c r="B96" s="111" t="s">
        <v>389</v>
      </c>
      <c r="C96" s="113" t="s">
        <v>191</v>
      </c>
      <c r="D96" s="90">
        <v>65</v>
      </c>
      <c r="E96" s="59" t="str">
        <f t="shared" si="1"/>
        <v>N</v>
      </c>
      <c r="F96" s="64" t="s">
        <v>90</v>
      </c>
      <c r="H96" s="90"/>
      <c r="I96" s="90"/>
    </row>
    <row r="97" spans="1:9" ht="15.95" customHeight="1" thickBot="1">
      <c r="A97" s="89">
        <v>95</v>
      </c>
      <c r="B97" s="111" t="s">
        <v>390</v>
      </c>
      <c r="C97" s="113" t="s">
        <v>192</v>
      </c>
      <c r="D97" s="90">
        <v>61</v>
      </c>
      <c r="E97" s="59" t="str">
        <f t="shared" si="1"/>
        <v>N</v>
      </c>
      <c r="F97" s="64" t="s">
        <v>90</v>
      </c>
      <c r="H97" s="90"/>
      <c r="I97" s="90"/>
    </row>
    <row r="98" spans="1:9" ht="15.95" customHeight="1" thickBot="1">
      <c r="A98" s="121">
        <v>96</v>
      </c>
      <c r="B98" s="111" t="s">
        <v>391</v>
      </c>
      <c r="C98" s="113" t="s">
        <v>193</v>
      </c>
      <c r="D98" s="90">
        <v>63</v>
      </c>
      <c r="E98" s="59" t="str">
        <f t="shared" si="1"/>
        <v>N</v>
      </c>
      <c r="F98" s="64" t="s">
        <v>90</v>
      </c>
      <c r="H98" s="90"/>
      <c r="I98" s="90"/>
    </row>
    <row r="99" spans="1:9" ht="15.95" customHeight="1" thickBot="1">
      <c r="A99" s="89">
        <v>97</v>
      </c>
      <c r="B99" s="111" t="s">
        <v>392</v>
      </c>
      <c r="C99" s="113" t="s">
        <v>194</v>
      </c>
      <c r="D99" s="90">
        <v>58</v>
      </c>
      <c r="E99" s="59" t="str">
        <f t="shared" si="1"/>
        <v>N</v>
      </c>
      <c r="F99" s="64" t="s">
        <v>91</v>
      </c>
      <c r="H99" s="90"/>
      <c r="I99" s="90"/>
    </row>
    <row r="100" spans="1:9" ht="15.95" customHeight="1" thickBot="1">
      <c r="A100" s="121">
        <v>98</v>
      </c>
      <c r="B100" s="111" t="s">
        <v>393</v>
      </c>
      <c r="C100" s="113" t="s">
        <v>195</v>
      </c>
      <c r="D100" s="90">
        <v>61</v>
      </c>
      <c r="E100" s="59" t="str">
        <f t="shared" si="1"/>
        <v>N</v>
      </c>
      <c r="F100" s="64" t="s">
        <v>90</v>
      </c>
      <c r="H100" s="90"/>
      <c r="I100" s="90"/>
    </row>
    <row r="101" spans="1:9" ht="15.95" customHeight="1" thickBot="1">
      <c r="A101" s="89">
        <v>99</v>
      </c>
      <c r="B101" s="111" t="s">
        <v>394</v>
      </c>
      <c r="C101" s="113" t="s">
        <v>196</v>
      </c>
      <c r="D101" s="90">
        <v>68</v>
      </c>
      <c r="E101" s="59" t="str">
        <f t="shared" si="1"/>
        <v>N</v>
      </c>
      <c r="F101" s="64" t="s">
        <v>90</v>
      </c>
      <c r="H101" s="90"/>
      <c r="I101" s="90"/>
    </row>
    <row r="102" spans="1:9" ht="15.95" customHeight="1" thickBot="1">
      <c r="A102" s="121">
        <v>100</v>
      </c>
      <c r="B102" s="111" t="s">
        <v>395</v>
      </c>
      <c r="C102" s="113" t="s">
        <v>197</v>
      </c>
      <c r="D102" s="90">
        <v>68</v>
      </c>
      <c r="E102" s="59" t="str">
        <f t="shared" si="1"/>
        <v>N</v>
      </c>
      <c r="F102" s="64" t="s">
        <v>90</v>
      </c>
      <c r="H102" s="90"/>
      <c r="I102" s="90"/>
    </row>
    <row r="103" spans="1:9" ht="15.95" customHeight="1" thickBot="1">
      <c r="A103" s="89">
        <v>101</v>
      </c>
      <c r="B103" s="111" t="s">
        <v>396</v>
      </c>
      <c r="C103" s="113" t="s">
        <v>198</v>
      </c>
      <c r="D103" s="90">
        <v>65</v>
      </c>
      <c r="E103" s="59" t="str">
        <f t="shared" si="1"/>
        <v>N</v>
      </c>
      <c r="F103" s="64" t="s">
        <v>90</v>
      </c>
      <c r="H103" s="90"/>
      <c r="I103" s="90"/>
    </row>
    <row r="104" spans="1:9" ht="15.95" customHeight="1" thickBot="1">
      <c r="A104" s="121">
        <v>102</v>
      </c>
      <c r="B104" s="111" t="s">
        <v>397</v>
      </c>
      <c r="C104" s="113" t="s">
        <v>199</v>
      </c>
      <c r="D104" s="90">
        <v>61</v>
      </c>
      <c r="E104" s="59" t="str">
        <f t="shared" si="1"/>
        <v>N</v>
      </c>
      <c r="F104" s="64" t="s">
        <v>90</v>
      </c>
      <c r="H104" s="90"/>
      <c r="I104" s="90"/>
    </row>
    <row r="105" spans="1:9" ht="15.95" customHeight="1" thickBot="1">
      <c r="A105" s="89">
        <v>103</v>
      </c>
      <c r="B105" s="111" t="s">
        <v>398</v>
      </c>
      <c r="C105" s="113" t="s">
        <v>200</v>
      </c>
      <c r="D105" s="90">
        <v>63</v>
      </c>
      <c r="E105" s="59" t="str">
        <f t="shared" si="1"/>
        <v>N</v>
      </c>
      <c r="F105" s="64" t="s">
        <v>90</v>
      </c>
      <c r="H105" s="90"/>
      <c r="I105" s="90"/>
    </row>
    <row r="106" spans="1:9" ht="15.95" customHeight="1" thickBot="1">
      <c r="A106" s="121">
        <v>104</v>
      </c>
      <c r="B106" s="111" t="s">
        <v>399</v>
      </c>
      <c r="C106" s="113" t="s">
        <v>96</v>
      </c>
      <c r="D106" s="90">
        <v>68</v>
      </c>
      <c r="E106" s="59" t="str">
        <f t="shared" si="1"/>
        <v>N</v>
      </c>
      <c r="F106" s="64" t="s">
        <v>90</v>
      </c>
      <c r="H106" s="90"/>
      <c r="I106" s="90"/>
    </row>
    <row r="107" spans="1:9" ht="15.95" customHeight="1" thickBot="1">
      <c r="A107" s="89">
        <v>105</v>
      </c>
      <c r="B107" s="111" t="s">
        <v>400</v>
      </c>
      <c r="C107" s="113" t="s">
        <v>201</v>
      </c>
      <c r="D107" s="90">
        <v>58</v>
      </c>
      <c r="E107" s="59" t="str">
        <f t="shared" si="1"/>
        <v>N</v>
      </c>
      <c r="F107" s="64" t="s">
        <v>91</v>
      </c>
      <c r="H107" s="90"/>
      <c r="I107" s="90"/>
    </row>
    <row r="108" spans="1:9" ht="15.95" customHeight="1" thickBot="1">
      <c r="A108" s="121">
        <v>106</v>
      </c>
      <c r="B108" s="111" t="s">
        <v>401</v>
      </c>
      <c r="C108" s="113" t="s">
        <v>97</v>
      </c>
      <c r="D108" s="90">
        <v>61</v>
      </c>
      <c r="E108" s="59" t="str">
        <f t="shared" si="1"/>
        <v>N</v>
      </c>
      <c r="F108" s="64" t="s">
        <v>90</v>
      </c>
      <c r="H108" s="90"/>
      <c r="I108" s="90"/>
    </row>
    <row r="109" spans="1:9" ht="15.95" customHeight="1" thickBot="1">
      <c r="A109" s="89">
        <v>107</v>
      </c>
      <c r="B109" s="111" t="s">
        <v>402</v>
      </c>
      <c r="C109" s="113" t="s">
        <v>202</v>
      </c>
      <c r="D109" s="90">
        <v>63</v>
      </c>
      <c r="E109" s="59" t="str">
        <f t="shared" si="1"/>
        <v>N</v>
      </c>
      <c r="F109" s="64" t="s">
        <v>90</v>
      </c>
      <c r="H109" s="90"/>
      <c r="I109" s="90"/>
    </row>
    <row r="110" spans="1:9" ht="15.95" customHeight="1" thickBot="1">
      <c r="A110" s="121">
        <v>108</v>
      </c>
      <c r="B110" s="111" t="s">
        <v>403</v>
      </c>
      <c r="C110" s="113" t="s">
        <v>203</v>
      </c>
      <c r="D110" s="90">
        <v>61</v>
      </c>
      <c r="E110" s="59" t="str">
        <f t="shared" si="1"/>
        <v>N</v>
      </c>
      <c r="F110" s="64" t="s">
        <v>90</v>
      </c>
      <c r="H110" s="90"/>
      <c r="I110" s="90"/>
    </row>
    <row r="111" spans="1:9" ht="15.95" customHeight="1" thickBot="1">
      <c r="A111" s="89">
        <v>109</v>
      </c>
      <c r="B111" s="111" t="s">
        <v>404</v>
      </c>
      <c r="C111" s="113" t="s">
        <v>204</v>
      </c>
      <c r="D111" s="90">
        <v>58</v>
      </c>
      <c r="E111" s="59" t="str">
        <f t="shared" si="1"/>
        <v>N</v>
      </c>
      <c r="F111" s="64" t="s">
        <v>91</v>
      </c>
      <c r="H111" s="90"/>
      <c r="I111" s="90"/>
    </row>
    <row r="112" spans="1:9" ht="15.95" customHeight="1" thickBot="1">
      <c r="A112" s="121">
        <v>110</v>
      </c>
      <c r="B112" s="111" t="s">
        <v>405</v>
      </c>
      <c r="C112" s="113" t="s">
        <v>205</v>
      </c>
      <c r="D112" s="90">
        <v>61</v>
      </c>
      <c r="E112" s="59" t="str">
        <f t="shared" si="1"/>
        <v>N</v>
      </c>
      <c r="F112" s="64" t="s">
        <v>90</v>
      </c>
      <c r="H112" s="90"/>
      <c r="I112" s="90"/>
    </row>
    <row r="113" spans="1:9" ht="15.95" customHeight="1" thickBot="1">
      <c r="A113" s="89">
        <v>111</v>
      </c>
      <c r="B113" s="111" t="s">
        <v>406</v>
      </c>
      <c r="C113" s="113" t="s">
        <v>206</v>
      </c>
      <c r="D113" s="90">
        <v>48</v>
      </c>
      <c r="E113" s="59" t="str">
        <f t="shared" si="1"/>
        <v>Y</v>
      </c>
      <c r="F113" s="64" t="s">
        <v>92</v>
      </c>
      <c r="H113" s="90"/>
      <c r="I113" s="90"/>
    </row>
    <row r="114" spans="1:9" ht="15.95" customHeight="1" thickBot="1">
      <c r="A114" s="121">
        <v>112</v>
      </c>
      <c r="B114" s="111" t="s">
        <v>407</v>
      </c>
      <c r="C114" s="113" t="s">
        <v>207</v>
      </c>
      <c r="D114" s="90">
        <v>63</v>
      </c>
      <c r="E114" s="59" t="str">
        <f t="shared" si="1"/>
        <v>N</v>
      </c>
      <c r="F114" s="64" t="s">
        <v>90</v>
      </c>
      <c r="H114" s="90"/>
      <c r="I114" s="90"/>
    </row>
    <row r="115" spans="1:9" ht="15.95" customHeight="1" thickBot="1">
      <c r="A115" s="89">
        <v>113</v>
      </c>
      <c r="B115" s="111" t="s">
        <v>408</v>
      </c>
      <c r="C115" s="113" t="s">
        <v>98</v>
      </c>
      <c r="D115" s="90">
        <v>61</v>
      </c>
      <c r="E115" s="59" t="str">
        <f t="shared" si="1"/>
        <v>N</v>
      </c>
      <c r="F115" s="64" t="s">
        <v>90</v>
      </c>
      <c r="H115" s="90"/>
      <c r="I115" s="90"/>
    </row>
    <row r="116" spans="1:9" ht="15.95" customHeight="1" thickBot="1">
      <c r="A116" s="121">
        <v>114</v>
      </c>
      <c r="B116" s="111" t="s">
        <v>409</v>
      </c>
      <c r="C116" s="113" t="s">
        <v>208</v>
      </c>
      <c r="D116" s="90">
        <v>63</v>
      </c>
      <c r="E116" s="59" t="str">
        <f t="shared" si="1"/>
        <v>N</v>
      </c>
      <c r="F116" s="64" t="s">
        <v>90</v>
      </c>
      <c r="H116" s="90"/>
      <c r="I116" s="90"/>
    </row>
    <row r="117" spans="1:9" ht="15.95" customHeight="1" thickBot="1">
      <c r="A117" s="89">
        <v>115</v>
      </c>
      <c r="B117" s="111" t="s">
        <v>410</v>
      </c>
      <c r="C117" s="113" t="s">
        <v>209</v>
      </c>
      <c r="D117" s="90">
        <v>68</v>
      </c>
      <c r="E117" s="59" t="str">
        <f t="shared" si="1"/>
        <v>N</v>
      </c>
      <c r="F117" s="64" t="s">
        <v>90</v>
      </c>
      <c r="H117" s="90"/>
      <c r="I117" s="90"/>
    </row>
    <row r="118" spans="1:9" ht="15.95" customHeight="1" thickBot="1">
      <c r="A118" s="121">
        <v>116</v>
      </c>
      <c r="B118" s="111" t="s">
        <v>411</v>
      </c>
      <c r="C118" s="113" t="s">
        <v>210</v>
      </c>
      <c r="D118" s="90">
        <v>65</v>
      </c>
      <c r="E118" s="59" t="str">
        <f t="shared" si="1"/>
        <v>N</v>
      </c>
      <c r="F118" s="64" t="s">
        <v>90</v>
      </c>
      <c r="H118" s="90"/>
      <c r="I118" s="90"/>
    </row>
    <row r="119" spans="1:9" ht="15.95" customHeight="1" thickBot="1">
      <c r="A119" s="89">
        <v>117</v>
      </c>
      <c r="B119" s="111" t="s">
        <v>412</v>
      </c>
      <c r="C119" s="113" t="s">
        <v>211</v>
      </c>
      <c r="D119" s="90">
        <v>63</v>
      </c>
      <c r="E119" s="59" t="str">
        <f t="shared" si="1"/>
        <v>N</v>
      </c>
      <c r="F119" s="64" t="s">
        <v>90</v>
      </c>
      <c r="H119" s="90"/>
      <c r="I119" s="90"/>
    </row>
    <row r="120" spans="1:9" ht="15.95" customHeight="1" thickBot="1">
      <c r="A120" s="121">
        <v>118</v>
      </c>
      <c r="B120" s="111" t="s">
        <v>413</v>
      </c>
      <c r="C120" s="113" t="s">
        <v>212</v>
      </c>
      <c r="D120" s="90">
        <v>68</v>
      </c>
      <c r="E120" s="59" t="str">
        <f t="shared" si="1"/>
        <v>N</v>
      </c>
      <c r="F120" s="64" t="s">
        <v>90</v>
      </c>
      <c r="H120" s="90"/>
      <c r="I120" s="90"/>
    </row>
    <row r="121" spans="1:9" ht="15.95" customHeight="1" thickBot="1">
      <c r="A121" s="89">
        <v>119</v>
      </c>
      <c r="B121" s="111" t="s">
        <v>414</v>
      </c>
      <c r="C121" s="113" t="s">
        <v>213</v>
      </c>
      <c r="D121" s="90">
        <v>68</v>
      </c>
      <c r="E121" s="59" t="str">
        <f t="shared" si="1"/>
        <v>N</v>
      </c>
      <c r="F121" s="64" t="s">
        <v>90</v>
      </c>
      <c r="H121" s="90"/>
      <c r="I121" s="90"/>
    </row>
    <row r="122" spans="1:9" ht="15.95" customHeight="1" thickBot="1">
      <c r="A122" s="121">
        <v>120</v>
      </c>
      <c r="B122" s="111" t="s">
        <v>415</v>
      </c>
      <c r="C122" s="113" t="s">
        <v>214</v>
      </c>
      <c r="D122" s="90">
        <v>63</v>
      </c>
      <c r="E122" s="59" t="str">
        <f t="shared" si="1"/>
        <v>N</v>
      </c>
      <c r="F122" s="64" t="s">
        <v>90</v>
      </c>
      <c r="H122" s="90"/>
      <c r="I122" s="90"/>
    </row>
    <row r="123" spans="1:9" ht="15.95" customHeight="1" thickBot="1">
      <c r="A123" s="89">
        <v>121</v>
      </c>
      <c r="B123" s="111" t="s">
        <v>416</v>
      </c>
      <c r="C123" s="113" t="s">
        <v>215</v>
      </c>
      <c r="D123" s="90">
        <v>61</v>
      </c>
      <c r="E123" s="59" t="str">
        <f t="shared" si="1"/>
        <v>N</v>
      </c>
      <c r="F123" s="64" t="s">
        <v>90</v>
      </c>
      <c r="H123" s="90"/>
      <c r="I123" s="90"/>
    </row>
    <row r="124" spans="1:9" ht="15.95" customHeight="1" thickBot="1">
      <c r="A124" s="121">
        <v>122</v>
      </c>
      <c r="B124" s="111" t="s">
        <v>417</v>
      </c>
      <c r="C124" s="113" t="s">
        <v>216</v>
      </c>
      <c r="D124" s="90">
        <v>61</v>
      </c>
      <c r="E124" s="59" t="str">
        <f t="shared" si="1"/>
        <v>N</v>
      </c>
      <c r="F124" s="64" t="s">
        <v>90</v>
      </c>
      <c r="H124" s="90"/>
      <c r="I124" s="90"/>
    </row>
    <row r="125" spans="1:9" ht="15.95" customHeight="1" thickBot="1">
      <c r="A125" s="89">
        <v>123</v>
      </c>
      <c r="B125" s="111" t="s">
        <v>418</v>
      </c>
      <c r="C125" s="113" t="s">
        <v>217</v>
      </c>
      <c r="D125" s="90">
        <v>68</v>
      </c>
      <c r="E125" s="59" t="str">
        <f t="shared" si="1"/>
        <v>N</v>
      </c>
      <c r="F125" s="64" t="s">
        <v>90</v>
      </c>
      <c r="H125" s="90"/>
      <c r="I125" s="90"/>
    </row>
    <row r="126" spans="1:9" ht="15.95" customHeight="1" thickBot="1">
      <c r="A126" s="121">
        <v>124</v>
      </c>
      <c r="B126" s="111" t="s">
        <v>419</v>
      </c>
      <c r="C126" s="113" t="s">
        <v>218</v>
      </c>
      <c r="D126" s="90">
        <v>63</v>
      </c>
      <c r="E126" s="59" t="str">
        <f t="shared" si="1"/>
        <v>N</v>
      </c>
      <c r="F126" s="64" t="s">
        <v>90</v>
      </c>
      <c r="H126" s="90"/>
      <c r="I126" s="90"/>
    </row>
    <row r="127" spans="1:9" ht="16.5" thickBot="1">
      <c r="A127" s="89">
        <v>125</v>
      </c>
      <c r="B127" s="111" t="s">
        <v>420</v>
      </c>
      <c r="C127" s="113" t="s">
        <v>219</v>
      </c>
      <c r="D127" s="90">
        <v>61</v>
      </c>
      <c r="E127" s="59" t="str">
        <f t="shared" si="1"/>
        <v>N</v>
      </c>
      <c r="F127" s="64" t="s">
        <v>90</v>
      </c>
      <c r="H127" s="90"/>
      <c r="I127" s="90"/>
    </row>
    <row r="128" spans="1:9" ht="16.5" thickBot="1">
      <c r="A128" s="121">
        <v>126</v>
      </c>
      <c r="B128" s="111" t="s">
        <v>421</v>
      </c>
      <c r="C128" s="113" t="s">
        <v>220</v>
      </c>
      <c r="D128" s="90">
        <v>61</v>
      </c>
      <c r="E128" s="59" t="str">
        <f t="shared" si="1"/>
        <v>N</v>
      </c>
      <c r="F128" s="64" t="s">
        <v>90</v>
      </c>
      <c r="H128" s="90"/>
      <c r="I128" s="90"/>
    </row>
    <row r="129" spans="1:9" ht="16.5" thickBot="1">
      <c r="A129" s="89">
        <v>127</v>
      </c>
      <c r="B129" s="111" t="s">
        <v>422</v>
      </c>
      <c r="C129" s="113" t="s">
        <v>221</v>
      </c>
      <c r="D129" s="90">
        <v>61</v>
      </c>
      <c r="E129" s="59" t="str">
        <f t="shared" si="1"/>
        <v>N</v>
      </c>
      <c r="F129" s="64" t="s">
        <v>90</v>
      </c>
      <c r="H129" s="90"/>
      <c r="I129" s="90"/>
    </row>
    <row r="130" spans="1:9" ht="16.5" thickBot="1">
      <c r="A130" s="121">
        <v>128</v>
      </c>
      <c r="B130" s="111" t="s">
        <v>423</v>
      </c>
      <c r="C130" s="113" t="s">
        <v>222</v>
      </c>
      <c r="D130" s="90">
        <v>61</v>
      </c>
      <c r="E130" s="59" t="str">
        <f t="shared" si="1"/>
        <v>N</v>
      </c>
      <c r="F130" s="64" t="s">
        <v>90</v>
      </c>
      <c r="H130" s="90"/>
      <c r="I130" s="90"/>
    </row>
    <row r="131" spans="1:9" ht="16.5" thickBot="1">
      <c r="A131" s="89">
        <v>129</v>
      </c>
      <c r="B131" s="111" t="s">
        <v>424</v>
      </c>
      <c r="C131" s="113" t="s">
        <v>223</v>
      </c>
      <c r="D131" s="90">
        <v>61</v>
      </c>
      <c r="E131" s="59" t="str">
        <f t="shared" si="1"/>
        <v>N</v>
      </c>
      <c r="F131" s="64" t="s">
        <v>90</v>
      </c>
      <c r="H131" s="90"/>
      <c r="I131" s="90"/>
    </row>
    <row r="132" spans="1:9" ht="16.5" thickBot="1">
      <c r="A132" s="121">
        <v>130</v>
      </c>
      <c r="B132" s="111" t="s">
        <v>425</v>
      </c>
      <c r="C132" s="113" t="s">
        <v>224</v>
      </c>
      <c r="D132" s="90">
        <v>65</v>
      </c>
      <c r="E132" s="59" t="str">
        <f t="shared" ref="E132:E195" si="2">IF(D132&lt;=49,"Y","N")</f>
        <v>N</v>
      </c>
      <c r="F132" s="64" t="s">
        <v>90</v>
      </c>
      <c r="H132" s="90"/>
      <c r="I132" s="90"/>
    </row>
    <row r="133" spans="1:9" ht="16.5" thickBot="1">
      <c r="A133" s="89">
        <v>131</v>
      </c>
      <c r="B133" s="111" t="s">
        <v>426</v>
      </c>
      <c r="C133" s="113" t="s">
        <v>225</v>
      </c>
      <c r="D133" s="90">
        <v>68</v>
      </c>
      <c r="E133" s="59" t="str">
        <f t="shared" si="2"/>
        <v>N</v>
      </c>
      <c r="F133" s="64" t="s">
        <v>90</v>
      </c>
      <c r="H133" s="90"/>
      <c r="I133" s="90"/>
    </row>
    <row r="134" spans="1:9" ht="16.5" thickBot="1">
      <c r="A134" s="121">
        <v>132</v>
      </c>
      <c r="B134" s="111" t="s">
        <v>427</v>
      </c>
      <c r="C134" s="113" t="s">
        <v>226</v>
      </c>
      <c r="D134" s="90">
        <v>63</v>
      </c>
      <c r="E134" s="59" t="str">
        <f t="shared" si="2"/>
        <v>N</v>
      </c>
      <c r="F134" s="64" t="s">
        <v>90</v>
      </c>
      <c r="H134" s="90"/>
      <c r="I134" s="90"/>
    </row>
    <row r="135" spans="1:9" ht="16.5" thickBot="1">
      <c r="A135" s="89">
        <v>133</v>
      </c>
      <c r="B135" s="111" t="s">
        <v>428</v>
      </c>
      <c r="C135" s="113" t="s">
        <v>227</v>
      </c>
      <c r="D135" s="90">
        <v>68</v>
      </c>
      <c r="E135" s="59" t="str">
        <f t="shared" si="2"/>
        <v>N</v>
      </c>
      <c r="F135" s="64" t="s">
        <v>90</v>
      </c>
      <c r="H135" s="90"/>
      <c r="I135" s="90"/>
    </row>
    <row r="136" spans="1:9" ht="16.5" thickBot="1">
      <c r="A136" s="121">
        <v>134</v>
      </c>
      <c r="B136" s="111" t="s">
        <v>429</v>
      </c>
      <c r="C136" s="113" t="s">
        <v>228</v>
      </c>
      <c r="D136" s="90">
        <v>68</v>
      </c>
      <c r="E136" s="59" t="str">
        <f t="shared" si="2"/>
        <v>N</v>
      </c>
      <c r="F136" s="64" t="s">
        <v>90</v>
      </c>
      <c r="H136" s="90"/>
      <c r="I136" s="90"/>
    </row>
    <row r="137" spans="1:9" ht="16.5" thickBot="1">
      <c r="A137" s="89">
        <v>135</v>
      </c>
      <c r="B137" s="111" t="s">
        <v>430</v>
      </c>
      <c r="C137" s="113" t="s">
        <v>99</v>
      </c>
      <c r="D137" s="90">
        <v>61</v>
      </c>
      <c r="E137" s="59" t="str">
        <f t="shared" si="2"/>
        <v>N</v>
      </c>
      <c r="F137" s="64" t="s">
        <v>90</v>
      </c>
      <c r="H137" s="90"/>
      <c r="I137" s="90"/>
    </row>
    <row r="138" spans="1:9" ht="16.5" thickBot="1">
      <c r="A138" s="121">
        <v>136</v>
      </c>
      <c r="B138" s="111" t="s">
        <v>431</v>
      </c>
      <c r="C138" s="113" t="s">
        <v>229</v>
      </c>
      <c r="D138" s="90">
        <v>48</v>
      </c>
      <c r="E138" s="59" t="str">
        <f t="shared" si="2"/>
        <v>Y</v>
      </c>
      <c r="F138" s="64" t="s">
        <v>92</v>
      </c>
      <c r="H138" s="90"/>
      <c r="I138" s="90"/>
    </row>
    <row r="139" spans="1:9" ht="16.5" thickBot="1">
      <c r="A139" s="89">
        <v>137</v>
      </c>
      <c r="B139" s="111" t="s">
        <v>432</v>
      </c>
      <c r="C139" s="113" t="s">
        <v>230</v>
      </c>
      <c r="D139" s="90">
        <v>61</v>
      </c>
      <c r="E139" s="59" t="str">
        <f t="shared" si="2"/>
        <v>N</v>
      </c>
      <c r="F139" s="64" t="s">
        <v>90</v>
      </c>
      <c r="H139" s="90"/>
      <c r="I139" s="90"/>
    </row>
    <row r="140" spans="1:9" ht="16.5" thickBot="1">
      <c r="A140" s="121">
        <v>138</v>
      </c>
      <c r="B140" s="111" t="s">
        <v>433</v>
      </c>
      <c r="C140" s="113" t="s">
        <v>231</v>
      </c>
      <c r="D140" s="90">
        <v>65</v>
      </c>
      <c r="E140" s="59" t="str">
        <f t="shared" si="2"/>
        <v>N</v>
      </c>
      <c r="F140" s="64" t="s">
        <v>90</v>
      </c>
      <c r="H140" s="90"/>
      <c r="I140" s="90"/>
    </row>
    <row r="141" spans="1:9" ht="16.5" thickBot="1">
      <c r="A141" s="89">
        <v>139</v>
      </c>
      <c r="B141" s="111" t="s">
        <v>434</v>
      </c>
      <c r="C141" s="113" t="s">
        <v>232</v>
      </c>
      <c r="D141" s="90">
        <v>63</v>
      </c>
      <c r="E141" s="59" t="str">
        <f t="shared" si="2"/>
        <v>N</v>
      </c>
      <c r="F141" s="64" t="s">
        <v>90</v>
      </c>
      <c r="H141" s="90"/>
      <c r="I141" s="90"/>
    </row>
    <row r="142" spans="1:9" ht="16.5" thickBot="1">
      <c r="A142" s="121">
        <v>140</v>
      </c>
      <c r="B142" s="111" t="s">
        <v>435</v>
      </c>
      <c r="C142" s="113" t="s">
        <v>233</v>
      </c>
      <c r="D142" s="90">
        <v>68</v>
      </c>
      <c r="E142" s="59" t="str">
        <f t="shared" si="2"/>
        <v>N</v>
      </c>
      <c r="F142" s="64" t="s">
        <v>90</v>
      </c>
      <c r="H142" s="90"/>
      <c r="I142" s="90"/>
    </row>
    <row r="143" spans="1:9" ht="16.5" thickBot="1">
      <c r="A143" s="89">
        <v>141</v>
      </c>
      <c r="B143" s="111" t="s">
        <v>436</v>
      </c>
      <c r="C143" s="113" t="s">
        <v>234</v>
      </c>
      <c r="D143" s="90">
        <v>53</v>
      </c>
      <c r="E143" s="59" t="str">
        <f t="shared" si="2"/>
        <v>N</v>
      </c>
      <c r="F143" s="64" t="s">
        <v>91</v>
      </c>
      <c r="H143" s="90"/>
      <c r="I143" s="90"/>
    </row>
    <row r="144" spans="1:9" ht="16.5" thickBot="1">
      <c r="A144" s="121">
        <v>142</v>
      </c>
      <c r="B144" s="111" t="s">
        <v>437</v>
      </c>
      <c r="C144" s="113" t="s">
        <v>235</v>
      </c>
      <c r="D144" s="90">
        <v>61</v>
      </c>
      <c r="E144" s="59" t="str">
        <f t="shared" si="2"/>
        <v>N</v>
      </c>
      <c r="F144" s="64" t="s">
        <v>90</v>
      </c>
      <c r="H144" s="90"/>
      <c r="I144" s="90"/>
    </row>
    <row r="145" spans="1:9" ht="16.5" thickBot="1">
      <c r="A145" s="89">
        <v>143</v>
      </c>
      <c r="B145" s="111" t="s">
        <v>438</v>
      </c>
      <c r="C145" s="113" t="s">
        <v>236</v>
      </c>
      <c r="D145" s="90">
        <v>61</v>
      </c>
      <c r="E145" s="59" t="str">
        <f t="shared" si="2"/>
        <v>N</v>
      </c>
      <c r="F145" s="64" t="s">
        <v>90</v>
      </c>
      <c r="H145" s="90"/>
      <c r="I145" s="90"/>
    </row>
    <row r="146" spans="1:9" ht="16.5" thickBot="1">
      <c r="A146" s="121">
        <v>144</v>
      </c>
      <c r="B146" s="111" t="s">
        <v>439</v>
      </c>
      <c r="C146" s="113" t="s">
        <v>237</v>
      </c>
      <c r="D146" s="90">
        <v>68</v>
      </c>
      <c r="E146" s="59" t="str">
        <f t="shared" si="2"/>
        <v>N</v>
      </c>
      <c r="F146" s="64" t="s">
        <v>90</v>
      </c>
      <c r="H146" s="90"/>
      <c r="I146" s="90"/>
    </row>
    <row r="147" spans="1:9" ht="16.5" thickBot="1">
      <c r="A147" s="89">
        <v>145</v>
      </c>
      <c r="B147" s="111" t="s">
        <v>440</v>
      </c>
      <c r="C147" s="113" t="s">
        <v>238</v>
      </c>
      <c r="D147" s="90">
        <v>65</v>
      </c>
      <c r="E147" s="59" t="str">
        <f t="shared" si="2"/>
        <v>N</v>
      </c>
      <c r="F147" s="64" t="s">
        <v>90</v>
      </c>
      <c r="H147" s="90"/>
      <c r="I147" s="90"/>
    </row>
    <row r="148" spans="1:9" ht="16.5" thickBot="1">
      <c r="A148" s="121">
        <v>146</v>
      </c>
      <c r="B148" s="111" t="s">
        <v>441</v>
      </c>
      <c r="C148" s="113" t="s">
        <v>239</v>
      </c>
      <c r="D148" s="90">
        <v>68</v>
      </c>
      <c r="E148" s="59" t="str">
        <f t="shared" si="2"/>
        <v>N</v>
      </c>
      <c r="F148" s="64" t="s">
        <v>90</v>
      </c>
      <c r="H148" s="90"/>
      <c r="I148" s="90"/>
    </row>
    <row r="149" spans="1:9" ht="16.5" thickBot="1">
      <c r="A149" s="89">
        <v>147</v>
      </c>
      <c r="B149" s="111" t="s">
        <v>442</v>
      </c>
      <c r="C149" s="113" t="s">
        <v>240</v>
      </c>
      <c r="D149" s="90">
        <v>63</v>
      </c>
      <c r="E149" s="59" t="str">
        <f t="shared" si="2"/>
        <v>N</v>
      </c>
      <c r="F149" s="64" t="s">
        <v>90</v>
      </c>
      <c r="H149" s="90"/>
      <c r="I149" s="90"/>
    </row>
    <row r="150" spans="1:9" ht="16.5" thickBot="1">
      <c r="A150" s="121">
        <v>148</v>
      </c>
      <c r="B150" s="111" t="s">
        <v>443</v>
      </c>
      <c r="C150" s="113" t="s">
        <v>241</v>
      </c>
      <c r="D150" s="90">
        <v>63</v>
      </c>
      <c r="E150" s="59" t="str">
        <f t="shared" si="2"/>
        <v>N</v>
      </c>
      <c r="F150" s="64" t="s">
        <v>90</v>
      </c>
      <c r="H150" s="90"/>
      <c r="I150" s="90"/>
    </row>
    <row r="151" spans="1:9" ht="16.5" thickBot="1">
      <c r="A151" s="89">
        <v>149</v>
      </c>
      <c r="B151" s="111" t="s">
        <v>444</v>
      </c>
      <c r="C151" s="113" t="s">
        <v>242</v>
      </c>
      <c r="D151" s="90">
        <v>61</v>
      </c>
      <c r="E151" s="59" t="str">
        <f t="shared" si="2"/>
        <v>N</v>
      </c>
      <c r="F151" s="64" t="s">
        <v>90</v>
      </c>
      <c r="H151" s="90"/>
      <c r="I151" s="90"/>
    </row>
    <row r="152" spans="1:9" ht="16.5" thickBot="1">
      <c r="A152" s="121">
        <v>150</v>
      </c>
      <c r="B152" s="111" t="s">
        <v>445</v>
      </c>
      <c r="C152" s="113" t="s">
        <v>243</v>
      </c>
      <c r="D152" s="90">
        <v>65</v>
      </c>
      <c r="E152" s="59" t="str">
        <f t="shared" si="2"/>
        <v>N</v>
      </c>
      <c r="F152" s="64" t="s">
        <v>90</v>
      </c>
      <c r="H152" s="90"/>
      <c r="I152" s="90"/>
    </row>
    <row r="153" spans="1:9" ht="16.5" thickBot="1">
      <c r="A153" s="89">
        <v>151</v>
      </c>
      <c r="B153" s="111" t="s">
        <v>446</v>
      </c>
      <c r="C153" s="113" t="s">
        <v>244</v>
      </c>
      <c r="D153" s="90">
        <v>61</v>
      </c>
      <c r="E153" s="59" t="str">
        <f t="shared" si="2"/>
        <v>N</v>
      </c>
      <c r="F153" s="64" t="s">
        <v>90</v>
      </c>
      <c r="H153" s="90"/>
      <c r="I153" s="90"/>
    </row>
    <row r="154" spans="1:9" ht="16.5" thickBot="1">
      <c r="A154" s="121">
        <v>152</v>
      </c>
      <c r="B154" s="111" t="s">
        <v>447</v>
      </c>
      <c r="C154" s="113" t="s">
        <v>245</v>
      </c>
      <c r="D154" s="90">
        <v>61</v>
      </c>
      <c r="E154" s="59" t="str">
        <f t="shared" si="2"/>
        <v>N</v>
      </c>
      <c r="F154" s="64" t="s">
        <v>90</v>
      </c>
      <c r="H154" s="90"/>
      <c r="I154" s="90"/>
    </row>
    <row r="155" spans="1:9" ht="16.5" thickBot="1">
      <c r="A155" s="89">
        <v>153</v>
      </c>
      <c r="B155" s="111" t="s">
        <v>448</v>
      </c>
      <c r="C155" s="113" t="s">
        <v>246</v>
      </c>
      <c r="D155" s="90">
        <v>68</v>
      </c>
      <c r="E155" s="59" t="str">
        <f t="shared" si="2"/>
        <v>N</v>
      </c>
      <c r="F155" s="64" t="s">
        <v>90</v>
      </c>
      <c r="H155" s="90"/>
      <c r="I155" s="90"/>
    </row>
    <row r="156" spans="1:9" ht="16.5" thickBot="1">
      <c r="A156" s="121">
        <v>154</v>
      </c>
      <c r="B156" s="111" t="s">
        <v>449</v>
      </c>
      <c r="C156" s="113" t="s">
        <v>247</v>
      </c>
      <c r="D156" s="90">
        <v>65</v>
      </c>
      <c r="E156" s="59" t="str">
        <f t="shared" si="2"/>
        <v>N</v>
      </c>
      <c r="F156" s="64" t="s">
        <v>90</v>
      </c>
      <c r="H156" s="90"/>
      <c r="I156" s="90"/>
    </row>
    <row r="157" spans="1:9" ht="16.5" thickBot="1">
      <c r="A157" s="89">
        <v>155</v>
      </c>
      <c r="B157" s="111" t="s">
        <v>450</v>
      </c>
      <c r="C157" s="113" t="s">
        <v>248</v>
      </c>
      <c r="D157" s="90">
        <v>65</v>
      </c>
      <c r="E157" s="59" t="str">
        <f t="shared" si="2"/>
        <v>N</v>
      </c>
      <c r="F157" s="64" t="s">
        <v>90</v>
      </c>
      <c r="H157" s="90"/>
      <c r="I157" s="90"/>
    </row>
    <row r="158" spans="1:9" ht="16.5" thickBot="1">
      <c r="A158" s="121">
        <v>156</v>
      </c>
      <c r="B158" s="111" t="s">
        <v>451</v>
      </c>
      <c r="C158" s="113" t="s">
        <v>249</v>
      </c>
      <c r="D158" s="90">
        <v>58</v>
      </c>
      <c r="E158" s="59" t="str">
        <f t="shared" si="2"/>
        <v>N</v>
      </c>
      <c r="F158" s="64" t="s">
        <v>91</v>
      </c>
      <c r="H158" s="90"/>
      <c r="I158" s="90"/>
    </row>
    <row r="159" spans="1:9" ht="16.5" thickBot="1">
      <c r="A159" s="89">
        <v>157</v>
      </c>
      <c r="B159" s="111" t="s">
        <v>452</v>
      </c>
      <c r="C159" s="113" t="s">
        <v>250</v>
      </c>
      <c r="D159" s="90">
        <v>61</v>
      </c>
      <c r="E159" s="59" t="str">
        <f t="shared" si="2"/>
        <v>N</v>
      </c>
      <c r="F159" s="64" t="s">
        <v>90</v>
      </c>
      <c r="H159" s="90"/>
      <c r="I159" s="90"/>
    </row>
    <row r="160" spans="1:9" ht="16.5" thickBot="1">
      <c r="A160" s="121">
        <v>158</v>
      </c>
      <c r="B160" s="111" t="s">
        <v>453</v>
      </c>
      <c r="C160" s="113" t="s">
        <v>251</v>
      </c>
      <c r="D160" s="90">
        <v>61</v>
      </c>
      <c r="E160" s="59" t="str">
        <f t="shared" si="2"/>
        <v>N</v>
      </c>
      <c r="F160" s="64" t="s">
        <v>90</v>
      </c>
      <c r="H160" s="90"/>
      <c r="I160" s="90"/>
    </row>
    <row r="161" spans="1:9" ht="16.5" thickBot="1">
      <c r="A161" s="89">
        <v>159</v>
      </c>
      <c r="B161" s="111" t="s">
        <v>454</v>
      </c>
      <c r="C161" s="113" t="s">
        <v>252</v>
      </c>
      <c r="D161" s="90">
        <v>65</v>
      </c>
      <c r="E161" s="59" t="str">
        <f t="shared" si="2"/>
        <v>N</v>
      </c>
      <c r="F161" s="64" t="s">
        <v>90</v>
      </c>
      <c r="H161" s="90"/>
      <c r="I161" s="90"/>
    </row>
    <row r="162" spans="1:9" ht="16.5" thickBot="1">
      <c r="A162" s="121">
        <v>160</v>
      </c>
      <c r="B162" s="111" t="s">
        <v>455</v>
      </c>
      <c r="C162" s="113" t="s">
        <v>253</v>
      </c>
      <c r="D162" s="90">
        <v>63</v>
      </c>
      <c r="E162" s="59" t="str">
        <f t="shared" si="2"/>
        <v>N</v>
      </c>
      <c r="F162" s="64" t="s">
        <v>90</v>
      </c>
      <c r="H162" s="90"/>
      <c r="I162" s="90"/>
    </row>
    <row r="163" spans="1:9" ht="16.5" thickBot="1">
      <c r="A163" s="89">
        <v>161</v>
      </c>
      <c r="B163" s="111" t="s">
        <v>456</v>
      </c>
      <c r="C163" s="113" t="s">
        <v>254</v>
      </c>
      <c r="D163" s="90">
        <v>61</v>
      </c>
      <c r="E163" s="59" t="str">
        <f t="shared" si="2"/>
        <v>N</v>
      </c>
      <c r="F163" s="64" t="s">
        <v>90</v>
      </c>
      <c r="H163" s="90"/>
      <c r="I163" s="90"/>
    </row>
    <row r="164" spans="1:9" ht="16.5" thickBot="1">
      <c r="A164" s="121">
        <v>162</v>
      </c>
      <c r="B164" s="111" t="s">
        <v>457</v>
      </c>
      <c r="C164" s="113" t="s">
        <v>255</v>
      </c>
      <c r="D164" s="90">
        <v>61</v>
      </c>
      <c r="E164" s="59" t="str">
        <f t="shared" si="2"/>
        <v>N</v>
      </c>
      <c r="F164" s="64" t="s">
        <v>90</v>
      </c>
      <c r="H164" s="90"/>
      <c r="I164" s="90"/>
    </row>
    <row r="165" spans="1:9" ht="16.5" thickBot="1">
      <c r="A165" s="89">
        <v>163</v>
      </c>
      <c r="B165" s="111" t="s">
        <v>458</v>
      </c>
      <c r="C165" s="113" t="s">
        <v>256</v>
      </c>
      <c r="D165" s="90">
        <v>58</v>
      </c>
      <c r="E165" s="59" t="str">
        <f t="shared" si="2"/>
        <v>N</v>
      </c>
      <c r="F165" s="64" t="s">
        <v>91</v>
      </c>
      <c r="H165" s="90"/>
      <c r="I165" s="90"/>
    </row>
    <row r="166" spans="1:9" ht="16.5" thickBot="1">
      <c r="A166" s="121">
        <v>164</v>
      </c>
      <c r="B166" s="111" t="s">
        <v>459</v>
      </c>
      <c r="C166" s="113" t="s">
        <v>257</v>
      </c>
      <c r="D166" s="90">
        <v>65</v>
      </c>
      <c r="E166" s="59" t="str">
        <f t="shared" si="2"/>
        <v>N</v>
      </c>
      <c r="F166" s="64" t="s">
        <v>90</v>
      </c>
      <c r="H166" s="90"/>
      <c r="I166" s="90"/>
    </row>
    <row r="167" spans="1:9" ht="16.5" thickBot="1">
      <c r="A167" s="89">
        <v>165</v>
      </c>
      <c r="B167" s="111" t="s">
        <v>460</v>
      </c>
      <c r="C167" s="113" t="s">
        <v>258</v>
      </c>
      <c r="D167" s="90">
        <v>61</v>
      </c>
      <c r="E167" s="59" t="str">
        <f t="shared" si="2"/>
        <v>N</v>
      </c>
      <c r="F167" s="64" t="s">
        <v>90</v>
      </c>
      <c r="H167" s="90"/>
      <c r="I167" s="90"/>
    </row>
    <row r="168" spans="1:9" ht="16.5" thickBot="1">
      <c r="A168" s="121">
        <v>166</v>
      </c>
      <c r="B168" s="111" t="s">
        <v>461</v>
      </c>
      <c r="C168" s="113" t="s">
        <v>259</v>
      </c>
      <c r="D168" s="90">
        <v>61</v>
      </c>
      <c r="E168" s="59" t="str">
        <f t="shared" si="2"/>
        <v>N</v>
      </c>
      <c r="F168" s="64" t="s">
        <v>90</v>
      </c>
      <c r="H168" s="90"/>
      <c r="I168" s="90"/>
    </row>
    <row r="169" spans="1:9" ht="16.5" thickBot="1">
      <c r="A169" s="89">
        <v>167</v>
      </c>
      <c r="B169" s="111" t="s">
        <v>462</v>
      </c>
      <c r="C169" s="113" t="s">
        <v>260</v>
      </c>
      <c r="D169" s="90">
        <v>63</v>
      </c>
      <c r="E169" s="59" t="str">
        <f t="shared" si="2"/>
        <v>N</v>
      </c>
      <c r="F169" s="64" t="s">
        <v>90</v>
      </c>
      <c r="H169" s="90"/>
      <c r="I169" s="90"/>
    </row>
    <row r="170" spans="1:9" ht="16.5" thickBot="1">
      <c r="A170" s="121">
        <v>168</v>
      </c>
      <c r="B170" s="111" t="s">
        <v>463</v>
      </c>
      <c r="C170" s="113" t="s">
        <v>261</v>
      </c>
      <c r="D170" s="90">
        <v>65</v>
      </c>
      <c r="E170" s="59" t="str">
        <f t="shared" si="2"/>
        <v>N</v>
      </c>
      <c r="F170" s="64" t="s">
        <v>90</v>
      </c>
      <c r="H170" s="90"/>
      <c r="I170" s="90"/>
    </row>
    <row r="171" spans="1:9" ht="16.5" thickBot="1">
      <c r="A171" s="89">
        <v>169</v>
      </c>
      <c r="B171" s="111" t="s">
        <v>464</v>
      </c>
      <c r="C171" s="113" t="s">
        <v>262</v>
      </c>
      <c r="D171" s="90">
        <v>61</v>
      </c>
      <c r="E171" s="59" t="str">
        <f t="shared" si="2"/>
        <v>N</v>
      </c>
      <c r="F171" s="64" t="s">
        <v>90</v>
      </c>
      <c r="H171" s="90"/>
      <c r="I171" s="90"/>
    </row>
    <row r="172" spans="1:9" ht="16.5" thickBot="1">
      <c r="A172" s="121">
        <v>170</v>
      </c>
      <c r="B172" s="111" t="s">
        <v>465</v>
      </c>
      <c r="C172" s="113" t="s">
        <v>263</v>
      </c>
      <c r="D172" s="90">
        <v>65</v>
      </c>
      <c r="E172" s="59" t="str">
        <f t="shared" si="2"/>
        <v>N</v>
      </c>
      <c r="F172" s="64" t="s">
        <v>90</v>
      </c>
      <c r="H172" s="90"/>
      <c r="I172" s="90"/>
    </row>
    <row r="173" spans="1:9" ht="16.5" thickBot="1">
      <c r="A173" s="89">
        <v>171</v>
      </c>
      <c r="B173" s="111" t="s">
        <v>466</v>
      </c>
      <c r="C173" s="113" t="s">
        <v>264</v>
      </c>
      <c r="D173" s="90">
        <v>61</v>
      </c>
      <c r="E173" s="59" t="str">
        <f t="shared" si="2"/>
        <v>N</v>
      </c>
      <c r="F173" s="64" t="s">
        <v>90</v>
      </c>
      <c r="H173" s="90"/>
      <c r="I173" s="90"/>
    </row>
    <row r="174" spans="1:9" ht="16.5" thickBot="1">
      <c r="A174" s="121">
        <v>172</v>
      </c>
      <c r="B174" s="111" t="s">
        <v>467</v>
      </c>
      <c r="C174" s="113" t="s">
        <v>265</v>
      </c>
      <c r="D174" s="90">
        <v>61</v>
      </c>
      <c r="E174" s="59" t="str">
        <f t="shared" si="2"/>
        <v>N</v>
      </c>
      <c r="F174" s="64" t="s">
        <v>90</v>
      </c>
      <c r="H174" s="90"/>
      <c r="I174" s="90"/>
    </row>
    <row r="175" spans="1:9" ht="16.5" thickBot="1">
      <c r="A175" s="89">
        <v>173</v>
      </c>
      <c r="B175" s="111" t="s">
        <v>468</v>
      </c>
      <c r="C175" s="113" t="s">
        <v>266</v>
      </c>
      <c r="D175" s="90">
        <v>65</v>
      </c>
      <c r="E175" s="59" t="str">
        <f t="shared" si="2"/>
        <v>N</v>
      </c>
      <c r="F175" s="64" t="s">
        <v>90</v>
      </c>
      <c r="H175" s="90"/>
      <c r="I175" s="90"/>
    </row>
    <row r="176" spans="1:9" ht="16.5" thickBot="1">
      <c r="A176" s="121">
        <v>174</v>
      </c>
      <c r="B176" s="111" t="s">
        <v>469</v>
      </c>
      <c r="C176" s="113" t="s">
        <v>267</v>
      </c>
      <c r="D176" s="90">
        <v>65</v>
      </c>
      <c r="E176" s="59" t="str">
        <f t="shared" si="2"/>
        <v>N</v>
      </c>
      <c r="F176" s="64" t="s">
        <v>90</v>
      </c>
      <c r="H176" s="90"/>
      <c r="I176" s="90"/>
    </row>
    <row r="177" spans="1:9" ht="16.5" thickBot="1">
      <c r="A177" s="89">
        <v>175</v>
      </c>
      <c r="B177" s="110" t="s">
        <v>288</v>
      </c>
      <c r="C177" s="112" t="s">
        <v>100</v>
      </c>
      <c r="D177" s="90">
        <v>65</v>
      </c>
      <c r="E177" s="59" t="str">
        <f t="shared" si="2"/>
        <v>N</v>
      </c>
      <c r="F177" s="64" t="s">
        <v>90</v>
      </c>
      <c r="H177" s="90"/>
      <c r="I177" s="90"/>
    </row>
    <row r="178" spans="1:9" ht="16.5" thickBot="1">
      <c r="A178" s="121">
        <v>176</v>
      </c>
      <c r="B178" s="111" t="s">
        <v>289</v>
      </c>
      <c r="C178" s="113" t="s">
        <v>268</v>
      </c>
      <c r="D178" s="90">
        <v>61</v>
      </c>
      <c r="E178" s="59" t="str">
        <f t="shared" si="2"/>
        <v>N</v>
      </c>
      <c r="F178" s="64" t="s">
        <v>90</v>
      </c>
      <c r="H178" s="90"/>
      <c r="I178" s="90"/>
    </row>
    <row r="179" spans="1:9" ht="16.5" thickBot="1">
      <c r="A179" s="89">
        <v>177</v>
      </c>
      <c r="B179" s="111" t="s">
        <v>290</v>
      </c>
      <c r="C179" s="113" t="s">
        <v>269</v>
      </c>
      <c r="D179" s="90">
        <v>65</v>
      </c>
      <c r="E179" s="59" t="str">
        <f t="shared" si="2"/>
        <v>N</v>
      </c>
      <c r="F179" s="64" t="s">
        <v>90</v>
      </c>
      <c r="H179" s="90"/>
      <c r="I179" s="90"/>
    </row>
    <row r="180" spans="1:9" ht="16.5" thickBot="1">
      <c r="A180" s="121">
        <v>178</v>
      </c>
      <c r="B180" s="111" t="s">
        <v>291</v>
      </c>
      <c r="C180" s="113" t="s">
        <v>270</v>
      </c>
      <c r="D180" s="90">
        <v>33</v>
      </c>
      <c r="E180" s="59" t="str">
        <f t="shared" si="2"/>
        <v>Y</v>
      </c>
      <c r="H180" s="90"/>
      <c r="I180" s="90"/>
    </row>
    <row r="181" spans="1:9" ht="16.5" thickBot="1">
      <c r="A181" s="89">
        <v>179</v>
      </c>
      <c r="B181" s="111" t="s">
        <v>292</v>
      </c>
      <c r="C181" s="113" t="s">
        <v>271</v>
      </c>
      <c r="D181" s="90">
        <v>61</v>
      </c>
      <c r="E181" s="59" t="str">
        <f t="shared" si="2"/>
        <v>N</v>
      </c>
      <c r="F181" s="64" t="s">
        <v>90</v>
      </c>
      <c r="H181" s="90"/>
      <c r="I181" s="90"/>
    </row>
    <row r="182" spans="1:9" ht="16.5" thickBot="1">
      <c r="A182" s="121">
        <v>180</v>
      </c>
      <c r="B182" s="111" t="s">
        <v>293</v>
      </c>
      <c r="C182" s="113" t="s">
        <v>272</v>
      </c>
      <c r="D182" s="90">
        <v>56</v>
      </c>
      <c r="E182" s="59" t="str">
        <f t="shared" si="2"/>
        <v>N</v>
      </c>
      <c r="F182" s="64" t="s">
        <v>91</v>
      </c>
      <c r="H182" s="90"/>
      <c r="I182" s="90"/>
    </row>
    <row r="183" spans="1:9" ht="16.5" thickBot="1">
      <c r="A183" s="89">
        <v>181</v>
      </c>
      <c r="B183" s="111" t="s">
        <v>294</v>
      </c>
      <c r="C183" s="113" t="s">
        <v>273</v>
      </c>
      <c r="D183" s="90">
        <v>56</v>
      </c>
      <c r="E183" s="59" t="str">
        <f t="shared" si="2"/>
        <v>N</v>
      </c>
      <c r="F183" s="64" t="s">
        <v>91</v>
      </c>
      <c r="H183" s="90"/>
      <c r="I183" s="90"/>
    </row>
    <row r="184" spans="1:9" ht="16.5" thickBot="1">
      <c r="A184" s="121">
        <v>182</v>
      </c>
      <c r="B184" s="111" t="s">
        <v>295</v>
      </c>
      <c r="C184" s="113" t="s">
        <v>274</v>
      </c>
      <c r="D184" s="90">
        <v>53</v>
      </c>
      <c r="E184" s="59" t="str">
        <f t="shared" si="2"/>
        <v>N</v>
      </c>
      <c r="F184" s="64" t="s">
        <v>91</v>
      </c>
      <c r="H184" s="90"/>
      <c r="I184" s="90"/>
    </row>
    <row r="185" spans="1:9" ht="16.5" thickBot="1">
      <c r="A185" s="89">
        <v>183</v>
      </c>
      <c r="B185" s="110" t="s">
        <v>470</v>
      </c>
      <c r="C185" s="112" t="s">
        <v>275</v>
      </c>
      <c r="D185" s="90">
        <v>68</v>
      </c>
      <c r="E185" s="59" t="str">
        <f t="shared" si="2"/>
        <v>N</v>
      </c>
      <c r="F185" s="64" t="s">
        <v>90</v>
      </c>
      <c r="H185" s="90"/>
      <c r="I185" s="90"/>
    </row>
    <row r="186" spans="1:9" ht="16.5" thickBot="1">
      <c r="A186" s="121">
        <v>184</v>
      </c>
      <c r="B186" s="111" t="s">
        <v>471</v>
      </c>
      <c r="C186" s="113" t="s">
        <v>276</v>
      </c>
      <c r="D186" s="90">
        <v>68</v>
      </c>
      <c r="E186" s="59" t="str">
        <f t="shared" si="2"/>
        <v>N</v>
      </c>
      <c r="F186" s="64" t="s">
        <v>90</v>
      </c>
      <c r="H186" s="90"/>
      <c r="I186" s="90"/>
    </row>
    <row r="187" spans="1:9" ht="16.5" thickBot="1">
      <c r="A187" s="89">
        <v>185</v>
      </c>
      <c r="B187" s="111" t="s">
        <v>472</v>
      </c>
      <c r="C187" s="113" t="s">
        <v>277</v>
      </c>
      <c r="D187" s="90">
        <v>65</v>
      </c>
      <c r="E187" s="59" t="str">
        <f t="shared" si="2"/>
        <v>N</v>
      </c>
      <c r="F187" s="64" t="s">
        <v>90</v>
      </c>
      <c r="H187" s="90"/>
      <c r="I187" s="90"/>
    </row>
    <row r="188" spans="1:9" ht="16.5" thickBot="1">
      <c r="A188" s="121">
        <v>186</v>
      </c>
      <c r="B188" s="111" t="s">
        <v>473</v>
      </c>
      <c r="C188" s="113" t="s">
        <v>127</v>
      </c>
      <c r="D188" s="90">
        <v>61</v>
      </c>
      <c r="E188" s="59" t="str">
        <f t="shared" si="2"/>
        <v>N</v>
      </c>
      <c r="F188" s="64" t="s">
        <v>90</v>
      </c>
      <c r="H188" s="90"/>
      <c r="I188" s="90"/>
    </row>
    <row r="189" spans="1:9" ht="16.5" thickBot="1">
      <c r="A189" s="89">
        <v>187</v>
      </c>
      <c r="B189" s="111" t="s">
        <v>474</v>
      </c>
      <c r="C189" s="113" t="s">
        <v>278</v>
      </c>
      <c r="D189" s="90">
        <v>58</v>
      </c>
      <c r="E189" s="59" t="str">
        <f t="shared" si="2"/>
        <v>N</v>
      </c>
      <c r="F189" s="64" t="s">
        <v>91</v>
      </c>
      <c r="H189" s="90"/>
      <c r="I189" s="90"/>
    </row>
    <row r="190" spans="1:9" ht="16.5" thickBot="1">
      <c r="A190" s="121">
        <v>188</v>
      </c>
      <c r="B190" s="111" t="s">
        <v>475</v>
      </c>
      <c r="C190" s="113" t="s">
        <v>279</v>
      </c>
      <c r="D190" s="90">
        <v>63</v>
      </c>
      <c r="E190" s="59" t="str">
        <f t="shared" si="2"/>
        <v>N</v>
      </c>
      <c r="F190" s="64" t="s">
        <v>90</v>
      </c>
      <c r="H190" s="90"/>
      <c r="I190" s="90"/>
    </row>
    <row r="191" spans="1:9" ht="16.5" thickBot="1">
      <c r="A191" s="89">
        <v>189</v>
      </c>
      <c r="B191" s="111" t="s">
        <v>476</v>
      </c>
      <c r="C191" s="113" t="s">
        <v>280</v>
      </c>
      <c r="D191" s="90">
        <v>43</v>
      </c>
      <c r="E191" s="59" t="str">
        <f t="shared" si="2"/>
        <v>Y</v>
      </c>
      <c r="F191" s="64" t="s">
        <v>92</v>
      </c>
      <c r="H191" s="90"/>
      <c r="I191" s="90"/>
    </row>
    <row r="192" spans="1:9" ht="16.5" thickBot="1">
      <c r="A192" s="121">
        <v>190</v>
      </c>
      <c r="B192" s="111" t="s">
        <v>477</v>
      </c>
      <c r="C192" s="113" t="s">
        <v>281</v>
      </c>
      <c r="D192" s="90">
        <v>61</v>
      </c>
      <c r="E192" s="59" t="str">
        <f t="shared" si="2"/>
        <v>N</v>
      </c>
      <c r="F192" s="64" t="s">
        <v>90</v>
      </c>
      <c r="H192" s="90"/>
      <c r="I192" s="90"/>
    </row>
    <row r="193" spans="1:9" ht="16.5" thickBot="1">
      <c r="A193" s="89">
        <v>191</v>
      </c>
      <c r="B193" s="111" t="s">
        <v>478</v>
      </c>
      <c r="C193" s="113" t="s">
        <v>282</v>
      </c>
      <c r="D193" s="90">
        <v>58</v>
      </c>
      <c r="E193" s="59" t="str">
        <f t="shared" si="2"/>
        <v>N</v>
      </c>
      <c r="F193" s="64" t="s">
        <v>91</v>
      </c>
      <c r="H193" s="90"/>
      <c r="I193" s="90"/>
    </row>
    <row r="194" spans="1:9" ht="16.5" thickBot="1">
      <c r="A194" s="121">
        <v>192</v>
      </c>
      <c r="B194" s="111" t="s">
        <v>479</v>
      </c>
      <c r="C194" s="113" t="s">
        <v>283</v>
      </c>
      <c r="D194" s="90">
        <v>58</v>
      </c>
      <c r="E194" s="59" t="str">
        <f t="shared" si="2"/>
        <v>N</v>
      </c>
      <c r="F194" s="64" t="s">
        <v>91</v>
      </c>
      <c r="H194" s="90"/>
      <c r="I194" s="90"/>
    </row>
    <row r="195" spans="1:9" ht="16.5" thickBot="1">
      <c r="A195" s="89">
        <v>193</v>
      </c>
      <c r="B195" s="111" t="s">
        <v>480</v>
      </c>
      <c r="C195" s="113" t="s">
        <v>284</v>
      </c>
      <c r="D195" s="90">
        <v>61</v>
      </c>
      <c r="E195" s="59" t="str">
        <f t="shared" si="2"/>
        <v>N</v>
      </c>
      <c r="F195" s="64" t="s">
        <v>90</v>
      </c>
      <c r="H195" s="90"/>
      <c r="I195" s="90"/>
    </row>
    <row r="196" spans="1:9" ht="16.5" thickBot="1">
      <c r="A196" s="121">
        <v>194</v>
      </c>
      <c r="B196" s="111" t="s">
        <v>481</v>
      </c>
      <c r="C196" s="113" t="s">
        <v>285</v>
      </c>
      <c r="D196" s="90">
        <v>58</v>
      </c>
      <c r="E196" s="59" t="str">
        <f t="shared" ref="E196:E198" si="3">IF(D196&lt;=49,"Y","N")</f>
        <v>N</v>
      </c>
      <c r="F196" s="64" t="s">
        <v>91</v>
      </c>
      <c r="H196" s="90"/>
      <c r="I196" s="90"/>
    </row>
    <row r="197" spans="1:9" ht="16.5" thickBot="1">
      <c r="A197" s="89">
        <v>195</v>
      </c>
      <c r="B197" s="110" t="s">
        <v>482</v>
      </c>
      <c r="C197" s="112" t="s">
        <v>286</v>
      </c>
      <c r="D197" s="90">
        <v>61</v>
      </c>
      <c r="E197" s="59" t="str">
        <f t="shared" si="3"/>
        <v>N</v>
      </c>
      <c r="F197" s="64" t="s">
        <v>90</v>
      </c>
      <c r="H197" s="90"/>
      <c r="I197" s="90"/>
    </row>
    <row r="198" spans="1:9" ht="16.5" thickBot="1">
      <c r="A198" s="121">
        <v>196</v>
      </c>
      <c r="B198" s="111" t="s">
        <v>483</v>
      </c>
      <c r="C198" s="113" t="s">
        <v>287</v>
      </c>
      <c r="D198" s="90">
        <v>61</v>
      </c>
      <c r="E198" s="59" t="str">
        <f t="shared" si="3"/>
        <v>N</v>
      </c>
      <c r="F198" s="64" t="s">
        <v>90</v>
      </c>
      <c r="G198" s="64" t="s">
        <v>484</v>
      </c>
      <c r="H198" s="90"/>
      <c r="I198" s="90"/>
    </row>
  </sheetData>
  <autoFilter ref="D1:D198"/>
  <mergeCells count="1">
    <mergeCell ref="A1:E1"/>
  </mergeCells>
  <conditionalFormatting sqref="E3:E198">
    <cfRule type="cellIs" dxfId="4" priority="7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994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I11" sqref="I11"/>
    </sheetView>
  </sheetViews>
  <sheetFormatPr defaultRowHeight="15" customHeight="1"/>
  <cols>
    <col min="1" max="1" width="5.625" customWidth="1"/>
    <col min="2" max="2" width="14.25" customWidth="1"/>
    <col min="3" max="3" width="35.375" customWidth="1"/>
    <col min="4" max="4" width="13.875" customWidth="1"/>
    <col min="5" max="5" width="5.5" customWidth="1"/>
    <col min="6" max="13" width="15.125" customWidth="1"/>
    <col min="14" max="14" width="11.375" customWidth="1"/>
    <col min="15" max="17" width="14.75" customWidth="1"/>
    <col min="18" max="19" width="15.125" customWidth="1"/>
    <col min="20" max="21" width="9.875" customWidth="1"/>
    <col min="22" max="22" width="8" style="69" customWidth="1"/>
    <col min="23" max="31" width="8" customWidth="1"/>
  </cols>
  <sheetData>
    <row r="1" spans="1:31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1"/>
      <c r="U1" s="44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9.5" customHeight="1">
      <c r="A2" s="129" t="s">
        <v>500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1"/>
      <c r="U2" s="44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9.5" customHeight="1">
      <c r="A3" s="129" t="s">
        <v>499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1"/>
      <c r="U3" s="44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spans="1:31" ht="19.5" customHeight="1">
      <c r="A4" s="136" t="s">
        <v>19</v>
      </c>
      <c r="B4" s="156" t="s">
        <v>47</v>
      </c>
      <c r="C4" s="7" t="s">
        <v>21</v>
      </c>
      <c r="D4" s="68"/>
      <c r="E4" s="68"/>
      <c r="F4" s="129"/>
      <c r="G4" s="157"/>
      <c r="H4" s="157"/>
      <c r="I4" s="157"/>
      <c r="J4" s="130"/>
      <c r="K4" s="130"/>
      <c r="L4" s="130"/>
      <c r="M4" s="130"/>
      <c r="N4" s="130"/>
      <c r="O4" s="140"/>
      <c r="P4" s="140"/>
      <c r="Q4" s="140"/>
      <c r="R4" s="140"/>
      <c r="S4" s="141"/>
      <c r="T4" s="136" t="s">
        <v>24</v>
      </c>
      <c r="U4" s="45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9.5" customHeight="1">
      <c r="A5" s="155"/>
      <c r="B5" s="155"/>
      <c r="C5" s="7" t="s">
        <v>48</v>
      </c>
      <c r="D5" s="7" t="s">
        <v>49</v>
      </c>
      <c r="E5" s="7" t="s">
        <v>50</v>
      </c>
      <c r="F5" s="58" t="s">
        <v>51</v>
      </c>
      <c r="G5" s="149" t="s">
        <v>79</v>
      </c>
      <c r="H5" s="149" t="s">
        <v>80</v>
      </c>
      <c r="I5" s="149" t="s">
        <v>81</v>
      </c>
      <c r="J5" s="7" t="s">
        <v>52</v>
      </c>
      <c r="K5" s="149" t="s">
        <v>79</v>
      </c>
      <c r="L5" s="149" t="s">
        <v>80</v>
      </c>
      <c r="M5" s="149" t="s">
        <v>81</v>
      </c>
      <c r="N5" s="78" t="s">
        <v>53</v>
      </c>
      <c r="O5" s="159" t="s">
        <v>79</v>
      </c>
      <c r="P5" s="159" t="s">
        <v>80</v>
      </c>
      <c r="Q5" s="159" t="s">
        <v>81</v>
      </c>
      <c r="R5" s="79" t="s">
        <v>52</v>
      </c>
      <c r="S5" s="79" t="s">
        <v>53</v>
      </c>
      <c r="T5" s="147"/>
      <c r="U5" s="44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1:31" ht="67.5" customHeight="1" thickBot="1">
      <c r="A6" s="155"/>
      <c r="B6" s="155"/>
      <c r="C6" s="21" t="s">
        <v>26</v>
      </c>
      <c r="D6" s="21"/>
      <c r="E6" s="21"/>
      <c r="F6" s="91">
        <v>14</v>
      </c>
      <c r="G6" s="161"/>
      <c r="H6" s="161"/>
      <c r="I6" s="161"/>
      <c r="J6" s="91">
        <v>28</v>
      </c>
      <c r="K6" s="161"/>
      <c r="L6" s="161"/>
      <c r="M6" s="161"/>
      <c r="N6" s="92">
        <v>28</v>
      </c>
      <c r="O6" s="160"/>
      <c r="P6" s="160"/>
      <c r="Q6" s="160"/>
      <c r="R6" s="93"/>
      <c r="S6" s="93"/>
      <c r="T6" s="80"/>
      <c r="U6" s="46">
        <v>70</v>
      </c>
      <c r="V6" s="23">
        <v>30</v>
      </c>
      <c r="W6" s="17"/>
      <c r="X6" s="43" t="s">
        <v>62</v>
      </c>
      <c r="Y6" s="43" t="s">
        <v>63</v>
      </c>
      <c r="Z6" s="17"/>
      <c r="AA6" s="17"/>
      <c r="AB6" s="17"/>
      <c r="AC6" s="17"/>
      <c r="AD6" s="17"/>
      <c r="AE6" s="17"/>
    </row>
    <row r="7" spans="1:31" ht="19.5" customHeight="1" thickBot="1">
      <c r="A7" s="94">
        <v>1</v>
      </c>
      <c r="B7" s="110" t="s">
        <v>296</v>
      </c>
      <c r="C7" s="114" t="s">
        <v>101</v>
      </c>
      <c r="D7" s="75"/>
      <c r="E7" s="73"/>
      <c r="F7" s="95">
        <f>ROUNDUP(U7*1/5,0)</f>
        <v>14</v>
      </c>
      <c r="G7" s="81">
        <f>IF(F7&gt;=($F$6*0.7),1,0)</f>
        <v>1</v>
      </c>
      <c r="H7" s="81">
        <f>IF(F7&gt;=($F$6*0.8),1,0)</f>
        <v>1</v>
      </c>
      <c r="I7" s="81">
        <f>IF(F7&gt;=($F$6*0.9),1,0)</f>
        <v>1</v>
      </c>
      <c r="J7" s="95">
        <f>ROUNDDOWN(U7*2/5,0)</f>
        <v>27</v>
      </c>
      <c r="K7" s="81">
        <f>IF(J7&gt;=($J$6*0.7),1,0)</f>
        <v>1</v>
      </c>
      <c r="L7" s="81">
        <f>IF(J7&gt;=($J$6*0.8),1,0)</f>
        <v>1</v>
      </c>
      <c r="M7" s="81">
        <f>IF(J7&gt;=($J$6*0.9),1,0)</f>
        <v>1</v>
      </c>
      <c r="N7" s="95">
        <f>ROUNDDOWN(U7*2/5,0)</f>
        <v>27</v>
      </c>
      <c r="O7" s="81">
        <f>IF(N7&gt;=($N$6*0.7),1,0)</f>
        <v>1</v>
      </c>
      <c r="P7" s="81">
        <f>IF(N7&gt;=($N$6*0.8),1,0)</f>
        <v>1</v>
      </c>
      <c r="Q7" s="81">
        <f>IF(N7&gt;=($N$6*0.9),1,0)</f>
        <v>1</v>
      </c>
      <c r="R7" s="35"/>
      <c r="S7" s="35"/>
      <c r="T7" s="37">
        <f t="shared" ref="T7:T11" si="0">F7+J7+N7</f>
        <v>68</v>
      </c>
      <c r="U7" s="90">
        <f>ROUND(7/3*Y7,0)</f>
        <v>68</v>
      </c>
      <c r="V7" s="117">
        <v>28</v>
      </c>
      <c r="W7" s="118">
        <f>(X7+Y7)/2</f>
        <v>28</v>
      </c>
      <c r="X7" s="36">
        <f>V7-1</f>
        <v>27</v>
      </c>
      <c r="Y7" s="36">
        <f>V7+1</f>
        <v>29</v>
      </c>
      <c r="Z7" s="17"/>
      <c r="AA7" s="17"/>
      <c r="AB7" s="17"/>
      <c r="AC7" s="17"/>
      <c r="AD7" s="17"/>
      <c r="AE7" s="17"/>
    </row>
    <row r="8" spans="1:31" ht="19.5" customHeight="1" thickBot="1">
      <c r="A8" s="94">
        <v>2</v>
      </c>
      <c r="B8" s="111" t="s">
        <v>297</v>
      </c>
      <c r="C8" s="115" t="s">
        <v>102</v>
      </c>
      <c r="D8" s="75"/>
      <c r="E8" s="73"/>
      <c r="F8" s="95">
        <f t="shared" ref="F8:F71" si="1">ROUNDUP(U8*1/5,0)</f>
        <v>14</v>
      </c>
      <c r="G8" s="81">
        <f t="shared" ref="G8:G71" si="2">IF(F8&gt;=($F$6*0.7),1,0)</f>
        <v>1</v>
      </c>
      <c r="H8" s="81">
        <f t="shared" ref="H8:H71" si="3">IF(F8&gt;=($F$6*0.8),1,0)</f>
        <v>1</v>
      </c>
      <c r="I8" s="81">
        <f t="shared" ref="I8:I71" si="4">IF(F8&gt;=($F$6*0.9),1,0)</f>
        <v>1</v>
      </c>
      <c r="J8" s="95">
        <f t="shared" ref="J8:J71" si="5">ROUNDDOWN(U8*2/5,0)</f>
        <v>27</v>
      </c>
      <c r="K8" s="81">
        <f t="shared" ref="K8:K71" si="6">IF(J8&gt;=($J$6*0.7),1,0)</f>
        <v>1</v>
      </c>
      <c r="L8" s="81">
        <f t="shared" ref="L8:L71" si="7">IF(J8&gt;=($J$6*0.8),1,0)</f>
        <v>1</v>
      </c>
      <c r="M8" s="81">
        <f t="shared" ref="M8:M71" si="8">IF(J8&gt;=($J$6*0.9),1,0)</f>
        <v>1</v>
      </c>
      <c r="N8" s="95">
        <f t="shared" ref="N8:N71" si="9">ROUNDDOWN(U8*2/5,0)</f>
        <v>27</v>
      </c>
      <c r="O8" s="81">
        <f t="shared" ref="O8:O71" si="10">IF(N8&gt;=($N$6*0.7),1,0)</f>
        <v>1</v>
      </c>
      <c r="P8" s="81">
        <f t="shared" ref="P8:P71" si="11">IF(N8&gt;=($N$6*0.8),1,0)</f>
        <v>1</v>
      </c>
      <c r="Q8" s="81">
        <f t="shared" ref="Q8:Q71" si="12">IF(N8&gt;=($N$6*0.9),1,0)</f>
        <v>1</v>
      </c>
      <c r="R8" s="35"/>
      <c r="S8" s="35"/>
      <c r="T8" s="37">
        <f t="shared" si="0"/>
        <v>68</v>
      </c>
      <c r="U8" s="90">
        <f t="shared" ref="U8:U71" si="13">ROUND(7/3*Y8,0)</f>
        <v>68</v>
      </c>
      <c r="V8" s="117">
        <v>28</v>
      </c>
      <c r="W8" s="118">
        <f t="shared" ref="W8:W71" si="14">(X8+Y8)/2</f>
        <v>28</v>
      </c>
      <c r="X8" s="36">
        <f t="shared" ref="X8:X71" si="15">V8-1</f>
        <v>27</v>
      </c>
      <c r="Y8" s="36">
        <f t="shared" ref="Y8:Y71" si="16">V8+1</f>
        <v>29</v>
      </c>
      <c r="Z8" s="17"/>
      <c r="AA8" s="17"/>
      <c r="AB8" s="17"/>
      <c r="AC8" s="17"/>
      <c r="AD8" s="17"/>
      <c r="AE8" s="17"/>
    </row>
    <row r="9" spans="1:31" ht="19.5" customHeight="1" thickBot="1">
      <c r="A9" s="94">
        <v>3</v>
      </c>
      <c r="B9" s="111" t="s">
        <v>298</v>
      </c>
      <c r="C9" s="115" t="s">
        <v>103</v>
      </c>
      <c r="D9" s="75"/>
      <c r="E9" s="73"/>
      <c r="F9" s="95">
        <f t="shared" si="1"/>
        <v>14</v>
      </c>
      <c r="G9" s="81">
        <f t="shared" si="2"/>
        <v>1</v>
      </c>
      <c r="H9" s="81">
        <f t="shared" si="3"/>
        <v>1</v>
      </c>
      <c r="I9" s="81">
        <f t="shared" si="4"/>
        <v>1</v>
      </c>
      <c r="J9" s="95">
        <f t="shared" si="5"/>
        <v>27</v>
      </c>
      <c r="K9" s="81">
        <f t="shared" si="6"/>
        <v>1</v>
      </c>
      <c r="L9" s="81">
        <f t="shared" si="7"/>
        <v>1</v>
      </c>
      <c r="M9" s="81">
        <f t="shared" si="8"/>
        <v>1</v>
      </c>
      <c r="N9" s="95">
        <f t="shared" si="9"/>
        <v>27</v>
      </c>
      <c r="O9" s="81">
        <f t="shared" si="10"/>
        <v>1</v>
      </c>
      <c r="P9" s="81">
        <f t="shared" si="11"/>
        <v>1</v>
      </c>
      <c r="Q9" s="81">
        <f t="shared" si="12"/>
        <v>1</v>
      </c>
      <c r="R9" s="35"/>
      <c r="S9" s="35"/>
      <c r="T9" s="37">
        <f t="shared" si="0"/>
        <v>68</v>
      </c>
      <c r="U9" s="90">
        <f t="shared" si="13"/>
        <v>68</v>
      </c>
      <c r="V9" s="117">
        <v>28</v>
      </c>
      <c r="W9" s="118">
        <f t="shared" si="14"/>
        <v>28</v>
      </c>
      <c r="X9" s="36">
        <f t="shared" si="15"/>
        <v>27</v>
      </c>
      <c r="Y9" s="36">
        <f t="shared" si="16"/>
        <v>29</v>
      </c>
      <c r="Z9" s="17"/>
      <c r="AA9" s="17"/>
      <c r="AB9" s="17"/>
      <c r="AC9" s="17"/>
      <c r="AD9" s="17"/>
      <c r="AE9" s="17"/>
    </row>
    <row r="10" spans="1:31" ht="19.5" customHeight="1" thickBot="1">
      <c r="A10" s="94">
        <v>4</v>
      </c>
      <c r="B10" s="111" t="s">
        <v>299</v>
      </c>
      <c r="C10" s="115" t="s">
        <v>93</v>
      </c>
      <c r="D10" s="75"/>
      <c r="E10" s="73"/>
      <c r="F10" s="95">
        <f t="shared" si="1"/>
        <v>14</v>
      </c>
      <c r="G10" s="81">
        <f t="shared" si="2"/>
        <v>1</v>
      </c>
      <c r="H10" s="81">
        <f t="shared" si="3"/>
        <v>1</v>
      </c>
      <c r="I10" s="81">
        <f t="shared" si="4"/>
        <v>1</v>
      </c>
      <c r="J10" s="95">
        <f t="shared" si="5"/>
        <v>27</v>
      </c>
      <c r="K10" s="81">
        <f t="shared" si="6"/>
        <v>1</v>
      </c>
      <c r="L10" s="81">
        <f t="shared" si="7"/>
        <v>1</v>
      </c>
      <c r="M10" s="81">
        <f t="shared" si="8"/>
        <v>1</v>
      </c>
      <c r="N10" s="95">
        <f t="shared" si="9"/>
        <v>27</v>
      </c>
      <c r="O10" s="81">
        <f t="shared" si="10"/>
        <v>1</v>
      </c>
      <c r="P10" s="81">
        <f t="shared" si="11"/>
        <v>1</v>
      </c>
      <c r="Q10" s="81">
        <f t="shared" si="12"/>
        <v>1</v>
      </c>
      <c r="R10" s="35"/>
      <c r="S10" s="35"/>
      <c r="T10" s="37">
        <f t="shared" si="0"/>
        <v>68</v>
      </c>
      <c r="U10" s="90">
        <f t="shared" si="13"/>
        <v>68</v>
      </c>
      <c r="V10" s="117">
        <v>28</v>
      </c>
      <c r="W10" s="118">
        <f t="shared" si="14"/>
        <v>28</v>
      </c>
      <c r="X10" s="36">
        <f t="shared" si="15"/>
        <v>27</v>
      </c>
      <c r="Y10" s="36">
        <f t="shared" si="16"/>
        <v>29</v>
      </c>
      <c r="Z10" s="17"/>
      <c r="AA10" s="17"/>
      <c r="AB10" s="17"/>
      <c r="AC10" s="17"/>
      <c r="AD10" s="17"/>
      <c r="AE10" s="17"/>
    </row>
    <row r="11" spans="1:31" ht="19.5" customHeight="1" thickBot="1">
      <c r="A11" s="94">
        <v>5</v>
      </c>
      <c r="B11" s="111" t="s">
        <v>300</v>
      </c>
      <c r="C11" s="115" t="s">
        <v>104</v>
      </c>
      <c r="D11" s="75"/>
      <c r="E11" s="73"/>
      <c r="F11" s="95">
        <f t="shared" si="1"/>
        <v>13</v>
      </c>
      <c r="G11" s="81">
        <f t="shared" si="2"/>
        <v>1</v>
      </c>
      <c r="H11" s="81">
        <f t="shared" si="3"/>
        <v>1</v>
      </c>
      <c r="I11" s="81">
        <f t="shared" si="4"/>
        <v>1</v>
      </c>
      <c r="J11" s="95">
        <f t="shared" si="5"/>
        <v>26</v>
      </c>
      <c r="K11" s="81">
        <f t="shared" si="6"/>
        <v>1</v>
      </c>
      <c r="L11" s="81">
        <f t="shared" si="7"/>
        <v>1</v>
      </c>
      <c r="M11" s="81">
        <f t="shared" si="8"/>
        <v>1</v>
      </c>
      <c r="N11" s="95">
        <f t="shared" si="9"/>
        <v>26</v>
      </c>
      <c r="O11" s="81">
        <f t="shared" si="10"/>
        <v>1</v>
      </c>
      <c r="P11" s="81">
        <f t="shared" si="11"/>
        <v>1</v>
      </c>
      <c r="Q11" s="81">
        <f t="shared" si="12"/>
        <v>1</v>
      </c>
      <c r="R11" s="35"/>
      <c r="S11" s="35"/>
      <c r="T11" s="37">
        <f t="shared" si="0"/>
        <v>65</v>
      </c>
      <c r="U11" s="90">
        <f t="shared" si="13"/>
        <v>65</v>
      </c>
      <c r="V11" s="117">
        <v>27</v>
      </c>
      <c r="W11" s="118">
        <f t="shared" si="14"/>
        <v>27</v>
      </c>
      <c r="X11" s="36">
        <f t="shared" si="15"/>
        <v>26</v>
      </c>
      <c r="Y11" s="36">
        <f t="shared" si="16"/>
        <v>28</v>
      </c>
      <c r="Z11" s="17"/>
      <c r="AA11" s="17"/>
      <c r="AB11" s="17"/>
      <c r="AC11" s="17"/>
      <c r="AD11" s="17"/>
      <c r="AE11" s="17"/>
    </row>
    <row r="12" spans="1:31" ht="19.5" customHeight="1" thickBot="1">
      <c r="A12" s="94">
        <v>6</v>
      </c>
      <c r="B12" s="111" t="s">
        <v>301</v>
      </c>
      <c r="C12" s="115" t="s">
        <v>105</v>
      </c>
      <c r="D12" s="75"/>
      <c r="E12" s="73"/>
      <c r="F12" s="95">
        <f t="shared" si="1"/>
        <v>14</v>
      </c>
      <c r="G12" s="81">
        <f t="shared" si="2"/>
        <v>1</v>
      </c>
      <c r="H12" s="81">
        <f t="shared" si="3"/>
        <v>1</v>
      </c>
      <c r="I12" s="81">
        <f t="shared" si="4"/>
        <v>1</v>
      </c>
      <c r="J12" s="95">
        <f t="shared" si="5"/>
        <v>28</v>
      </c>
      <c r="K12" s="81">
        <f t="shared" si="6"/>
        <v>1</v>
      </c>
      <c r="L12" s="81">
        <f t="shared" si="7"/>
        <v>1</v>
      </c>
      <c r="M12" s="81">
        <f t="shared" si="8"/>
        <v>1</v>
      </c>
      <c r="N12" s="95">
        <f t="shared" si="9"/>
        <v>28</v>
      </c>
      <c r="O12" s="81">
        <f t="shared" si="10"/>
        <v>1</v>
      </c>
      <c r="P12" s="81">
        <f t="shared" si="11"/>
        <v>1</v>
      </c>
      <c r="Q12" s="81">
        <f t="shared" si="12"/>
        <v>1</v>
      </c>
      <c r="R12" s="35"/>
      <c r="S12" s="35"/>
      <c r="T12" s="37">
        <f>F12+J12+N12</f>
        <v>70</v>
      </c>
      <c r="U12" s="90">
        <f t="shared" si="13"/>
        <v>70</v>
      </c>
      <c r="V12" s="117">
        <v>29</v>
      </c>
      <c r="W12" s="118">
        <f t="shared" si="14"/>
        <v>29</v>
      </c>
      <c r="X12" s="36">
        <f t="shared" si="15"/>
        <v>28</v>
      </c>
      <c r="Y12" s="36">
        <f t="shared" si="16"/>
        <v>30</v>
      </c>
      <c r="Z12" s="17"/>
      <c r="AA12" s="17"/>
      <c r="AB12" s="17"/>
      <c r="AC12" s="17"/>
      <c r="AD12" s="17"/>
      <c r="AE12" s="17"/>
    </row>
    <row r="13" spans="1:31" ht="19.5" customHeight="1" thickBot="1">
      <c r="A13" s="94">
        <v>7</v>
      </c>
      <c r="B13" s="111" t="s">
        <v>302</v>
      </c>
      <c r="C13" s="115" t="s">
        <v>106</v>
      </c>
      <c r="D13" s="75"/>
      <c r="E13" s="73"/>
      <c r="F13" s="95">
        <f t="shared" si="1"/>
        <v>14</v>
      </c>
      <c r="G13" s="81">
        <f t="shared" si="2"/>
        <v>1</v>
      </c>
      <c r="H13" s="81">
        <f t="shared" si="3"/>
        <v>1</v>
      </c>
      <c r="I13" s="81">
        <f t="shared" si="4"/>
        <v>1</v>
      </c>
      <c r="J13" s="95">
        <f t="shared" si="5"/>
        <v>27</v>
      </c>
      <c r="K13" s="81">
        <f t="shared" si="6"/>
        <v>1</v>
      </c>
      <c r="L13" s="81">
        <f t="shared" si="7"/>
        <v>1</v>
      </c>
      <c r="M13" s="81">
        <f t="shared" si="8"/>
        <v>1</v>
      </c>
      <c r="N13" s="95">
        <f t="shared" si="9"/>
        <v>27</v>
      </c>
      <c r="O13" s="81">
        <f t="shared" si="10"/>
        <v>1</v>
      </c>
      <c r="P13" s="81">
        <f t="shared" si="11"/>
        <v>1</v>
      </c>
      <c r="Q13" s="81">
        <f t="shared" si="12"/>
        <v>1</v>
      </c>
      <c r="R13" s="35"/>
      <c r="S13" s="35"/>
      <c r="T13" s="37">
        <f t="shared" ref="T13:T76" si="17">F13+J13+N13</f>
        <v>68</v>
      </c>
      <c r="U13" s="90">
        <f t="shared" si="13"/>
        <v>68</v>
      </c>
      <c r="V13" s="117">
        <v>28</v>
      </c>
      <c r="W13" s="118">
        <f t="shared" si="14"/>
        <v>28</v>
      </c>
      <c r="X13" s="36">
        <f t="shared" si="15"/>
        <v>27</v>
      </c>
      <c r="Y13" s="36">
        <f t="shared" si="16"/>
        <v>29</v>
      </c>
      <c r="Z13" s="17"/>
      <c r="AA13" s="17"/>
      <c r="AB13" s="17"/>
      <c r="AC13" s="17"/>
      <c r="AD13" s="17"/>
      <c r="AE13" s="17"/>
    </row>
    <row r="14" spans="1:31" ht="19.5" customHeight="1" thickBot="1">
      <c r="A14" s="94">
        <v>8</v>
      </c>
      <c r="B14" s="111" t="s">
        <v>303</v>
      </c>
      <c r="C14" s="115" t="s">
        <v>107</v>
      </c>
      <c r="D14" s="75"/>
      <c r="E14" s="73"/>
      <c r="F14" s="95">
        <f t="shared" si="1"/>
        <v>14</v>
      </c>
      <c r="G14" s="81">
        <f t="shared" si="2"/>
        <v>1</v>
      </c>
      <c r="H14" s="81">
        <f t="shared" si="3"/>
        <v>1</v>
      </c>
      <c r="I14" s="81">
        <f t="shared" si="4"/>
        <v>1</v>
      </c>
      <c r="J14" s="95">
        <f t="shared" si="5"/>
        <v>28</v>
      </c>
      <c r="K14" s="81">
        <f t="shared" si="6"/>
        <v>1</v>
      </c>
      <c r="L14" s="81">
        <f t="shared" si="7"/>
        <v>1</v>
      </c>
      <c r="M14" s="81">
        <f t="shared" si="8"/>
        <v>1</v>
      </c>
      <c r="N14" s="95">
        <f t="shared" si="9"/>
        <v>28</v>
      </c>
      <c r="O14" s="81">
        <f t="shared" si="10"/>
        <v>1</v>
      </c>
      <c r="P14" s="81">
        <f t="shared" si="11"/>
        <v>1</v>
      </c>
      <c r="Q14" s="81">
        <f t="shared" si="12"/>
        <v>1</v>
      </c>
      <c r="R14" s="35"/>
      <c r="S14" s="35"/>
      <c r="T14" s="37">
        <f t="shared" si="17"/>
        <v>70</v>
      </c>
      <c r="U14" s="90">
        <f t="shared" si="13"/>
        <v>70</v>
      </c>
      <c r="V14" s="117">
        <v>30</v>
      </c>
      <c r="W14" s="118">
        <f t="shared" si="14"/>
        <v>29.5</v>
      </c>
      <c r="X14" s="36">
        <f t="shared" si="15"/>
        <v>29</v>
      </c>
      <c r="Y14" s="36">
        <v>30</v>
      </c>
      <c r="Z14" s="17"/>
      <c r="AA14" s="17"/>
      <c r="AB14" s="17"/>
      <c r="AC14" s="17"/>
      <c r="AD14" s="17"/>
      <c r="AE14" s="17"/>
    </row>
    <row r="15" spans="1:31" ht="19.5" customHeight="1" thickBot="1">
      <c r="A15" s="94">
        <v>9</v>
      </c>
      <c r="B15" s="111" t="s">
        <v>304</v>
      </c>
      <c r="C15" s="115" t="s">
        <v>108</v>
      </c>
      <c r="D15" s="75"/>
      <c r="E15" s="73"/>
      <c r="F15" s="95">
        <f t="shared" si="1"/>
        <v>14</v>
      </c>
      <c r="G15" s="81">
        <f t="shared" si="2"/>
        <v>1</v>
      </c>
      <c r="H15" s="81">
        <f t="shared" si="3"/>
        <v>1</v>
      </c>
      <c r="I15" s="81">
        <f t="shared" si="4"/>
        <v>1</v>
      </c>
      <c r="J15" s="95">
        <f t="shared" si="5"/>
        <v>28</v>
      </c>
      <c r="K15" s="81">
        <f t="shared" si="6"/>
        <v>1</v>
      </c>
      <c r="L15" s="81">
        <f t="shared" si="7"/>
        <v>1</v>
      </c>
      <c r="M15" s="81">
        <f t="shared" si="8"/>
        <v>1</v>
      </c>
      <c r="N15" s="95">
        <f t="shared" si="9"/>
        <v>28</v>
      </c>
      <c r="O15" s="81">
        <f t="shared" si="10"/>
        <v>1</v>
      </c>
      <c r="P15" s="81">
        <f t="shared" si="11"/>
        <v>1</v>
      </c>
      <c r="Q15" s="81">
        <f t="shared" si="12"/>
        <v>1</v>
      </c>
      <c r="R15" s="35"/>
      <c r="S15" s="35"/>
      <c r="T15" s="37">
        <f t="shared" si="17"/>
        <v>70</v>
      </c>
      <c r="U15" s="90">
        <f t="shared" si="13"/>
        <v>70</v>
      </c>
      <c r="V15" s="117">
        <v>29</v>
      </c>
      <c r="W15" s="118">
        <f t="shared" si="14"/>
        <v>29</v>
      </c>
      <c r="X15" s="36">
        <f t="shared" si="15"/>
        <v>28</v>
      </c>
      <c r="Y15" s="36">
        <f t="shared" si="16"/>
        <v>30</v>
      </c>
      <c r="Z15" s="17"/>
      <c r="AA15" s="17"/>
      <c r="AB15" s="17"/>
      <c r="AC15" s="17"/>
      <c r="AD15" s="17"/>
      <c r="AE15" s="17"/>
    </row>
    <row r="16" spans="1:31" ht="19.5" customHeight="1" thickBot="1">
      <c r="A16" s="94">
        <v>10</v>
      </c>
      <c r="B16" s="111" t="s">
        <v>305</v>
      </c>
      <c r="C16" s="115" t="s">
        <v>109</v>
      </c>
      <c r="D16" s="75"/>
      <c r="E16" s="73"/>
      <c r="F16" s="95">
        <f t="shared" si="1"/>
        <v>14</v>
      </c>
      <c r="G16" s="81">
        <f t="shared" si="2"/>
        <v>1</v>
      </c>
      <c r="H16" s="81">
        <f t="shared" si="3"/>
        <v>1</v>
      </c>
      <c r="I16" s="81">
        <f t="shared" si="4"/>
        <v>1</v>
      </c>
      <c r="J16" s="95">
        <f t="shared" si="5"/>
        <v>27</v>
      </c>
      <c r="K16" s="81">
        <f t="shared" si="6"/>
        <v>1</v>
      </c>
      <c r="L16" s="81">
        <f t="shared" si="7"/>
        <v>1</v>
      </c>
      <c r="M16" s="81">
        <f t="shared" si="8"/>
        <v>1</v>
      </c>
      <c r="N16" s="95">
        <f t="shared" si="9"/>
        <v>27</v>
      </c>
      <c r="O16" s="81">
        <f t="shared" si="10"/>
        <v>1</v>
      </c>
      <c r="P16" s="81">
        <f t="shared" si="11"/>
        <v>1</v>
      </c>
      <c r="Q16" s="81">
        <f t="shared" si="12"/>
        <v>1</v>
      </c>
      <c r="R16" s="35"/>
      <c r="S16" s="35"/>
      <c r="T16" s="37">
        <f t="shared" si="17"/>
        <v>68</v>
      </c>
      <c r="U16" s="90">
        <f t="shared" si="13"/>
        <v>68</v>
      </c>
      <c r="V16" s="117">
        <v>28</v>
      </c>
      <c r="W16" s="118">
        <f t="shared" si="14"/>
        <v>28</v>
      </c>
      <c r="X16" s="36">
        <f t="shared" si="15"/>
        <v>27</v>
      </c>
      <c r="Y16" s="36">
        <f t="shared" si="16"/>
        <v>29</v>
      </c>
      <c r="Z16" s="17"/>
      <c r="AA16" s="17"/>
      <c r="AB16" s="17"/>
      <c r="AC16" s="17"/>
      <c r="AD16" s="17"/>
      <c r="AE16" s="17"/>
    </row>
    <row r="17" spans="1:31" ht="19.5" customHeight="1" thickBot="1">
      <c r="A17" s="94">
        <v>11</v>
      </c>
      <c r="B17" s="111" t="s">
        <v>306</v>
      </c>
      <c r="C17" s="115" t="s">
        <v>110</v>
      </c>
      <c r="D17" s="75"/>
      <c r="E17" s="73"/>
      <c r="F17" s="95">
        <f t="shared" si="1"/>
        <v>14</v>
      </c>
      <c r="G17" s="81">
        <f t="shared" si="2"/>
        <v>1</v>
      </c>
      <c r="H17" s="81">
        <f t="shared" si="3"/>
        <v>1</v>
      </c>
      <c r="I17" s="81">
        <f t="shared" si="4"/>
        <v>1</v>
      </c>
      <c r="J17" s="95">
        <f t="shared" si="5"/>
        <v>28</v>
      </c>
      <c r="K17" s="81">
        <f t="shared" si="6"/>
        <v>1</v>
      </c>
      <c r="L17" s="81">
        <f t="shared" si="7"/>
        <v>1</v>
      </c>
      <c r="M17" s="81">
        <f t="shared" si="8"/>
        <v>1</v>
      </c>
      <c r="N17" s="95">
        <f t="shared" si="9"/>
        <v>28</v>
      </c>
      <c r="O17" s="81">
        <f t="shared" si="10"/>
        <v>1</v>
      </c>
      <c r="P17" s="81">
        <f t="shared" si="11"/>
        <v>1</v>
      </c>
      <c r="Q17" s="81">
        <f t="shared" si="12"/>
        <v>1</v>
      </c>
      <c r="R17" s="35"/>
      <c r="S17" s="35"/>
      <c r="T17" s="37">
        <f t="shared" si="17"/>
        <v>70</v>
      </c>
      <c r="U17" s="90">
        <f t="shared" si="13"/>
        <v>70</v>
      </c>
      <c r="V17" s="117">
        <v>30</v>
      </c>
      <c r="W17" s="118">
        <f t="shared" si="14"/>
        <v>29.5</v>
      </c>
      <c r="X17" s="36">
        <f t="shared" si="15"/>
        <v>29</v>
      </c>
      <c r="Y17" s="36">
        <v>30</v>
      </c>
      <c r="Z17" s="17"/>
      <c r="AA17" s="17"/>
      <c r="AB17" s="17"/>
      <c r="AC17" s="17"/>
      <c r="AD17" s="17"/>
      <c r="AE17" s="17"/>
    </row>
    <row r="18" spans="1:31" ht="19.5" customHeight="1" thickBot="1">
      <c r="A18" s="94">
        <v>12</v>
      </c>
      <c r="B18" s="111" t="s">
        <v>307</v>
      </c>
      <c r="C18" s="115" t="s">
        <v>111</v>
      </c>
      <c r="D18" s="75"/>
      <c r="E18" s="73"/>
      <c r="F18" s="95">
        <f t="shared" si="1"/>
        <v>14</v>
      </c>
      <c r="G18" s="81">
        <f t="shared" si="2"/>
        <v>1</v>
      </c>
      <c r="H18" s="81">
        <f t="shared" si="3"/>
        <v>1</v>
      </c>
      <c r="I18" s="81">
        <f t="shared" si="4"/>
        <v>1</v>
      </c>
      <c r="J18" s="95">
        <f t="shared" si="5"/>
        <v>28</v>
      </c>
      <c r="K18" s="81">
        <f t="shared" si="6"/>
        <v>1</v>
      </c>
      <c r="L18" s="81">
        <f t="shared" si="7"/>
        <v>1</v>
      </c>
      <c r="M18" s="81">
        <f t="shared" si="8"/>
        <v>1</v>
      </c>
      <c r="N18" s="95">
        <f t="shared" si="9"/>
        <v>28</v>
      </c>
      <c r="O18" s="81">
        <f t="shared" si="10"/>
        <v>1</v>
      </c>
      <c r="P18" s="81">
        <f t="shared" si="11"/>
        <v>1</v>
      </c>
      <c r="Q18" s="81">
        <f t="shared" si="12"/>
        <v>1</v>
      </c>
      <c r="R18" s="35"/>
      <c r="S18" s="35"/>
      <c r="T18" s="37">
        <f t="shared" si="17"/>
        <v>70</v>
      </c>
      <c r="U18" s="90">
        <f t="shared" si="13"/>
        <v>70</v>
      </c>
      <c r="V18" s="117">
        <v>30</v>
      </c>
      <c r="W18" s="118">
        <f t="shared" si="14"/>
        <v>29.5</v>
      </c>
      <c r="X18" s="36">
        <f t="shared" si="15"/>
        <v>29</v>
      </c>
      <c r="Y18" s="36">
        <v>30</v>
      </c>
      <c r="Z18" s="17"/>
      <c r="AA18" s="17"/>
      <c r="AB18" s="17"/>
      <c r="AC18" s="17"/>
      <c r="AD18" s="17"/>
      <c r="AE18" s="17"/>
    </row>
    <row r="19" spans="1:31" ht="19.5" customHeight="1" thickBot="1">
      <c r="A19" s="94">
        <v>13</v>
      </c>
      <c r="B19" s="111" t="s">
        <v>308</v>
      </c>
      <c r="C19" s="115" t="s">
        <v>112</v>
      </c>
      <c r="D19" s="75"/>
      <c r="E19" s="73"/>
      <c r="F19" s="95">
        <f t="shared" si="1"/>
        <v>13</v>
      </c>
      <c r="G19" s="81">
        <f t="shared" si="2"/>
        <v>1</v>
      </c>
      <c r="H19" s="81">
        <f t="shared" si="3"/>
        <v>1</v>
      </c>
      <c r="I19" s="81">
        <f t="shared" si="4"/>
        <v>1</v>
      </c>
      <c r="J19" s="95">
        <f t="shared" si="5"/>
        <v>26</v>
      </c>
      <c r="K19" s="81">
        <f t="shared" si="6"/>
        <v>1</v>
      </c>
      <c r="L19" s="81">
        <f t="shared" si="7"/>
        <v>1</v>
      </c>
      <c r="M19" s="81">
        <f t="shared" si="8"/>
        <v>1</v>
      </c>
      <c r="N19" s="95">
        <f t="shared" si="9"/>
        <v>26</v>
      </c>
      <c r="O19" s="81">
        <f t="shared" si="10"/>
        <v>1</v>
      </c>
      <c r="P19" s="81">
        <f t="shared" si="11"/>
        <v>1</v>
      </c>
      <c r="Q19" s="81">
        <f t="shared" si="12"/>
        <v>1</v>
      </c>
      <c r="R19" s="35"/>
      <c r="S19" s="35"/>
      <c r="T19" s="37">
        <f t="shared" si="17"/>
        <v>65</v>
      </c>
      <c r="U19" s="90">
        <f t="shared" si="13"/>
        <v>65</v>
      </c>
      <c r="V19" s="117">
        <v>27</v>
      </c>
      <c r="W19" s="118">
        <f t="shared" si="14"/>
        <v>27</v>
      </c>
      <c r="X19" s="36">
        <f t="shared" si="15"/>
        <v>26</v>
      </c>
      <c r="Y19" s="36">
        <f t="shared" si="16"/>
        <v>28</v>
      </c>
      <c r="Z19" s="17"/>
      <c r="AA19" s="17"/>
      <c r="AB19" s="17"/>
      <c r="AC19" s="17"/>
      <c r="AD19" s="17"/>
      <c r="AE19" s="17"/>
    </row>
    <row r="20" spans="1:31" ht="19.5" customHeight="1" thickBot="1">
      <c r="A20" s="94">
        <v>14</v>
      </c>
      <c r="B20" s="111" t="s">
        <v>309</v>
      </c>
      <c r="C20" s="115" t="s">
        <v>113</v>
      </c>
      <c r="D20" s="75"/>
      <c r="E20" s="73"/>
      <c r="F20" s="95">
        <f t="shared" si="1"/>
        <v>14</v>
      </c>
      <c r="G20" s="81">
        <f t="shared" si="2"/>
        <v>1</v>
      </c>
      <c r="H20" s="81">
        <f t="shared" si="3"/>
        <v>1</v>
      </c>
      <c r="I20" s="81">
        <f t="shared" si="4"/>
        <v>1</v>
      </c>
      <c r="J20" s="95">
        <f t="shared" si="5"/>
        <v>27</v>
      </c>
      <c r="K20" s="81">
        <f t="shared" si="6"/>
        <v>1</v>
      </c>
      <c r="L20" s="81">
        <f t="shared" si="7"/>
        <v>1</v>
      </c>
      <c r="M20" s="81">
        <f t="shared" si="8"/>
        <v>1</v>
      </c>
      <c r="N20" s="95">
        <f t="shared" si="9"/>
        <v>27</v>
      </c>
      <c r="O20" s="81">
        <f t="shared" si="10"/>
        <v>1</v>
      </c>
      <c r="P20" s="81">
        <f t="shared" si="11"/>
        <v>1</v>
      </c>
      <c r="Q20" s="81">
        <f t="shared" si="12"/>
        <v>1</v>
      </c>
      <c r="R20" s="35"/>
      <c r="S20" s="35"/>
      <c r="T20" s="37">
        <f t="shared" si="17"/>
        <v>68</v>
      </c>
      <c r="U20" s="90">
        <f t="shared" si="13"/>
        <v>68</v>
      </c>
      <c r="V20" s="117">
        <v>28</v>
      </c>
      <c r="W20" s="118">
        <f t="shared" si="14"/>
        <v>28</v>
      </c>
      <c r="X20" s="36">
        <f t="shared" si="15"/>
        <v>27</v>
      </c>
      <c r="Y20" s="36">
        <f t="shared" si="16"/>
        <v>29</v>
      </c>
      <c r="Z20" s="17"/>
      <c r="AA20" s="17"/>
      <c r="AB20" s="17"/>
      <c r="AC20" s="17"/>
      <c r="AD20" s="17"/>
      <c r="AE20" s="17"/>
    </row>
    <row r="21" spans="1:31" ht="19.5" customHeight="1" thickBot="1">
      <c r="A21" s="94">
        <v>15</v>
      </c>
      <c r="B21" s="111" t="s">
        <v>310</v>
      </c>
      <c r="C21" s="115" t="s">
        <v>114</v>
      </c>
      <c r="D21" s="75"/>
      <c r="E21" s="73"/>
      <c r="F21" s="95">
        <f t="shared" si="1"/>
        <v>13</v>
      </c>
      <c r="G21" s="81">
        <f t="shared" si="2"/>
        <v>1</v>
      </c>
      <c r="H21" s="81">
        <f t="shared" si="3"/>
        <v>1</v>
      </c>
      <c r="I21" s="81">
        <f t="shared" si="4"/>
        <v>1</v>
      </c>
      <c r="J21" s="95">
        <f t="shared" si="5"/>
        <v>26</v>
      </c>
      <c r="K21" s="81">
        <f t="shared" si="6"/>
        <v>1</v>
      </c>
      <c r="L21" s="81">
        <f t="shared" si="7"/>
        <v>1</v>
      </c>
      <c r="M21" s="81">
        <f t="shared" si="8"/>
        <v>1</v>
      </c>
      <c r="N21" s="95">
        <f t="shared" si="9"/>
        <v>26</v>
      </c>
      <c r="O21" s="81">
        <f t="shared" si="10"/>
        <v>1</v>
      </c>
      <c r="P21" s="81">
        <f t="shared" si="11"/>
        <v>1</v>
      </c>
      <c r="Q21" s="81">
        <f t="shared" si="12"/>
        <v>1</v>
      </c>
      <c r="R21" s="35"/>
      <c r="S21" s="35"/>
      <c r="T21" s="37">
        <f t="shared" si="17"/>
        <v>65</v>
      </c>
      <c r="U21" s="90">
        <f t="shared" si="13"/>
        <v>65</v>
      </c>
      <c r="V21" s="117">
        <v>27</v>
      </c>
      <c r="W21" s="118">
        <f t="shared" si="14"/>
        <v>27</v>
      </c>
      <c r="X21" s="36">
        <f t="shared" si="15"/>
        <v>26</v>
      </c>
      <c r="Y21" s="36">
        <f t="shared" si="16"/>
        <v>28</v>
      </c>
      <c r="Z21" s="17"/>
      <c r="AA21" s="17"/>
      <c r="AB21" s="17"/>
      <c r="AC21" s="17"/>
      <c r="AD21" s="17"/>
      <c r="AE21" s="17"/>
    </row>
    <row r="22" spans="1:31" ht="19.5" customHeight="1" thickBot="1">
      <c r="A22" s="94">
        <v>16</v>
      </c>
      <c r="B22" s="111" t="s">
        <v>311</v>
      </c>
      <c r="C22" s="115" t="s">
        <v>115</v>
      </c>
      <c r="D22" s="75"/>
      <c r="E22" s="73"/>
      <c r="F22" s="95">
        <f t="shared" si="1"/>
        <v>14</v>
      </c>
      <c r="G22" s="81">
        <f t="shared" si="2"/>
        <v>1</v>
      </c>
      <c r="H22" s="81">
        <f t="shared" si="3"/>
        <v>1</v>
      </c>
      <c r="I22" s="81">
        <f t="shared" si="4"/>
        <v>1</v>
      </c>
      <c r="J22" s="95">
        <f t="shared" si="5"/>
        <v>27</v>
      </c>
      <c r="K22" s="81">
        <f t="shared" si="6"/>
        <v>1</v>
      </c>
      <c r="L22" s="81">
        <f t="shared" si="7"/>
        <v>1</v>
      </c>
      <c r="M22" s="81">
        <f t="shared" si="8"/>
        <v>1</v>
      </c>
      <c r="N22" s="95">
        <f t="shared" si="9"/>
        <v>27</v>
      </c>
      <c r="O22" s="81">
        <f t="shared" si="10"/>
        <v>1</v>
      </c>
      <c r="P22" s="81">
        <f t="shared" si="11"/>
        <v>1</v>
      </c>
      <c r="Q22" s="81">
        <f t="shared" si="12"/>
        <v>1</v>
      </c>
      <c r="R22" s="35"/>
      <c r="S22" s="35"/>
      <c r="T22" s="37">
        <f t="shared" si="17"/>
        <v>68</v>
      </c>
      <c r="U22" s="90">
        <f t="shared" si="13"/>
        <v>68</v>
      </c>
      <c r="V22" s="117">
        <v>28</v>
      </c>
      <c r="W22" s="118">
        <f t="shared" si="14"/>
        <v>28</v>
      </c>
      <c r="X22" s="36">
        <f t="shared" si="15"/>
        <v>27</v>
      </c>
      <c r="Y22" s="36">
        <f t="shared" si="16"/>
        <v>29</v>
      </c>
      <c r="Z22" s="17"/>
      <c r="AA22" s="17"/>
      <c r="AB22" s="17"/>
      <c r="AC22" s="17"/>
      <c r="AD22" s="17"/>
      <c r="AE22" s="17"/>
    </row>
    <row r="23" spans="1:31" ht="19.5" customHeight="1" thickBot="1">
      <c r="A23" s="94">
        <v>17</v>
      </c>
      <c r="B23" s="111" t="s">
        <v>312</v>
      </c>
      <c r="C23" s="115" t="s">
        <v>116</v>
      </c>
      <c r="D23" s="75"/>
      <c r="E23" s="73"/>
      <c r="F23" s="95">
        <f t="shared" si="1"/>
        <v>13</v>
      </c>
      <c r="G23" s="81">
        <f t="shared" si="2"/>
        <v>1</v>
      </c>
      <c r="H23" s="81">
        <f t="shared" si="3"/>
        <v>1</v>
      </c>
      <c r="I23" s="81">
        <f t="shared" si="4"/>
        <v>1</v>
      </c>
      <c r="J23" s="95">
        <f t="shared" si="5"/>
        <v>26</v>
      </c>
      <c r="K23" s="81">
        <f t="shared" si="6"/>
        <v>1</v>
      </c>
      <c r="L23" s="81">
        <f t="shared" si="7"/>
        <v>1</v>
      </c>
      <c r="M23" s="81">
        <f t="shared" si="8"/>
        <v>1</v>
      </c>
      <c r="N23" s="95">
        <f t="shared" si="9"/>
        <v>26</v>
      </c>
      <c r="O23" s="81">
        <f t="shared" si="10"/>
        <v>1</v>
      </c>
      <c r="P23" s="81">
        <f t="shared" si="11"/>
        <v>1</v>
      </c>
      <c r="Q23" s="81">
        <f t="shared" si="12"/>
        <v>1</v>
      </c>
      <c r="R23" s="35"/>
      <c r="S23" s="35"/>
      <c r="T23" s="37">
        <f t="shared" si="17"/>
        <v>65</v>
      </c>
      <c r="U23" s="90">
        <f t="shared" si="13"/>
        <v>65</v>
      </c>
      <c r="V23" s="117">
        <v>27</v>
      </c>
      <c r="W23" s="118">
        <f t="shared" si="14"/>
        <v>27</v>
      </c>
      <c r="X23" s="36">
        <f t="shared" si="15"/>
        <v>26</v>
      </c>
      <c r="Y23" s="36">
        <f t="shared" si="16"/>
        <v>28</v>
      </c>
      <c r="Z23" s="17"/>
      <c r="AA23" s="17"/>
      <c r="AB23" s="17"/>
      <c r="AC23" s="17"/>
      <c r="AD23" s="17"/>
      <c r="AE23" s="17"/>
    </row>
    <row r="24" spans="1:31" ht="19.5" customHeight="1" thickBot="1">
      <c r="A24" s="94">
        <v>18</v>
      </c>
      <c r="B24" s="111" t="s">
        <v>313</v>
      </c>
      <c r="C24" s="115" t="s">
        <v>117</v>
      </c>
      <c r="D24" s="75"/>
      <c r="E24" s="73"/>
      <c r="F24" s="95">
        <f t="shared" si="1"/>
        <v>13</v>
      </c>
      <c r="G24" s="81">
        <f t="shared" si="2"/>
        <v>1</v>
      </c>
      <c r="H24" s="81">
        <f t="shared" si="3"/>
        <v>1</v>
      </c>
      <c r="I24" s="81">
        <f t="shared" si="4"/>
        <v>1</v>
      </c>
      <c r="J24" s="95">
        <f t="shared" si="5"/>
        <v>26</v>
      </c>
      <c r="K24" s="81">
        <f t="shared" si="6"/>
        <v>1</v>
      </c>
      <c r="L24" s="81">
        <f t="shared" si="7"/>
        <v>1</v>
      </c>
      <c r="M24" s="81">
        <f t="shared" si="8"/>
        <v>1</v>
      </c>
      <c r="N24" s="95">
        <f t="shared" si="9"/>
        <v>26</v>
      </c>
      <c r="O24" s="81">
        <f t="shared" si="10"/>
        <v>1</v>
      </c>
      <c r="P24" s="81">
        <f t="shared" si="11"/>
        <v>1</v>
      </c>
      <c r="Q24" s="81">
        <f t="shared" si="12"/>
        <v>1</v>
      </c>
      <c r="R24" s="35"/>
      <c r="S24" s="35"/>
      <c r="T24" s="37">
        <f t="shared" si="17"/>
        <v>65</v>
      </c>
      <c r="U24" s="90">
        <f t="shared" si="13"/>
        <v>65</v>
      </c>
      <c r="V24" s="117">
        <v>27</v>
      </c>
      <c r="W24" s="118">
        <f t="shared" si="14"/>
        <v>27</v>
      </c>
      <c r="X24" s="36">
        <f t="shared" si="15"/>
        <v>26</v>
      </c>
      <c r="Y24" s="36">
        <f t="shared" si="16"/>
        <v>28</v>
      </c>
      <c r="Z24" s="17"/>
      <c r="AA24" s="17"/>
      <c r="AB24" s="17"/>
      <c r="AC24" s="17"/>
      <c r="AD24" s="17"/>
      <c r="AE24" s="17"/>
    </row>
    <row r="25" spans="1:31" ht="19.5" customHeight="1" thickBot="1">
      <c r="A25" s="94">
        <v>19</v>
      </c>
      <c r="B25" s="111" t="s">
        <v>314</v>
      </c>
      <c r="C25" s="115" t="s">
        <v>118</v>
      </c>
      <c r="D25" s="75"/>
      <c r="E25" s="73"/>
      <c r="F25" s="95">
        <f t="shared" si="1"/>
        <v>14</v>
      </c>
      <c r="G25" s="81">
        <f t="shared" si="2"/>
        <v>1</v>
      </c>
      <c r="H25" s="81">
        <f t="shared" si="3"/>
        <v>1</v>
      </c>
      <c r="I25" s="81">
        <f t="shared" si="4"/>
        <v>1</v>
      </c>
      <c r="J25" s="95">
        <f t="shared" si="5"/>
        <v>27</v>
      </c>
      <c r="K25" s="81">
        <f t="shared" si="6"/>
        <v>1</v>
      </c>
      <c r="L25" s="81">
        <f t="shared" si="7"/>
        <v>1</v>
      </c>
      <c r="M25" s="81">
        <f t="shared" si="8"/>
        <v>1</v>
      </c>
      <c r="N25" s="95">
        <f t="shared" si="9"/>
        <v>27</v>
      </c>
      <c r="O25" s="81">
        <f t="shared" si="10"/>
        <v>1</v>
      </c>
      <c r="P25" s="81">
        <f t="shared" si="11"/>
        <v>1</v>
      </c>
      <c r="Q25" s="81">
        <f t="shared" si="12"/>
        <v>1</v>
      </c>
      <c r="R25" s="35"/>
      <c r="S25" s="35"/>
      <c r="T25" s="37">
        <f t="shared" si="17"/>
        <v>68</v>
      </c>
      <c r="U25" s="90">
        <f t="shared" si="13"/>
        <v>68</v>
      </c>
      <c r="V25" s="117">
        <v>28</v>
      </c>
      <c r="W25" s="118">
        <f t="shared" si="14"/>
        <v>28</v>
      </c>
      <c r="X25" s="36">
        <f t="shared" si="15"/>
        <v>27</v>
      </c>
      <c r="Y25" s="36">
        <f t="shared" si="16"/>
        <v>29</v>
      </c>
      <c r="Z25" s="17"/>
      <c r="AA25" s="17"/>
      <c r="AB25" s="17"/>
      <c r="AC25" s="17"/>
      <c r="AD25" s="17"/>
      <c r="AE25" s="17"/>
    </row>
    <row r="26" spans="1:31" ht="19.5" customHeight="1" thickBot="1">
      <c r="A26" s="94">
        <v>20</v>
      </c>
      <c r="B26" s="111" t="s">
        <v>315</v>
      </c>
      <c r="C26" s="115" t="s">
        <v>119</v>
      </c>
      <c r="D26" s="75"/>
      <c r="E26" s="73"/>
      <c r="F26" s="95">
        <f t="shared" si="1"/>
        <v>14</v>
      </c>
      <c r="G26" s="81">
        <f t="shared" si="2"/>
        <v>1</v>
      </c>
      <c r="H26" s="81">
        <f t="shared" si="3"/>
        <v>1</v>
      </c>
      <c r="I26" s="81">
        <f t="shared" si="4"/>
        <v>1</v>
      </c>
      <c r="J26" s="95">
        <f t="shared" si="5"/>
        <v>28</v>
      </c>
      <c r="K26" s="81">
        <f t="shared" si="6"/>
        <v>1</v>
      </c>
      <c r="L26" s="81">
        <f t="shared" si="7"/>
        <v>1</v>
      </c>
      <c r="M26" s="81">
        <f t="shared" si="8"/>
        <v>1</v>
      </c>
      <c r="N26" s="95">
        <f t="shared" si="9"/>
        <v>28</v>
      </c>
      <c r="O26" s="81">
        <f t="shared" si="10"/>
        <v>1</v>
      </c>
      <c r="P26" s="81">
        <f t="shared" si="11"/>
        <v>1</v>
      </c>
      <c r="Q26" s="81">
        <f t="shared" si="12"/>
        <v>1</v>
      </c>
      <c r="R26" s="35"/>
      <c r="S26" s="35"/>
      <c r="T26" s="37">
        <f t="shared" si="17"/>
        <v>70</v>
      </c>
      <c r="U26" s="90">
        <f t="shared" si="13"/>
        <v>70</v>
      </c>
      <c r="V26" s="117">
        <v>30</v>
      </c>
      <c r="W26" s="118">
        <f t="shared" si="14"/>
        <v>29.5</v>
      </c>
      <c r="X26" s="36">
        <f t="shared" si="15"/>
        <v>29</v>
      </c>
      <c r="Y26" s="36">
        <v>30</v>
      </c>
      <c r="Z26" s="17"/>
      <c r="AA26" s="17"/>
      <c r="AB26" s="17"/>
      <c r="AC26" s="17"/>
      <c r="AD26" s="17"/>
      <c r="AE26" s="17"/>
    </row>
    <row r="27" spans="1:31" ht="19.5" customHeight="1" thickBot="1">
      <c r="A27" s="94">
        <v>21</v>
      </c>
      <c r="B27" s="111" t="s">
        <v>316</v>
      </c>
      <c r="C27" s="115" t="s">
        <v>120</v>
      </c>
      <c r="D27" s="75"/>
      <c r="E27" s="73"/>
      <c r="F27" s="95">
        <f t="shared" si="1"/>
        <v>13</v>
      </c>
      <c r="G27" s="81">
        <f t="shared" si="2"/>
        <v>1</v>
      </c>
      <c r="H27" s="81">
        <f t="shared" si="3"/>
        <v>1</v>
      </c>
      <c r="I27" s="81">
        <f t="shared" si="4"/>
        <v>1</v>
      </c>
      <c r="J27" s="95">
        <f t="shared" si="5"/>
        <v>26</v>
      </c>
      <c r="K27" s="81">
        <f t="shared" si="6"/>
        <v>1</v>
      </c>
      <c r="L27" s="81">
        <f t="shared" si="7"/>
        <v>1</v>
      </c>
      <c r="M27" s="81">
        <f t="shared" si="8"/>
        <v>1</v>
      </c>
      <c r="N27" s="95">
        <f t="shared" si="9"/>
        <v>26</v>
      </c>
      <c r="O27" s="81">
        <f t="shared" si="10"/>
        <v>1</v>
      </c>
      <c r="P27" s="81">
        <f t="shared" si="11"/>
        <v>1</v>
      </c>
      <c r="Q27" s="81">
        <f t="shared" si="12"/>
        <v>1</v>
      </c>
      <c r="R27" s="35"/>
      <c r="S27" s="35"/>
      <c r="T27" s="37">
        <f t="shared" si="17"/>
        <v>65</v>
      </c>
      <c r="U27" s="90">
        <f t="shared" si="13"/>
        <v>65</v>
      </c>
      <c r="V27" s="117">
        <v>27</v>
      </c>
      <c r="W27" s="118">
        <f t="shared" si="14"/>
        <v>27</v>
      </c>
      <c r="X27" s="36">
        <f t="shared" si="15"/>
        <v>26</v>
      </c>
      <c r="Y27" s="36">
        <f t="shared" si="16"/>
        <v>28</v>
      </c>
      <c r="Z27" s="17"/>
      <c r="AA27" s="17"/>
      <c r="AB27" s="17"/>
      <c r="AC27" s="17"/>
      <c r="AD27" s="17"/>
      <c r="AE27" s="17"/>
    </row>
    <row r="28" spans="1:31" ht="19.5" customHeight="1" thickBot="1">
      <c r="A28" s="94">
        <v>22</v>
      </c>
      <c r="B28" s="111" t="s">
        <v>317</v>
      </c>
      <c r="C28" s="115" t="s">
        <v>121</v>
      </c>
      <c r="D28" s="75"/>
      <c r="E28" s="73"/>
      <c r="F28" s="95">
        <f t="shared" si="1"/>
        <v>14</v>
      </c>
      <c r="G28" s="81">
        <f t="shared" si="2"/>
        <v>1</v>
      </c>
      <c r="H28" s="81">
        <f t="shared" si="3"/>
        <v>1</v>
      </c>
      <c r="I28" s="81">
        <f t="shared" si="4"/>
        <v>1</v>
      </c>
      <c r="J28" s="95">
        <f t="shared" si="5"/>
        <v>28</v>
      </c>
      <c r="K28" s="81">
        <f t="shared" si="6"/>
        <v>1</v>
      </c>
      <c r="L28" s="81">
        <f t="shared" si="7"/>
        <v>1</v>
      </c>
      <c r="M28" s="81">
        <f t="shared" si="8"/>
        <v>1</v>
      </c>
      <c r="N28" s="95">
        <f t="shared" si="9"/>
        <v>28</v>
      </c>
      <c r="O28" s="81">
        <f t="shared" si="10"/>
        <v>1</v>
      </c>
      <c r="P28" s="81">
        <f t="shared" si="11"/>
        <v>1</v>
      </c>
      <c r="Q28" s="81">
        <f t="shared" si="12"/>
        <v>1</v>
      </c>
      <c r="R28" s="35"/>
      <c r="S28" s="35"/>
      <c r="T28" s="37">
        <f t="shared" si="17"/>
        <v>70</v>
      </c>
      <c r="U28" s="90">
        <f t="shared" si="13"/>
        <v>70</v>
      </c>
      <c r="V28" s="117">
        <v>30</v>
      </c>
      <c r="W28" s="118">
        <f t="shared" si="14"/>
        <v>29.5</v>
      </c>
      <c r="X28" s="36">
        <f t="shared" si="15"/>
        <v>29</v>
      </c>
      <c r="Y28" s="36">
        <v>30</v>
      </c>
      <c r="Z28" s="17"/>
      <c r="AA28" s="17"/>
      <c r="AB28" s="17"/>
      <c r="AC28" s="17"/>
      <c r="AD28" s="17"/>
      <c r="AE28" s="17"/>
    </row>
    <row r="29" spans="1:31" ht="19.5" customHeight="1" thickBot="1">
      <c r="A29" s="94">
        <v>23</v>
      </c>
      <c r="B29" s="111" t="s">
        <v>318</v>
      </c>
      <c r="C29" s="115" t="s">
        <v>122</v>
      </c>
      <c r="D29" s="75"/>
      <c r="E29" s="73"/>
      <c r="F29" s="95">
        <f t="shared" si="1"/>
        <v>14</v>
      </c>
      <c r="G29" s="81">
        <f t="shared" si="2"/>
        <v>1</v>
      </c>
      <c r="H29" s="81">
        <f t="shared" si="3"/>
        <v>1</v>
      </c>
      <c r="I29" s="81">
        <f t="shared" si="4"/>
        <v>1</v>
      </c>
      <c r="J29" s="95">
        <f t="shared" si="5"/>
        <v>28</v>
      </c>
      <c r="K29" s="81">
        <f t="shared" si="6"/>
        <v>1</v>
      </c>
      <c r="L29" s="81">
        <f t="shared" si="7"/>
        <v>1</v>
      </c>
      <c r="M29" s="81">
        <f t="shared" si="8"/>
        <v>1</v>
      </c>
      <c r="N29" s="95">
        <f t="shared" si="9"/>
        <v>28</v>
      </c>
      <c r="O29" s="81">
        <f t="shared" si="10"/>
        <v>1</v>
      </c>
      <c r="P29" s="81">
        <f t="shared" si="11"/>
        <v>1</v>
      </c>
      <c r="Q29" s="81">
        <f t="shared" si="12"/>
        <v>1</v>
      </c>
      <c r="R29" s="35"/>
      <c r="S29" s="35"/>
      <c r="T29" s="37">
        <f t="shared" si="17"/>
        <v>70</v>
      </c>
      <c r="U29" s="90">
        <f t="shared" si="13"/>
        <v>70</v>
      </c>
      <c r="V29" s="117">
        <v>29</v>
      </c>
      <c r="W29" s="118">
        <f t="shared" si="14"/>
        <v>29</v>
      </c>
      <c r="X29" s="36">
        <f t="shared" si="15"/>
        <v>28</v>
      </c>
      <c r="Y29" s="36">
        <f t="shared" si="16"/>
        <v>30</v>
      </c>
      <c r="Z29" s="17"/>
      <c r="AA29" s="17"/>
      <c r="AB29" s="17"/>
      <c r="AC29" s="17"/>
      <c r="AD29" s="17"/>
      <c r="AE29" s="17"/>
    </row>
    <row r="30" spans="1:31" ht="19.5" customHeight="1" thickBot="1">
      <c r="A30" s="94">
        <v>24</v>
      </c>
      <c r="B30" s="111" t="s">
        <v>319</v>
      </c>
      <c r="C30" s="115" t="s">
        <v>123</v>
      </c>
      <c r="D30" s="75"/>
      <c r="E30" s="73"/>
      <c r="F30" s="95">
        <f t="shared" si="1"/>
        <v>13</v>
      </c>
      <c r="G30" s="81">
        <f t="shared" si="2"/>
        <v>1</v>
      </c>
      <c r="H30" s="81">
        <f t="shared" si="3"/>
        <v>1</v>
      </c>
      <c r="I30" s="81">
        <f t="shared" si="4"/>
        <v>1</v>
      </c>
      <c r="J30" s="95">
        <f t="shared" si="5"/>
        <v>26</v>
      </c>
      <c r="K30" s="81">
        <f t="shared" si="6"/>
        <v>1</v>
      </c>
      <c r="L30" s="81">
        <f t="shared" si="7"/>
        <v>1</v>
      </c>
      <c r="M30" s="81">
        <f t="shared" si="8"/>
        <v>1</v>
      </c>
      <c r="N30" s="95">
        <f t="shared" si="9"/>
        <v>26</v>
      </c>
      <c r="O30" s="81">
        <f t="shared" si="10"/>
        <v>1</v>
      </c>
      <c r="P30" s="81">
        <f t="shared" si="11"/>
        <v>1</v>
      </c>
      <c r="Q30" s="81">
        <f t="shared" si="12"/>
        <v>1</v>
      </c>
      <c r="R30" s="35"/>
      <c r="S30" s="35"/>
      <c r="T30" s="37">
        <f t="shared" si="17"/>
        <v>65</v>
      </c>
      <c r="U30" s="90">
        <f t="shared" si="13"/>
        <v>65</v>
      </c>
      <c r="V30" s="117">
        <v>27</v>
      </c>
      <c r="W30" s="118">
        <f t="shared" si="14"/>
        <v>27</v>
      </c>
      <c r="X30" s="36">
        <f t="shared" si="15"/>
        <v>26</v>
      </c>
      <c r="Y30" s="36">
        <f t="shared" si="16"/>
        <v>28</v>
      </c>
      <c r="Z30" s="17"/>
      <c r="AA30" s="17"/>
      <c r="AB30" s="17"/>
      <c r="AC30" s="17"/>
      <c r="AD30" s="17"/>
      <c r="AE30" s="17"/>
    </row>
    <row r="31" spans="1:31" ht="19.5" customHeight="1" thickBot="1">
      <c r="A31" s="94">
        <v>25</v>
      </c>
      <c r="B31" s="111" t="s">
        <v>320</v>
      </c>
      <c r="C31" s="115" t="s">
        <v>124</v>
      </c>
      <c r="D31" s="75"/>
      <c r="E31" s="73"/>
      <c r="F31" s="95">
        <f t="shared" si="1"/>
        <v>13</v>
      </c>
      <c r="G31" s="81">
        <f t="shared" si="2"/>
        <v>1</v>
      </c>
      <c r="H31" s="81">
        <f t="shared" si="3"/>
        <v>1</v>
      </c>
      <c r="I31" s="81">
        <f t="shared" si="4"/>
        <v>1</v>
      </c>
      <c r="J31" s="95">
        <f t="shared" si="5"/>
        <v>26</v>
      </c>
      <c r="K31" s="81">
        <f t="shared" si="6"/>
        <v>1</v>
      </c>
      <c r="L31" s="81">
        <f t="shared" si="7"/>
        <v>1</v>
      </c>
      <c r="M31" s="81">
        <f t="shared" si="8"/>
        <v>1</v>
      </c>
      <c r="N31" s="95">
        <f t="shared" si="9"/>
        <v>26</v>
      </c>
      <c r="O31" s="81">
        <f t="shared" si="10"/>
        <v>1</v>
      </c>
      <c r="P31" s="81">
        <f t="shared" si="11"/>
        <v>1</v>
      </c>
      <c r="Q31" s="81">
        <f t="shared" si="12"/>
        <v>1</v>
      </c>
      <c r="R31" s="35"/>
      <c r="S31" s="35"/>
      <c r="T31" s="37">
        <f t="shared" si="17"/>
        <v>65</v>
      </c>
      <c r="U31" s="90">
        <f t="shared" si="13"/>
        <v>65</v>
      </c>
      <c r="V31" s="117">
        <v>28</v>
      </c>
      <c r="W31" s="118">
        <f t="shared" si="14"/>
        <v>27.5</v>
      </c>
      <c r="X31" s="36">
        <f t="shared" si="15"/>
        <v>27</v>
      </c>
      <c r="Y31" s="36">
        <f>V30+1</f>
        <v>28</v>
      </c>
      <c r="Z31" s="17"/>
      <c r="AA31" s="17"/>
      <c r="AB31" s="17"/>
      <c r="AC31" s="17"/>
      <c r="AD31" s="17"/>
      <c r="AE31" s="17"/>
    </row>
    <row r="32" spans="1:31" ht="19.5" customHeight="1" thickBot="1">
      <c r="A32" s="94">
        <v>26</v>
      </c>
      <c r="B32" s="111" t="s">
        <v>321</v>
      </c>
      <c r="C32" s="115" t="s">
        <v>125</v>
      </c>
      <c r="D32" s="75"/>
      <c r="E32" s="73"/>
      <c r="F32" s="95">
        <f t="shared" si="1"/>
        <v>14</v>
      </c>
      <c r="G32" s="81">
        <f t="shared" si="2"/>
        <v>1</v>
      </c>
      <c r="H32" s="81">
        <f t="shared" si="3"/>
        <v>1</v>
      </c>
      <c r="I32" s="81">
        <f t="shared" si="4"/>
        <v>1</v>
      </c>
      <c r="J32" s="95">
        <f t="shared" si="5"/>
        <v>27</v>
      </c>
      <c r="K32" s="81">
        <f t="shared" si="6"/>
        <v>1</v>
      </c>
      <c r="L32" s="81">
        <f t="shared" si="7"/>
        <v>1</v>
      </c>
      <c r="M32" s="81">
        <f t="shared" si="8"/>
        <v>1</v>
      </c>
      <c r="N32" s="95">
        <f t="shared" si="9"/>
        <v>27</v>
      </c>
      <c r="O32" s="81">
        <f t="shared" si="10"/>
        <v>1</v>
      </c>
      <c r="P32" s="81">
        <f t="shared" si="11"/>
        <v>1</v>
      </c>
      <c r="Q32" s="81">
        <f t="shared" si="12"/>
        <v>1</v>
      </c>
      <c r="R32" s="35"/>
      <c r="S32" s="35"/>
      <c r="T32" s="37">
        <f t="shared" si="17"/>
        <v>68</v>
      </c>
      <c r="U32" s="90">
        <f t="shared" si="13"/>
        <v>68</v>
      </c>
      <c r="V32" s="117">
        <v>28</v>
      </c>
      <c r="W32" s="118">
        <f t="shared" si="14"/>
        <v>28</v>
      </c>
      <c r="X32" s="36">
        <f t="shared" si="15"/>
        <v>27</v>
      </c>
      <c r="Y32" s="36">
        <f t="shared" si="16"/>
        <v>29</v>
      </c>
      <c r="Z32" s="17"/>
      <c r="AA32" s="17"/>
      <c r="AB32" s="17"/>
      <c r="AC32" s="17"/>
      <c r="AD32" s="17"/>
      <c r="AE32" s="17"/>
    </row>
    <row r="33" spans="1:31" ht="19.5" customHeight="1" thickBot="1">
      <c r="A33" s="94">
        <v>27</v>
      </c>
      <c r="B33" s="111" t="s">
        <v>322</v>
      </c>
      <c r="C33" s="115" t="s">
        <v>126</v>
      </c>
      <c r="D33" s="75"/>
      <c r="E33" s="73"/>
      <c r="F33" s="95">
        <f t="shared" si="1"/>
        <v>13</v>
      </c>
      <c r="G33" s="81">
        <f t="shared" si="2"/>
        <v>1</v>
      </c>
      <c r="H33" s="81">
        <f t="shared" si="3"/>
        <v>1</v>
      </c>
      <c r="I33" s="81">
        <f t="shared" si="4"/>
        <v>1</v>
      </c>
      <c r="J33" s="95">
        <f t="shared" si="5"/>
        <v>26</v>
      </c>
      <c r="K33" s="81">
        <f t="shared" si="6"/>
        <v>1</v>
      </c>
      <c r="L33" s="81">
        <f t="shared" si="7"/>
        <v>1</v>
      </c>
      <c r="M33" s="81">
        <f t="shared" si="8"/>
        <v>1</v>
      </c>
      <c r="N33" s="95">
        <f t="shared" si="9"/>
        <v>26</v>
      </c>
      <c r="O33" s="81">
        <f t="shared" si="10"/>
        <v>1</v>
      </c>
      <c r="P33" s="81">
        <f t="shared" si="11"/>
        <v>1</v>
      </c>
      <c r="Q33" s="81">
        <f t="shared" si="12"/>
        <v>1</v>
      </c>
      <c r="R33" s="35"/>
      <c r="S33" s="35"/>
      <c r="T33" s="37">
        <f t="shared" si="17"/>
        <v>65</v>
      </c>
      <c r="U33" s="90">
        <f t="shared" si="13"/>
        <v>65</v>
      </c>
      <c r="V33" s="117">
        <v>27</v>
      </c>
      <c r="W33" s="118">
        <f t="shared" si="14"/>
        <v>27</v>
      </c>
      <c r="X33" s="36">
        <f t="shared" si="15"/>
        <v>26</v>
      </c>
      <c r="Y33" s="36">
        <f t="shared" si="16"/>
        <v>28</v>
      </c>
      <c r="Z33" s="17"/>
      <c r="AA33" s="17"/>
      <c r="AB33" s="17"/>
      <c r="AC33" s="17"/>
      <c r="AD33" s="17"/>
      <c r="AE33" s="17"/>
    </row>
    <row r="34" spans="1:31" ht="19.5" customHeight="1" thickBot="1">
      <c r="A34" s="94">
        <v>28</v>
      </c>
      <c r="B34" s="111" t="s">
        <v>323</v>
      </c>
      <c r="C34" s="115" t="s">
        <v>127</v>
      </c>
      <c r="D34" s="75"/>
      <c r="E34" s="73"/>
      <c r="F34" s="95">
        <f t="shared" si="1"/>
        <v>14</v>
      </c>
      <c r="G34" s="81">
        <f t="shared" si="2"/>
        <v>1</v>
      </c>
      <c r="H34" s="81">
        <f t="shared" si="3"/>
        <v>1</v>
      </c>
      <c r="I34" s="81">
        <f t="shared" si="4"/>
        <v>1</v>
      </c>
      <c r="J34" s="95">
        <f t="shared" si="5"/>
        <v>27</v>
      </c>
      <c r="K34" s="81">
        <f t="shared" si="6"/>
        <v>1</v>
      </c>
      <c r="L34" s="81">
        <f t="shared" si="7"/>
        <v>1</v>
      </c>
      <c r="M34" s="81">
        <f t="shared" si="8"/>
        <v>1</v>
      </c>
      <c r="N34" s="95">
        <f t="shared" si="9"/>
        <v>27</v>
      </c>
      <c r="O34" s="81">
        <f t="shared" si="10"/>
        <v>1</v>
      </c>
      <c r="P34" s="81">
        <f t="shared" si="11"/>
        <v>1</v>
      </c>
      <c r="Q34" s="81">
        <f t="shared" si="12"/>
        <v>1</v>
      </c>
      <c r="R34" s="35"/>
      <c r="S34" s="35"/>
      <c r="T34" s="37">
        <f t="shared" si="17"/>
        <v>68</v>
      </c>
      <c r="U34" s="90">
        <f t="shared" si="13"/>
        <v>68</v>
      </c>
      <c r="V34" s="117">
        <v>28</v>
      </c>
      <c r="W34" s="118">
        <f t="shared" si="14"/>
        <v>28</v>
      </c>
      <c r="X34" s="36">
        <f t="shared" si="15"/>
        <v>27</v>
      </c>
      <c r="Y34" s="36">
        <f t="shared" si="16"/>
        <v>29</v>
      </c>
      <c r="Z34" s="17"/>
      <c r="AA34" s="17"/>
      <c r="AB34" s="17"/>
      <c r="AC34" s="17"/>
      <c r="AD34" s="17"/>
      <c r="AE34" s="17"/>
    </row>
    <row r="35" spans="1:31" ht="19.5" customHeight="1" thickBot="1">
      <c r="A35" s="94">
        <v>29</v>
      </c>
      <c r="B35" s="111" t="s">
        <v>324</v>
      </c>
      <c r="C35" s="115" t="s">
        <v>128</v>
      </c>
      <c r="D35" s="75"/>
      <c r="E35" s="73"/>
      <c r="F35" s="95">
        <f t="shared" si="1"/>
        <v>14</v>
      </c>
      <c r="G35" s="81">
        <f t="shared" si="2"/>
        <v>1</v>
      </c>
      <c r="H35" s="81">
        <f t="shared" si="3"/>
        <v>1</v>
      </c>
      <c r="I35" s="81">
        <f t="shared" si="4"/>
        <v>1</v>
      </c>
      <c r="J35" s="95">
        <f t="shared" si="5"/>
        <v>27</v>
      </c>
      <c r="K35" s="81">
        <f t="shared" si="6"/>
        <v>1</v>
      </c>
      <c r="L35" s="81">
        <f t="shared" si="7"/>
        <v>1</v>
      </c>
      <c r="M35" s="81">
        <f t="shared" si="8"/>
        <v>1</v>
      </c>
      <c r="N35" s="95">
        <f t="shared" si="9"/>
        <v>27</v>
      </c>
      <c r="O35" s="81">
        <f t="shared" si="10"/>
        <v>1</v>
      </c>
      <c r="P35" s="81">
        <f t="shared" si="11"/>
        <v>1</v>
      </c>
      <c r="Q35" s="81">
        <f t="shared" si="12"/>
        <v>1</v>
      </c>
      <c r="R35" s="35"/>
      <c r="S35" s="35"/>
      <c r="T35" s="37">
        <f t="shared" si="17"/>
        <v>68</v>
      </c>
      <c r="U35" s="90">
        <f t="shared" si="13"/>
        <v>68</v>
      </c>
      <c r="V35" s="117">
        <v>28</v>
      </c>
      <c r="W35" s="118">
        <f t="shared" si="14"/>
        <v>28</v>
      </c>
      <c r="X35" s="36">
        <f t="shared" si="15"/>
        <v>27</v>
      </c>
      <c r="Y35" s="36">
        <f t="shared" si="16"/>
        <v>29</v>
      </c>
      <c r="Z35" s="17"/>
      <c r="AA35" s="17"/>
      <c r="AB35" s="17"/>
      <c r="AC35" s="17"/>
      <c r="AD35" s="17"/>
      <c r="AE35" s="17"/>
    </row>
    <row r="36" spans="1:31" ht="19.5" customHeight="1" thickBot="1">
      <c r="A36" s="94">
        <v>30</v>
      </c>
      <c r="B36" s="111" t="s">
        <v>325</v>
      </c>
      <c r="C36" s="115" t="s">
        <v>129</v>
      </c>
      <c r="D36" s="75"/>
      <c r="E36" s="73"/>
      <c r="F36" s="95">
        <f t="shared" si="1"/>
        <v>13</v>
      </c>
      <c r="G36" s="81">
        <f t="shared" si="2"/>
        <v>1</v>
      </c>
      <c r="H36" s="81">
        <f t="shared" si="3"/>
        <v>1</v>
      </c>
      <c r="I36" s="81">
        <f t="shared" si="4"/>
        <v>1</v>
      </c>
      <c r="J36" s="95">
        <f t="shared" si="5"/>
        <v>26</v>
      </c>
      <c r="K36" s="81">
        <f t="shared" si="6"/>
        <v>1</v>
      </c>
      <c r="L36" s="81">
        <f t="shared" si="7"/>
        <v>1</v>
      </c>
      <c r="M36" s="81">
        <f t="shared" si="8"/>
        <v>1</v>
      </c>
      <c r="N36" s="95">
        <f t="shared" si="9"/>
        <v>26</v>
      </c>
      <c r="O36" s="81">
        <f t="shared" si="10"/>
        <v>1</v>
      </c>
      <c r="P36" s="81">
        <f t="shared" si="11"/>
        <v>1</v>
      </c>
      <c r="Q36" s="81">
        <f t="shared" si="12"/>
        <v>1</v>
      </c>
      <c r="R36" s="35"/>
      <c r="S36" s="35"/>
      <c r="T36" s="37">
        <f t="shared" si="17"/>
        <v>65</v>
      </c>
      <c r="U36" s="90">
        <f t="shared" si="13"/>
        <v>65</v>
      </c>
      <c r="V36" s="117">
        <v>27</v>
      </c>
      <c r="W36" s="118">
        <f t="shared" si="14"/>
        <v>27</v>
      </c>
      <c r="X36" s="36">
        <f t="shared" si="15"/>
        <v>26</v>
      </c>
      <c r="Y36" s="36">
        <f t="shared" si="16"/>
        <v>28</v>
      </c>
      <c r="Z36" s="17"/>
      <c r="AA36" s="17"/>
      <c r="AB36" s="17"/>
      <c r="AC36" s="17"/>
      <c r="AD36" s="17"/>
      <c r="AE36" s="17"/>
    </row>
    <row r="37" spans="1:31" ht="19.5" customHeight="1" thickBot="1">
      <c r="A37" s="94">
        <v>31</v>
      </c>
      <c r="B37" s="111" t="s">
        <v>326</v>
      </c>
      <c r="C37" s="115" t="s">
        <v>130</v>
      </c>
      <c r="D37" s="75"/>
      <c r="E37" s="73"/>
      <c r="F37" s="95">
        <f t="shared" si="1"/>
        <v>14</v>
      </c>
      <c r="G37" s="81">
        <f t="shared" si="2"/>
        <v>1</v>
      </c>
      <c r="H37" s="81">
        <f t="shared" si="3"/>
        <v>1</v>
      </c>
      <c r="I37" s="81">
        <f t="shared" si="4"/>
        <v>1</v>
      </c>
      <c r="J37" s="95">
        <f t="shared" si="5"/>
        <v>28</v>
      </c>
      <c r="K37" s="81">
        <f t="shared" si="6"/>
        <v>1</v>
      </c>
      <c r="L37" s="81">
        <f t="shared" si="7"/>
        <v>1</v>
      </c>
      <c r="M37" s="81">
        <f t="shared" si="8"/>
        <v>1</v>
      </c>
      <c r="N37" s="95">
        <f t="shared" si="9"/>
        <v>28</v>
      </c>
      <c r="O37" s="81">
        <f t="shared" si="10"/>
        <v>1</v>
      </c>
      <c r="P37" s="81">
        <f t="shared" si="11"/>
        <v>1</v>
      </c>
      <c r="Q37" s="81">
        <f t="shared" si="12"/>
        <v>1</v>
      </c>
      <c r="R37" s="35"/>
      <c r="S37" s="35"/>
      <c r="T37" s="37">
        <f t="shared" si="17"/>
        <v>70</v>
      </c>
      <c r="U37" s="90">
        <f t="shared" si="13"/>
        <v>70</v>
      </c>
      <c r="V37" s="117">
        <v>30</v>
      </c>
      <c r="W37" s="118">
        <f t="shared" si="14"/>
        <v>29.5</v>
      </c>
      <c r="X37" s="36">
        <f t="shared" si="15"/>
        <v>29</v>
      </c>
      <c r="Y37" s="36">
        <v>30</v>
      </c>
      <c r="Z37" s="17"/>
      <c r="AA37" s="17"/>
      <c r="AB37" s="17"/>
      <c r="AC37" s="17"/>
      <c r="AD37" s="17"/>
      <c r="AE37" s="17"/>
    </row>
    <row r="38" spans="1:31" ht="19.5" customHeight="1" thickBot="1">
      <c r="A38" s="94">
        <v>32</v>
      </c>
      <c r="B38" s="111" t="s">
        <v>327</v>
      </c>
      <c r="C38" s="115" t="s">
        <v>131</v>
      </c>
      <c r="D38" s="75"/>
      <c r="E38" s="73"/>
      <c r="F38" s="95">
        <f t="shared" si="1"/>
        <v>14</v>
      </c>
      <c r="G38" s="81">
        <f t="shared" si="2"/>
        <v>1</v>
      </c>
      <c r="H38" s="81">
        <f t="shared" si="3"/>
        <v>1</v>
      </c>
      <c r="I38" s="81">
        <f t="shared" si="4"/>
        <v>1</v>
      </c>
      <c r="J38" s="95">
        <f t="shared" si="5"/>
        <v>27</v>
      </c>
      <c r="K38" s="81">
        <f t="shared" si="6"/>
        <v>1</v>
      </c>
      <c r="L38" s="81">
        <f t="shared" si="7"/>
        <v>1</v>
      </c>
      <c r="M38" s="81">
        <f t="shared" si="8"/>
        <v>1</v>
      </c>
      <c r="N38" s="95">
        <f t="shared" si="9"/>
        <v>27</v>
      </c>
      <c r="O38" s="81">
        <f t="shared" si="10"/>
        <v>1</v>
      </c>
      <c r="P38" s="81">
        <f t="shared" si="11"/>
        <v>1</v>
      </c>
      <c r="Q38" s="81">
        <f t="shared" si="12"/>
        <v>1</v>
      </c>
      <c r="R38" s="35"/>
      <c r="S38" s="35"/>
      <c r="T38" s="37">
        <f t="shared" si="17"/>
        <v>68</v>
      </c>
      <c r="U38" s="90">
        <f t="shared" si="13"/>
        <v>68</v>
      </c>
      <c r="V38" s="117">
        <v>28</v>
      </c>
      <c r="W38" s="118">
        <f t="shared" si="14"/>
        <v>28</v>
      </c>
      <c r="X38" s="36">
        <f t="shared" si="15"/>
        <v>27</v>
      </c>
      <c r="Y38" s="36">
        <f t="shared" si="16"/>
        <v>29</v>
      </c>
      <c r="Z38" s="17"/>
      <c r="AA38" s="17"/>
      <c r="AB38" s="17"/>
      <c r="AC38" s="17"/>
      <c r="AD38" s="17"/>
      <c r="AE38" s="17"/>
    </row>
    <row r="39" spans="1:31" ht="19.5" customHeight="1" thickBot="1">
      <c r="A39" s="94">
        <v>33</v>
      </c>
      <c r="B39" s="111" t="s">
        <v>328</v>
      </c>
      <c r="C39" s="115" t="s">
        <v>132</v>
      </c>
      <c r="D39" s="75"/>
      <c r="E39" s="73"/>
      <c r="F39" s="95">
        <f t="shared" si="1"/>
        <v>14</v>
      </c>
      <c r="G39" s="81">
        <f t="shared" si="2"/>
        <v>1</v>
      </c>
      <c r="H39" s="81">
        <f t="shared" si="3"/>
        <v>1</v>
      </c>
      <c r="I39" s="81">
        <f t="shared" si="4"/>
        <v>1</v>
      </c>
      <c r="J39" s="95">
        <f t="shared" si="5"/>
        <v>28</v>
      </c>
      <c r="K39" s="81">
        <f t="shared" si="6"/>
        <v>1</v>
      </c>
      <c r="L39" s="81">
        <f t="shared" si="7"/>
        <v>1</v>
      </c>
      <c r="M39" s="81">
        <f t="shared" si="8"/>
        <v>1</v>
      </c>
      <c r="N39" s="95">
        <f t="shared" si="9"/>
        <v>28</v>
      </c>
      <c r="O39" s="81">
        <f t="shared" si="10"/>
        <v>1</v>
      </c>
      <c r="P39" s="81">
        <f t="shared" si="11"/>
        <v>1</v>
      </c>
      <c r="Q39" s="81">
        <f t="shared" si="12"/>
        <v>1</v>
      </c>
      <c r="R39" s="35"/>
      <c r="S39" s="35"/>
      <c r="T39" s="37">
        <f t="shared" si="17"/>
        <v>70</v>
      </c>
      <c r="U39" s="90">
        <f t="shared" si="13"/>
        <v>70</v>
      </c>
      <c r="V39" s="117">
        <v>30</v>
      </c>
      <c r="W39" s="118">
        <f t="shared" si="14"/>
        <v>29.5</v>
      </c>
      <c r="X39" s="36">
        <f t="shared" si="15"/>
        <v>29</v>
      </c>
      <c r="Y39" s="36">
        <v>30</v>
      </c>
      <c r="Z39" s="17"/>
      <c r="AA39" s="17"/>
      <c r="AB39" s="17"/>
      <c r="AC39" s="17"/>
      <c r="AD39" s="17"/>
      <c r="AE39" s="17"/>
    </row>
    <row r="40" spans="1:31" ht="19.5" customHeight="1" thickBot="1">
      <c r="A40" s="94">
        <v>34</v>
      </c>
      <c r="B40" s="111" t="s">
        <v>329</v>
      </c>
      <c r="C40" s="115" t="s">
        <v>133</v>
      </c>
      <c r="D40" s="75"/>
      <c r="E40" s="73"/>
      <c r="F40" s="95">
        <f t="shared" si="1"/>
        <v>14</v>
      </c>
      <c r="G40" s="81">
        <f t="shared" si="2"/>
        <v>1</v>
      </c>
      <c r="H40" s="81">
        <f t="shared" si="3"/>
        <v>1</v>
      </c>
      <c r="I40" s="81">
        <f t="shared" si="4"/>
        <v>1</v>
      </c>
      <c r="J40" s="95">
        <f t="shared" si="5"/>
        <v>27</v>
      </c>
      <c r="K40" s="81">
        <f t="shared" si="6"/>
        <v>1</v>
      </c>
      <c r="L40" s="81">
        <f t="shared" si="7"/>
        <v>1</v>
      </c>
      <c r="M40" s="81">
        <f t="shared" si="8"/>
        <v>1</v>
      </c>
      <c r="N40" s="95">
        <f t="shared" si="9"/>
        <v>27</v>
      </c>
      <c r="O40" s="81">
        <f t="shared" si="10"/>
        <v>1</v>
      </c>
      <c r="P40" s="81">
        <f t="shared" si="11"/>
        <v>1</v>
      </c>
      <c r="Q40" s="81">
        <f t="shared" si="12"/>
        <v>1</v>
      </c>
      <c r="R40" s="35"/>
      <c r="S40" s="35"/>
      <c r="T40" s="37">
        <f t="shared" si="17"/>
        <v>68</v>
      </c>
      <c r="U40" s="90">
        <f t="shared" si="13"/>
        <v>68</v>
      </c>
      <c r="V40" s="117">
        <v>28</v>
      </c>
      <c r="W40" s="118">
        <f t="shared" si="14"/>
        <v>28</v>
      </c>
      <c r="X40" s="36">
        <f t="shared" si="15"/>
        <v>27</v>
      </c>
      <c r="Y40" s="36">
        <f t="shared" si="16"/>
        <v>29</v>
      </c>
      <c r="Z40" s="17"/>
      <c r="AA40" s="17"/>
      <c r="AB40" s="17"/>
      <c r="AC40" s="17"/>
      <c r="AD40" s="17"/>
      <c r="AE40" s="17"/>
    </row>
    <row r="41" spans="1:31" ht="19.5" customHeight="1" thickBot="1">
      <c r="A41" s="94">
        <v>35</v>
      </c>
      <c r="B41" s="111" t="s">
        <v>330</v>
      </c>
      <c r="C41" s="115" t="s">
        <v>134</v>
      </c>
      <c r="D41" s="75"/>
      <c r="E41" s="73"/>
      <c r="F41" s="95">
        <f t="shared" si="1"/>
        <v>13</v>
      </c>
      <c r="G41" s="81">
        <f t="shared" si="2"/>
        <v>1</v>
      </c>
      <c r="H41" s="81">
        <f t="shared" si="3"/>
        <v>1</v>
      </c>
      <c r="I41" s="81">
        <f t="shared" si="4"/>
        <v>1</v>
      </c>
      <c r="J41" s="95">
        <f t="shared" si="5"/>
        <v>26</v>
      </c>
      <c r="K41" s="81">
        <f t="shared" si="6"/>
        <v>1</v>
      </c>
      <c r="L41" s="81">
        <f t="shared" si="7"/>
        <v>1</v>
      </c>
      <c r="M41" s="81">
        <f t="shared" si="8"/>
        <v>1</v>
      </c>
      <c r="N41" s="95">
        <f t="shared" si="9"/>
        <v>26</v>
      </c>
      <c r="O41" s="81">
        <f t="shared" si="10"/>
        <v>1</v>
      </c>
      <c r="P41" s="81">
        <f t="shared" si="11"/>
        <v>1</v>
      </c>
      <c r="Q41" s="81">
        <f t="shared" si="12"/>
        <v>1</v>
      </c>
      <c r="R41" s="35"/>
      <c r="S41" s="35"/>
      <c r="T41" s="37">
        <f t="shared" si="17"/>
        <v>65</v>
      </c>
      <c r="U41" s="90">
        <f t="shared" si="13"/>
        <v>65</v>
      </c>
      <c r="V41" s="117">
        <v>27</v>
      </c>
      <c r="W41" s="118">
        <f t="shared" si="14"/>
        <v>27</v>
      </c>
      <c r="X41" s="36">
        <f t="shared" si="15"/>
        <v>26</v>
      </c>
      <c r="Y41" s="36">
        <f t="shared" si="16"/>
        <v>28</v>
      </c>
      <c r="Z41" s="17"/>
      <c r="AA41" s="17"/>
      <c r="AB41" s="17"/>
      <c r="AC41" s="17"/>
      <c r="AD41" s="17"/>
      <c r="AE41" s="17"/>
    </row>
    <row r="42" spans="1:31" ht="19.5" customHeight="1" thickBot="1">
      <c r="A42" s="94">
        <v>36</v>
      </c>
      <c r="B42" s="111" t="s">
        <v>331</v>
      </c>
      <c r="C42" s="115" t="s">
        <v>135</v>
      </c>
      <c r="D42" s="75"/>
      <c r="E42" s="73"/>
      <c r="F42" s="95">
        <f t="shared" si="1"/>
        <v>14</v>
      </c>
      <c r="G42" s="81">
        <f t="shared" si="2"/>
        <v>1</v>
      </c>
      <c r="H42" s="81">
        <f t="shared" si="3"/>
        <v>1</v>
      </c>
      <c r="I42" s="81">
        <f t="shared" si="4"/>
        <v>1</v>
      </c>
      <c r="J42" s="95">
        <f t="shared" si="5"/>
        <v>28</v>
      </c>
      <c r="K42" s="81">
        <f t="shared" si="6"/>
        <v>1</v>
      </c>
      <c r="L42" s="81">
        <f t="shared" si="7"/>
        <v>1</v>
      </c>
      <c r="M42" s="81">
        <f t="shared" si="8"/>
        <v>1</v>
      </c>
      <c r="N42" s="95">
        <f t="shared" si="9"/>
        <v>28</v>
      </c>
      <c r="O42" s="81">
        <f t="shared" si="10"/>
        <v>1</v>
      </c>
      <c r="P42" s="81">
        <f t="shared" si="11"/>
        <v>1</v>
      </c>
      <c r="Q42" s="81">
        <f t="shared" si="12"/>
        <v>1</v>
      </c>
      <c r="R42" s="35"/>
      <c r="S42" s="35"/>
      <c r="T42" s="37">
        <f t="shared" si="17"/>
        <v>70</v>
      </c>
      <c r="U42" s="90">
        <f t="shared" si="13"/>
        <v>70</v>
      </c>
      <c r="V42" s="117">
        <v>30</v>
      </c>
      <c r="W42" s="118">
        <f t="shared" si="14"/>
        <v>29.5</v>
      </c>
      <c r="X42" s="36">
        <f t="shared" si="15"/>
        <v>29</v>
      </c>
      <c r="Y42" s="36">
        <v>30</v>
      </c>
      <c r="Z42" s="17"/>
      <c r="AA42" s="17"/>
      <c r="AB42" s="17"/>
      <c r="AC42" s="17"/>
      <c r="AD42" s="17"/>
      <c r="AE42" s="17"/>
    </row>
    <row r="43" spans="1:31" ht="19.5" customHeight="1" thickBot="1">
      <c r="A43" s="94">
        <v>37</v>
      </c>
      <c r="B43" s="111" t="s">
        <v>332</v>
      </c>
      <c r="C43" s="115" t="s">
        <v>136</v>
      </c>
      <c r="D43" s="75"/>
      <c r="E43" s="73"/>
      <c r="F43" s="95">
        <f t="shared" si="1"/>
        <v>14</v>
      </c>
      <c r="G43" s="81">
        <f t="shared" si="2"/>
        <v>1</v>
      </c>
      <c r="H43" s="81">
        <f t="shared" si="3"/>
        <v>1</v>
      </c>
      <c r="I43" s="81">
        <f t="shared" si="4"/>
        <v>1</v>
      </c>
      <c r="J43" s="95">
        <f t="shared" si="5"/>
        <v>27</v>
      </c>
      <c r="K43" s="81">
        <f t="shared" si="6"/>
        <v>1</v>
      </c>
      <c r="L43" s="81">
        <f t="shared" si="7"/>
        <v>1</v>
      </c>
      <c r="M43" s="81">
        <f t="shared" si="8"/>
        <v>1</v>
      </c>
      <c r="N43" s="95">
        <f t="shared" si="9"/>
        <v>27</v>
      </c>
      <c r="O43" s="81">
        <f t="shared" si="10"/>
        <v>1</v>
      </c>
      <c r="P43" s="81">
        <f t="shared" si="11"/>
        <v>1</v>
      </c>
      <c r="Q43" s="81">
        <f t="shared" si="12"/>
        <v>1</v>
      </c>
      <c r="R43" s="35"/>
      <c r="S43" s="35"/>
      <c r="T43" s="37">
        <f t="shared" si="17"/>
        <v>68</v>
      </c>
      <c r="U43" s="90">
        <f t="shared" si="13"/>
        <v>68</v>
      </c>
      <c r="V43" s="117">
        <v>28</v>
      </c>
      <c r="W43" s="118">
        <f t="shared" si="14"/>
        <v>28</v>
      </c>
      <c r="X43" s="36">
        <f t="shared" si="15"/>
        <v>27</v>
      </c>
      <c r="Y43" s="36">
        <f t="shared" si="16"/>
        <v>29</v>
      </c>
      <c r="Z43" s="17"/>
      <c r="AA43" s="17"/>
      <c r="AB43" s="17"/>
      <c r="AC43" s="17"/>
      <c r="AD43" s="17"/>
      <c r="AE43" s="17"/>
    </row>
    <row r="44" spans="1:31" ht="19.5" customHeight="1" thickBot="1">
      <c r="A44" s="94">
        <v>38</v>
      </c>
      <c r="B44" s="111" t="s">
        <v>333</v>
      </c>
      <c r="C44" s="115" t="s">
        <v>137</v>
      </c>
      <c r="D44" s="75"/>
      <c r="E44" s="73"/>
      <c r="F44" s="95">
        <f t="shared" si="1"/>
        <v>13</v>
      </c>
      <c r="G44" s="81">
        <f t="shared" si="2"/>
        <v>1</v>
      </c>
      <c r="H44" s="81">
        <f t="shared" si="3"/>
        <v>1</v>
      </c>
      <c r="I44" s="81">
        <f t="shared" si="4"/>
        <v>1</v>
      </c>
      <c r="J44" s="95">
        <f t="shared" si="5"/>
        <v>26</v>
      </c>
      <c r="K44" s="81">
        <f t="shared" si="6"/>
        <v>1</v>
      </c>
      <c r="L44" s="81">
        <f t="shared" si="7"/>
        <v>1</v>
      </c>
      <c r="M44" s="81">
        <f t="shared" si="8"/>
        <v>1</v>
      </c>
      <c r="N44" s="95">
        <f t="shared" si="9"/>
        <v>26</v>
      </c>
      <c r="O44" s="81">
        <f t="shared" si="10"/>
        <v>1</v>
      </c>
      <c r="P44" s="81">
        <f t="shared" si="11"/>
        <v>1</v>
      </c>
      <c r="Q44" s="81">
        <f t="shared" si="12"/>
        <v>1</v>
      </c>
      <c r="R44" s="35"/>
      <c r="S44" s="35"/>
      <c r="T44" s="37">
        <f t="shared" si="17"/>
        <v>65</v>
      </c>
      <c r="U44" s="90">
        <f t="shared" si="13"/>
        <v>65</v>
      </c>
      <c r="V44" s="117">
        <v>27</v>
      </c>
      <c r="W44" s="118">
        <f t="shared" si="14"/>
        <v>27</v>
      </c>
      <c r="X44" s="36">
        <f t="shared" si="15"/>
        <v>26</v>
      </c>
      <c r="Y44" s="36">
        <f t="shared" si="16"/>
        <v>28</v>
      </c>
      <c r="Z44" s="17"/>
      <c r="AA44" s="17"/>
      <c r="AB44" s="17"/>
      <c r="AC44" s="17"/>
      <c r="AD44" s="17"/>
      <c r="AE44" s="17"/>
    </row>
    <row r="45" spans="1:31" ht="19.5" customHeight="1" thickBot="1">
      <c r="A45" s="94">
        <v>39</v>
      </c>
      <c r="B45" s="111" t="s">
        <v>334</v>
      </c>
      <c r="C45" s="115" t="s">
        <v>138</v>
      </c>
      <c r="D45" s="75"/>
      <c r="E45" s="73"/>
      <c r="F45" s="95">
        <f t="shared" si="1"/>
        <v>13</v>
      </c>
      <c r="G45" s="81">
        <f t="shared" si="2"/>
        <v>1</v>
      </c>
      <c r="H45" s="81">
        <f t="shared" si="3"/>
        <v>1</v>
      </c>
      <c r="I45" s="81">
        <f t="shared" si="4"/>
        <v>1</v>
      </c>
      <c r="J45" s="95">
        <f t="shared" si="5"/>
        <v>26</v>
      </c>
      <c r="K45" s="81">
        <f t="shared" si="6"/>
        <v>1</v>
      </c>
      <c r="L45" s="81">
        <f t="shared" si="7"/>
        <v>1</v>
      </c>
      <c r="M45" s="81">
        <f t="shared" si="8"/>
        <v>1</v>
      </c>
      <c r="N45" s="95">
        <f t="shared" si="9"/>
        <v>26</v>
      </c>
      <c r="O45" s="81">
        <f t="shared" si="10"/>
        <v>1</v>
      </c>
      <c r="P45" s="81">
        <f t="shared" si="11"/>
        <v>1</v>
      </c>
      <c r="Q45" s="81">
        <f t="shared" si="12"/>
        <v>1</v>
      </c>
      <c r="R45" s="35"/>
      <c r="S45" s="35"/>
      <c r="T45" s="37">
        <f t="shared" si="17"/>
        <v>65</v>
      </c>
      <c r="U45" s="90">
        <f t="shared" si="13"/>
        <v>65</v>
      </c>
      <c r="V45" s="117">
        <v>27</v>
      </c>
      <c r="W45" s="118">
        <f t="shared" si="14"/>
        <v>27</v>
      </c>
      <c r="X45" s="36">
        <f t="shared" si="15"/>
        <v>26</v>
      </c>
      <c r="Y45" s="36">
        <f t="shared" si="16"/>
        <v>28</v>
      </c>
      <c r="Z45" s="17"/>
      <c r="AA45" s="17"/>
      <c r="AB45" s="17"/>
      <c r="AC45" s="17"/>
      <c r="AD45" s="17"/>
      <c r="AE45" s="17"/>
    </row>
    <row r="46" spans="1:31" ht="19.5" customHeight="1" thickBot="1">
      <c r="A46" s="94">
        <v>40</v>
      </c>
      <c r="B46" s="111" t="s">
        <v>335</v>
      </c>
      <c r="C46" s="115" t="s">
        <v>139</v>
      </c>
      <c r="D46" s="75"/>
      <c r="E46" s="73"/>
      <c r="F46" s="95">
        <f t="shared" si="1"/>
        <v>13</v>
      </c>
      <c r="G46" s="81">
        <f t="shared" si="2"/>
        <v>1</v>
      </c>
      <c r="H46" s="81">
        <f t="shared" si="3"/>
        <v>1</v>
      </c>
      <c r="I46" s="81">
        <f t="shared" si="4"/>
        <v>1</v>
      </c>
      <c r="J46" s="95">
        <f t="shared" si="5"/>
        <v>26</v>
      </c>
      <c r="K46" s="81">
        <f t="shared" si="6"/>
        <v>1</v>
      </c>
      <c r="L46" s="81">
        <f t="shared" si="7"/>
        <v>1</v>
      </c>
      <c r="M46" s="81">
        <f t="shared" si="8"/>
        <v>1</v>
      </c>
      <c r="N46" s="95">
        <f t="shared" si="9"/>
        <v>26</v>
      </c>
      <c r="O46" s="81">
        <f t="shared" si="10"/>
        <v>1</v>
      </c>
      <c r="P46" s="81">
        <f t="shared" si="11"/>
        <v>1</v>
      </c>
      <c r="Q46" s="81">
        <f t="shared" si="12"/>
        <v>1</v>
      </c>
      <c r="R46" s="35"/>
      <c r="S46" s="35"/>
      <c r="T46" s="37">
        <f t="shared" si="17"/>
        <v>65</v>
      </c>
      <c r="U46" s="90">
        <f t="shared" si="13"/>
        <v>65</v>
      </c>
      <c r="V46" s="117">
        <v>27</v>
      </c>
      <c r="W46" s="118">
        <f t="shared" si="14"/>
        <v>27</v>
      </c>
      <c r="X46" s="36">
        <f t="shared" si="15"/>
        <v>26</v>
      </c>
      <c r="Y46" s="36">
        <f t="shared" si="16"/>
        <v>28</v>
      </c>
      <c r="Z46" s="17"/>
      <c r="AA46" s="17"/>
      <c r="AB46" s="17"/>
      <c r="AC46" s="17"/>
      <c r="AD46" s="17"/>
      <c r="AE46" s="17"/>
    </row>
    <row r="47" spans="1:31" ht="19.5" customHeight="1" thickBot="1">
      <c r="A47" s="94">
        <v>41</v>
      </c>
      <c r="B47" s="111" t="s">
        <v>336</v>
      </c>
      <c r="C47" s="115" t="s">
        <v>140</v>
      </c>
      <c r="D47" s="75"/>
      <c r="E47" s="73"/>
      <c r="F47" s="95">
        <f t="shared" si="1"/>
        <v>14</v>
      </c>
      <c r="G47" s="81">
        <f t="shared" si="2"/>
        <v>1</v>
      </c>
      <c r="H47" s="81">
        <f t="shared" si="3"/>
        <v>1</v>
      </c>
      <c r="I47" s="81">
        <f t="shared" si="4"/>
        <v>1</v>
      </c>
      <c r="J47" s="95">
        <f t="shared" si="5"/>
        <v>27</v>
      </c>
      <c r="K47" s="81">
        <f t="shared" si="6"/>
        <v>1</v>
      </c>
      <c r="L47" s="81">
        <f t="shared" si="7"/>
        <v>1</v>
      </c>
      <c r="M47" s="81">
        <f t="shared" si="8"/>
        <v>1</v>
      </c>
      <c r="N47" s="95">
        <f t="shared" si="9"/>
        <v>27</v>
      </c>
      <c r="O47" s="81">
        <f t="shared" si="10"/>
        <v>1</v>
      </c>
      <c r="P47" s="81">
        <f t="shared" si="11"/>
        <v>1</v>
      </c>
      <c r="Q47" s="81">
        <f t="shared" si="12"/>
        <v>1</v>
      </c>
      <c r="R47" s="35"/>
      <c r="S47" s="35"/>
      <c r="T47" s="37">
        <f t="shared" si="17"/>
        <v>68</v>
      </c>
      <c r="U47" s="90">
        <f t="shared" si="13"/>
        <v>68</v>
      </c>
      <c r="V47" s="117">
        <v>28</v>
      </c>
      <c r="W47" s="118">
        <f t="shared" si="14"/>
        <v>28</v>
      </c>
      <c r="X47" s="36">
        <f t="shared" si="15"/>
        <v>27</v>
      </c>
      <c r="Y47" s="36">
        <f t="shared" si="16"/>
        <v>29</v>
      </c>
      <c r="Z47" s="17"/>
      <c r="AA47" s="17"/>
      <c r="AB47" s="17"/>
      <c r="AC47" s="17"/>
      <c r="AD47" s="17"/>
      <c r="AE47" s="17"/>
    </row>
    <row r="48" spans="1:31" ht="19.5" customHeight="1" thickBot="1">
      <c r="A48" s="94">
        <v>42</v>
      </c>
      <c r="B48" s="111" t="s">
        <v>337</v>
      </c>
      <c r="C48" s="115" t="s">
        <v>141</v>
      </c>
      <c r="D48" s="75"/>
      <c r="E48" s="73"/>
      <c r="F48" s="95">
        <f t="shared" si="1"/>
        <v>14</v>
      </c>
      <c r="G48" s="81">
        <f t="shared" si="2"/>
        <v>1</v>
      </c>
      <c r="H48" s="81">
        <f t="shared" si="3"/>
        <v>1</v>
      </c>
      <c r="I48" s="81">
        <f t="shared" si="4"/>
        <v>1</v>
      </c>
      <c r="J48" s="95">
        <f t="shared" si="5"/>
        <v>27</v>
      </c>
      <c r="K48" s="81">
        <f t="shared" si="6"/>
        <v>1</v>
      </c>
      <c r="L48" s="81">
        <f t="shared" si="7"/>
        <v>1</v>
      </c>
      <c r="M48" s="81">
        <f t="shared" si="8"/>
        <v>1</v>
      </c>
      <c r="N48" s="95">
        <f t="shared" si="9"/>
        <v>27</v>
      </c>
      <c r="O48" s="81">
        <f t="shared" si="10"/>
        <v>1</v>
      </c>
      <c r="P48" s="81">
        <f t="shared" si="11"/>
        <v>1</v>
      </c>
      <c r="Q48" s="81">
        <f t="shared" si="12"/>
        <v>1</v>
      </c>
      <c r="R48" s="35"/>
      <c r="S48" s="35"/>
      <c r="T48" s="37">
        <f t="shared" si="17"/>
        <v>68</v>
      </c>
      <c r="U48" s="90">
        <f t="shared" si="13"/>
        <v>68</v>
      </c>
      <c r="V48" s="117">
        <v>28</v>
      </c>
      <c r="W48" s="118">
        <f t="shared" si="14"/>
        <v>28</v>
      </c>
      <c r="X48" s="36">
        <f t="shared" si="15"/>
        <v>27</v>
      </c>
      <c r="Y48" s="36">
        <f t="shared" si="16"/>
        <v>29</v>
      </c>
      <c r="Z48" s="17"/>
      <c r="AA48" s="17"/>
      <c r="AB48" s="17"/>
      <c r="AC48" s="17"/>
      <c r="AD48" s="17"/>
      <c r="AE48" s="17"/>
    </row>
    <row r="49" spans="1:31" ht="19.5" customHeight="1" thickBot="1">
      <c r="A49" s="94">
        <v>43</v>
      </c>
      <c r="B49" s="111" t="s">
        <v>338</v>
      </c>
      <c r="C49" s="115" t="s">
        <v>142</v>
      </c>
      <c r="D49" s="75"/>
      <c r="E49" s="73"/>
      <c r="F49" s="95">
        <f t="shared" si="1"/>
        <v>14</v>
      </c>
      <c r="G49" s="81">
        <f t="shared" si="2"/>
        <v>1</v>
      </c>
      <c r="H49" s="81">
        <f t="shared" si="3"/>
        <v>1</v>
      </c>
      <c r="I49" s="81">
        <f t="shared" si="4"/>
        <v>1</v>
      </c>
      <c r="J49" s="95">
        <f t="shared" si="5"/>
        <v>27</v>
      </c>
      <c r="K49" s="81">
        <f t="shared" si="6"/>
        <v>1</v>
      </c>
      <c r="L49" s="81">
        <f t="shared" si="7"/>
        <v>1</v>
      </c>
      <c r="M49" s="81">
        <f t="shared" si="8"/>
        <v>1</v>
      </c>
      <c r="N49" s="95">
        <f t="shared" si="9"/>
        <v>27</v>
      </c>
      <c r="O49" s="81">
        <f t="shared" si="10"/>
        <v>1</v>
      </c>
      <c r="P49" s="81">
        <f t="shared" si="11"/>
        <v>1</v>
      </c>
      <c r="Q49" s="81">
        <f t="shared" si="12"/>
        <v>1</v>
      </c>
      <c r="R49" s="35"/>
      <c r="S49" s="35"/>
      <c r="T49" s="37">
        <f t="shared" si="17"/>
        <v>68</v>
      </c>
      <c r="U49" s="90">
        <f t="shared" si="13"/>
        <v>68</v>
      </c>
      <c r="V49" s="117">
        <v>28</v>
      </c>
      <c r="W49" s="118">
        <f t="shared" si="14"/>
        <v>28</v>
      </c>
      <c r="X49" s="36">
        <f t="shared" si="15"/>
        <v>27</v>
      </c>
      <c r="Y49" s="36">
        <f t="shared" si="16"/>
        <v>29</v>
      </c>
      <c r="Z49" s="17"/>
      <c r="AA49" s="17"/>
      <c r="AB49" s="17"/>
      <c r="AC49" s="17"/>
      <c r="AD49" s="17"/>
      <c r="AE49" s="17"/>
    </row>
    <row r="50" spans="1:31" ht="19.5" customHeight="1" thickBot="1">
      <c r="A50" s="94">
        <v>44</v>
      </c>
      <c r="B50" s="111" t="s">
        <v>339</v>
      </c>
      <c r="C50" s="115" t="s">
        <v>143</v>
      </c>
      <c r="D50" s="75"/>
      <c r="E50" s="73"/>
      <c r="F50" s="95">
        <f t="shared" si="1"/>
        <v>14</v>
      </c>
      <c r="G50" s="81">
        <f t="shared" si="2"/>
        <v>1</v>
      </c>
      <c r="H50" s="81">
        <f t="shared" si="3"/>
        <v>1</v>
      </c>
      <c r="I50" s="81">
        <f t="shared" si="4"/>
        <v>1</v>
      </c>
      <c r="J50" s="95">
        <f t="shared" si="5"/>
        <v>28</v>
      </c>
      <c r="K50" s="81">
        <f t="shared" si="6"/>
        <v>1</v>
      </c>
      <c r="L50" s="81">
        <f t="shared" si="7"/>
        <v>1</v>
      </c>
      <c r="M50" s="81">
        <f t="shared" si="8"/>
        <v>1</v>
      </c>
      <c r="N50" s="95">
        <f t="shared" si="9"/>
        <v>28</v>
      </c>
      <c r="O50" s="81">
        <f t="shared" si="10"/>
        <v>1</v>
      </c>
      <c r="P50" s="81">
        <f t="shared" si="11"/>
        <v>1</v>
      </c>
      <c r="Q50" s="81">
        <f t="shared" si="12"/>
        <v>1</v>
      </c>
      <c r="R50" s="35"/>
      <c r="S50" s="35"/>
      <c r="T50" s="37">
        <f t="shared" si="17"/>
        <v>70</v>
      </c>
      <c r="U50" s="90">
        <f t="shared" si="13"/>
        <v>70</v>
      </c>
      <c r="V50" s="117">
        <v>29</v>
      </c>
      <c r="W50" s="118">
        <f t="shared" si="14"/>
        <v>29</v>
      </c>
      <c r="X50" s="36">
        <f t="shared" si="15"/>
        <v>28</v>
      </c>
      <c r="Y50" s="36">
        <f t="shared" si="16"/>
        <v>30</v>
      </c>
      <c r="Z50" s="17"/>
      <c r="AA50" s="17"/>
      <c r="AB50" s="17"/>
      <c r="AC50" s="17"/>
      <c r="AD50" s="17"/>
      <c r="AE50" s="17"/>
    </row>
    <row r="51" spans="1:31" ht="19.5" customHeight="1" thickBot="1">
      <c r="A51" s="94">
        <v>45</v>
      </c>
      <c r="B51" s="111" t="s">
        <v>340</v>
      </c>
      <c r="C51" s="115" t="s">
        <v>144</v>
      </c>
      <c r="D51" s="75"/>
      <c r="E51" s="73"/>
      <c r="F51" s="95">
        <f t="shared" si="1"/>
        <v>14</v>
      </c>
      <c r="G51" s="81">
        <f t="shared" si="2"/>
        <v>1</v>
      </c>
      <c r="H51" s="81">
        <f t="shared" si="3"/>
        <v>1</v>
      </c>
      <c r="I51" s="81">
        <f t="shared" si="4"/>
        <v>1</v>
      </c>
      <c r="J51" s="95">
        <f t="shared" si="5"/>
        <v>27</v>
      </c>
      <c r="K51" s="81">
        <f t="shared" si="6"/>
        <v>1</v>
      </c>
      <c r="L51" s="81">
        <f t="shared" si="7"/>
        <v>1</v>
      </c>
      <c r="M51" s="81">
        <f t="shared" si="8"/>
        <v>1</v>
      </c>
      <c r="N51" s="95">
        <f t="shared" si="9"/>
        <v>27</v>
      </c>
      <c r="O51" s="81">
        <f t="shared" si="10"/>
        <v>1</v>
      </c>
      <c r="P51" s="81">
        <f t="shared" si="11"/>
        <v>1</v>
      </c>
      <c r="Q51" s="81">
        <f t="shared" si="12"/>
        <v>1</v>
      </c>
      <c r="R51" s="35"/>
      <c r="S51" s="35"/>
      <c r="T51" s="37">
        <f t="shared" si="17"/>
        <v>68</v>
      </c>
      <c r="U51" s="90">
        <f t="shared" si="13"/>
        <v>68</v>
      </c>
      <c r="V51" s="117">
        <v>28</v>
      </c>
      <c r="W51" s="118">
        <f t="shared" si="14"/>
        <v>28</v>
      </c>
      <c r="X51" s="36">
        <f t="shared" si="15"/>
        <v>27</v>
      </c>
      <c r="Y51" s="36">
        <f t="shared" si="16"/>
        <v>29</v>
      </c>
      <c r="Z51" s="17"/>
      <c r="AA51" s="17"/>
      <c r="AB51" s="17"/>
      <c r="AC51" s="17"/>
      <c r="AD51" s="17"/>
      <c r="AE51" s="17"/>
    </row>
    <row r="52" spans="1:31" ht="19.5" customHeight="1" thickBot="1">
      <c r="A52" s="94">
        <v>46</v>
      </c>
      <c r="B52" s="111" t="s">
        <v>341</v>
      </c>
      <c r="C52" s="115" t="s">
        <v>145</v>
      </c>
      <c r="D52" s="75"/>
      <c r="E52" s="73"/>
      <c r="F52" s="95">
        <f t="shared" si="1"/>
        <v>14</v>
      </c>
      <c r="G52" s="81">
        <f t="shared" si="2"/>
        <v>1</v>
      </c>
      <c r="H52" s="81">
        <f t="shared" si="3"/>
        <v>1</v>
      </c>
      <c r="I52" s="81">
        <f t="shared" si="4"/>
        <v>1</v>
      </c>
      <c r="J52" s="95">
        <f t="shared" si="5"/>
        <v>27</v>
      </c>
      <c r="K52" s="81">
        <f t="shared" si="6"/>
        <v>1</v>
      </c>
      <c r="L52" s="81">
        <f t="shared" si="7"/>
        <v>1</v>
      </c>
      <c r="M52" s="81">
        <f t="shared" si="8"/>
        <v>1</v>
      </c>
      <c r="N52" s="95">
        <f t="shared" si="9"/>
        <v>27</v>
      </c>
      <c r="O52" s="81">
        <f t="shared" si="10"/>
        <v>1</v>
      </c>
      <c r="P52" s="81">
        <f t="shared" si="11"/>
        <v>1</v>
      </c>
      <c r="Q52" s="81">
        <f t="shared" si="12"/>
        <v>1</v>
      </c>
      <c r="R52" s="35"/>
      <c r="S52" s="35"/>
      <c r="T52" s="37">
        <f t="shared" si="17"/>
        <v>68</v>
      </c>
      <c r="U52" s="90">
        <f t="shared" si="13"/>
        <v>68</v>
      </c>
      <c r="V52" s="117">
        <v>28</v>
      </c>
      <c r="W52" s="118">
        <f t="shared" si="14"/>
        <v>28</v>
      </c>
      <c r="X52" s="36">
        <f t="shared" si="15"/>
        <v>27</v>
      </c>
      <c r="Y52" s="36">
        <f t="shared" si="16"/>
        <v>29</v>
      </c>
      <c r="Z52" s="17"/>
      <c r="AA52" s="17"/>
      <c r="AB52" s="17"/>
      <c r="AC52" s="17"/>
      <c r="AD52" s="17"/>
      <c r="AE52" s="17"/>
    </row>
    <row r="53" spans="1:31" ht="19.5" customHeight="1" thickBot="1">
      <c r="A53" s="94">
        <v>47</v>
      </c>
      <c r="B53" s="111" t="s">
        <v>342</v>
      </c>
      <c r="C53" s="115" t="s">
        <v>146</v>
      </c>
      <c r="D53" s="75"/>
      <c r="E53" s="73"/>
      <c r="F53" s="95">
        <f t="shared" si="1"/>
        <v>14</v>
      </c>
      <c r="G53" s="81">
        <f t="shared" si="2"/>
        <v>1</v>
      </c>
      <c r="H53" s="81">
        <f t="shared" si="3"/>
        <v>1</v>
      </c>
      <c r="I53" s="81">
        <f t="shared" si="4"/>
        <v>1</v>
      </c>
      <c r="J53" s="95">
        <f t="shared" si="5"/>
        <v>28</v>
      </c>
      <c r="K53" s="81">
        <f t="shared" si="6"/>
        <v>1</v>
      </c>
      <c r="L53" s="81">
        <f t="shared" si="7"/>
        <v>1</v>
      </c>
      <c r="M53" s="81">
        <f t="shared" si="8"/>
        <v>1</v>
      </c>
      <c r="N53" s="95">
        <f t="shared" si="9"/>
        <v>28</v>
      </c>
      <c r="O53" s="81">
        <f t="shared" si="10"/>
        <v>1</v>
      </c>
      <c r="P53" s="81">
        <f t="shared" si="11"/>
        <v>1</v>
      </c>
      <c r="Q53" s="81">
        <f t="shared" si="12"/>
        <v>1</v>
      </c>
      <c r="R53" s="35"/>
      <c r="S53" s="35"/>
      <c r="T53" s="37">
        <f t="shared" si="17"/>
        <v>70</v>
      </c>
      <c r="U53" s="90">
        <f t="shared" si="13"/>
        <v>70</v>
      </c>
      <c r="V53" s="117">
        <v>30</v>
      </c>
      <c r="W53" s="118">
        <f t="shared" si="14"/>
        <v>29.5</v>
      </c>
      <c r="X53" s="36">
        <f t="shared" si="15"/>
        <v>29</v>
      </c>
      <c r="Y53" s="36">
        <v>30</v>
      </c>
      <c r="Z53" s="17"/>
      <c r="AA53" s="17"/>
      <c r="AB53" s="17"/>
      <c r="AC53" s="17"/>
      <c r="AD53" s="17"/>
      <c r="AE53" s="17"/>
    </row>
    <row r="54" spans="1:31" ht="19.5" customHeight="1" thickBot="1">
      <c r="A54" s="94">
        <v>48</v>
      </c>
      <c r="B54" s="111" t="s">
        <v>343</v>
      </c>
      <c r="C54" s="115" t="s">
        <v>147</v>
      </c>
      <c r="D54" s="75"/>
      <c r="E54" s="73"/>
      <c r="F54" s="95">
        <f t="shared" si="1"/>
        <v>13</v>
      </c>
      <c r="G54" s="81">
        <f t="shared" si="2"/>
        <v>1</v>
      </c>
      <c r="H54" s="81">
        <f t="shared" si="3"/>
        <v>1</v>
      </c>
      <c r="I54" s="81">
        <f t="shared" si="4"/>
        <v>1</v>
      </c>
      <c r="J54" s="95">
        <f t="shared" si="5"/>
        <v>26</v>
      </c>
      <c r="K54" s="81">
        <f t="shared" si="6"/>
        <v>1</v>
      </c>
      <c r="L54" s="81">
        <f t="shared" si="7"/>
        <v>1</v>
      </c>
      <c r="M54" s="81">
        <f t="shared" si="8"/>
        <v>1</v>
      </c>
      <c r="N54" s="95">
        <f t="shared" si="9"/>
        <v>26</v>
      </c>
      <c r="O54" s="81">
        <f t="shared" si="10"/>
        <v>1</v>
      </c>
      <c r="P54" s="81">
        <f t="shared" si="11"/>
        <v>1</v>
      </c>
      <c r="Q54" s="81">
        <f t="shared" si="12"/>
        <v>1</v>
      </c>
      <c r="R54" s="35"/>
      <c r="S54" s="35"/>
      <c r="T54" s="37">
        <f t="shared" si="17"/>
        <v>65</v>
      </c>
      <c r="U54" s="90">
        <f t="shared" si="13"/>
        <v>65</v>
      </c>
      <c r="V54" s="117">
        <v>27</v>
      </c>
      <c r="W54" s="118">
        <f t="shared" si="14"/>
        <v>27</v>
      </c>
      <c r="X54" s="36">
        <f t="shared" si="15"/>
        <v>26</v>
      </c>
      <c r="Y54" s="36">
        <f t="shared" si="16"/>
        <v>28</v>
      </c>
      <c r="Z54" s="17"/>
      <c r="AA54" s="17"/>
      <c r="AB54" s="17"/>
      <c r="AC54" s="17"/>
      <c r="AD54" s="17"/>
      <c r="AE54" s="17"/>
    </row>
    <row r="55" spans="1:31" ht="19.5" customHeight="1" thickBot="1">
      <c r="A55" s="94">
        <v>49</v>
      </c>
      <c r="B55" s="111" t="s">
        <v>344</v>
      </c>
      <c r="C55" s="115" t="s">
        <v>148</v>
      </c>
      <c r="D55" s="75"/>
      <c r="E55" s="73"/>
      <c r="F55" s="95">
        <f t="shared" si="1"/>
        <v>13</v>
      </c>
      <c r="G55" s="81">
        <f t="shared" si="2"/>
        <v>1</v>
      </c>
      <c r="H55" s="81">
        <f t="shared" si="3"/>
        <v>1</v>
      </c>
      <c r="I55" s="81">
        <f t="shared" si="4"/>
        <v>1</v>
      </c>
      <c r="J55" s="95">
        <f t="shared" si="5"/>
        <v>26</v>
      </c>
      <c r="K55" s="81">
        <f t="shared" si="6"/>
        <v>1</v>
      </c>
      <c r="L55" s="81">
        <f t="shared" si="7"/>
        <v>1</v>
      </c>
      <c r="M55" s="81">
        <f t="shared" si="8"/>
        <v>1</v>
      </c>
      <c r="N55" s="95">
        <f t="shared" si="9"/>
        <v>26</v>
      </c>
      <c r="O55" s="81">
        <f t="shared" si="10"/>
        <v>1</v>
      </c>
      <c r="P55" s="81">
        <f t="shared" si="11"/>
        <v>1</v>
      </c>
      <c r="Q55" s="81">
        <f t="shared" si="12"/>
        <v>1</v>
      </c>
      <c r="R55" s="35"/>
      <c r="S55" s="35"/>
      <c r="T55" s="37">
        <f t="shared" si="17"/>
        <v>65</v>
      </c>
      <c r="U55" s="90">
        <f t="shared" si="13"/>
        <v>65</v>
      </c>
      <c r="V55" s="117">
        <v>27</v>
      </c>
      <c r="W55" s="118">
        <f t="shared" si="14"/>
        <v>27</v>
      </c>
      <c r="X55" s="36">
        <f t="shared" si="15"/>
        <v>26</v>
      </c>
      <c r="Y55" s="36">
        <f t="shared" si="16"/>
        <v>28</v>
      </c>
      <c r="Z55" s="17"/>
      <c r="AA55" s="17"/>
      <c r="AB55" s="17"/>
      <c r="AC55" s="17"/>
      <c r="AD55" s="17"/>
      <c r="AE55" s="17"/>
    </row>
    <row r="56" spans="1:31" ht="19.5" customHeight="1" thickBot="1">
      <c r="A56" s="94">
        <v>50</v>
      </c>
      <c r="B56" s="111" t="s">
        <v>345</v>
      </c>
      <c r="C56" s="115" t="s">
        <v>149</v>
      </c>
      <c r="D56" s="75"/>
      <c r="E56" s="73"/>
      <c r="F56" s="95">
        <f t="shared" si="1"/>
        <v>14</v>
      </c>
      <c r="G56" s="81">
        <f t="shared" si="2"/>
        <v>1</v>
      </c>
      <c r="H56" s="81">
        <f t="shared" si="3"/>
        <v>1</v>
      </c>
      <c r="I56" s="81">
        <f t="shared" si="4"/>
        <v>1</v>
      </c>
      <c r="J56" s="95">
        <f t="shared" si="5"/>
        <v>28</v>
      </c>
      <c r="K56" s="81">
        <f t="shared" si="6"/>
        <v>1</v>
      </c>
      <c r="L56" s="81">
        <f t="shared" si="7"/>
        <v>1</v>
      </c>
      <c r="M56" s="81">
        <f t="shared" si="8"/>
        <v>1</v>
      </c>
      <c r="N56" s="95">
        <f t="shared" si="9"/>
        <v>28</v>
      </c>
      <c r="O56" s="81">
        <f t="shared" si="10"/>
        <v>1</v>
      </c>
      <c r="P56" s="81">
        <f t="shared" si="11"/>
        <v>1</v>
      </c>
      <c r="Q56" s="81">
        <f t="shared" si="12"/>
        <v>1</v>
      </c>
      <c r="R56" s="35"/>
      <c r="S56" s="35"/>
      <c r="T56" s="37">
        <f t="shared" si="17"/>
        <v>70</v>
      </c>
      <c r="U56" s="90">
        <f t="shared" si="13"/>
        <v>70</v>
      </c>
      <c r="V56" s="117">
        <v>30</v>
      </c>
      <c r="W56" s="118">
        <f t="shared" si="14"/>
        <v>29.5</v>
      </c>
      <c r="X56" s="36">
        <f t="shared" si="15"/>
        <v>29</v>
      </c>
      <c r="Y56" s="36">
        <v>30</v>
      </c>
      <c r="Z56" s="17"/>
      <c r="AA56" s="17"/>
      <c r="AB56" s="17"/>
      <c r="AC56" s="17"/>
      <c r="AD56" s="17"/>
      <c r="AE56" s="17"/>
    </row>
    <row r="57" spans="1:31" ht="19.5" customHeight="1" thickBot="1">
      <c r="A57" s="94">
        <v>51</v>
      </c>
      <c r="B57" s="111" t="s">
        <v>346</v>
      </c>
      <c r="C57" s="115" t="s">
        <v>150</v>
      </c>
      <c r="D57" s="75"/>
      <c r="E57" s="73"/>
      <c r="F57" s="95">
        <f t="shared" si="1"/>
        <v>14</v>
      </c>
      <c r="G57" s="81">
        <f t="shared" si="2"/>
        <v>1</v>
      </c>
      <c r="H57" s="81">
        <f t="shared" si="3"/>
        <v>1</v>
      </c>
      <c r="I57" s="81">
        <f t="shared" si="4"/>
        <v>1</v>
      </c>
      <c r="J57" s="95">
        <f t="shared" si="5"/>
        <v>27</v>
      </c>
      <c r="K57" s="81">
        <f t="shared" si="6"/>
        <v>1</v>
      </c>
      <c r="L57" s="81">
        <f t="shared" si="7"/>
        <v>1</v>
      </c>
      <c r="M57" s="81">
        <f t="shared" si="8"/>
        <v>1</v>
      </c>
      <c r="N57" s="95">
        <f t="shared" si="9"/>
        <v>27</v>
      </c>
      <c r="O57" s="81">
        <f t="shared" si="10"/>
        <v>1</v>
      </c>
      <c r="P57" s="81">
        <f t="shared" si="11"/>
        <v>1</v>
      </c>
      <c r="Q57" s="81">
        <f t="shared" si="12"/>
        <v>1</v>
      </c>
      <c r="R57" s="35"/>
      <c r="S57" s="35"/>
      <c r="T57" s="37">
        <f t="shared" si="17"/>
        <v>68</v>
      </c>
      <c r="U57" s="90">
        <f t="shared" si="13"/>
        <v>68</v>
      </c>
      <c r="V57" s="117">
        <v>28</v>
      </c>
      <c r="W57" s="118">
        <f t="shared" si="14"/>
        <v>28</v>
      </c>
      <c r="X57" s="36">
        <f t="shared" si="15"/>
        <v>27</v>
      </c>
      <c r="Y57" s="36">
        <f t="shared" si="16"/>
        <v>29</v>
      </c>
      <c r="Z57" s="17"/>
      <c r="AA57" s="17"/>
      <c r="AB57" s="17"/>
      <c r="AC57" s="17"/>
      <c r="AD57" s="17"/>
      <c r="AE57" s="17"/>
    </row>
    <row r="58" spans="1:31" ht="19.5" customHeight="1" thickBot="1">
      <c r="A58" s="94">
        <v>52</v>
      </c>
      <c r="B58" s="111" t="s">
        <v>347</v>
      </c>
      <c r="C58" s="115" t="s">
        <v>151</v>
      </c>
      <c r="D58" s="75"/>
      <c r="E58" s="73"/>
      <c r="F58" s="95">
        <f t="shared" si="1"/>
        <v>13</v>
      </c>
      <c r="G58" s="81">
        <f t="shared" si="2"/>
        <v>1</v>
      </c>
      <c r="H58" s="81">
        <f t="shared" si="3"/>
        <v>1</v>
      </c>
      <c r="I58" s="81">
        <f t="shared" si="4"/>
        <v>1</v>
      </c>
      <c r="J58" s="95">
        <f t="shared" si="5"/>
        <v>26</v>
      </c>
      <c r="K58" s="81">
        <f t="shared" si="6"/>
        <v>1</v>
      </c>
      <c r="L58" s="81">
        <f t="shared" si="7"/>
        <v>1</v>
      </c>
      <c r="M58" s="81">
        <f t="shared" si="8"/>
        <v>1</v>
      </c>
      <c r="N58" s="95">
        <f t="shared" si="9"/>
        <v>26</v>
      </c>
      <c r="O58" s="81">
        <f t="shared" si="10"/>
        <v>1</v>
      </c>
      <c r="P58" s="81">
        <f t="shared" si="11"/>
        <v>1</v>
      </c>
      <c r="Q58" s="81">
        <f t="shared" si="12"/>
        <v>1</v>
      </c>
      <c r="R58" s="35"/>
      <c r="S58" s="35"/>
      <c r="T58" s="37">
        <f t="shared" si="17"/>
        <v>65</v>
      </c>
      <c r="U58" s="90">
        <f t="shared" si="13"/>
        <v>65</v>
      </c>
      <c r="V58" s="117">
        <v>27</v>
      </c>
      <c r="W58" s="118">
        <f t="shared" si="14"/>
        <v>27</v>
      </c>
      <c r="X58" s="36">
        <f t="shared" si="15"/>
        <v>26</v>
      </c>
      <c r="Y58" s="36">
        <f t="shared" si="16"/>
        <v>28</v>
      </c>
      <c r="Z58" s="17"/>
      <c r="AA58" s="17"/>
      <c r="AB58" s="17"/>
      <c r="AC58" s="17"/>
      <c r="AD58" s="17"/>
      <c r="AE58" s="17"/>
    </row>
    <row r="59" spans="1:31" ht="19.5" customHeight="1" thickBot="1">
      <c r="A59" s="94">
        <v>53</v>
      </c>
      <c r="B59" s="111" t="s">
        <v>348</v>
      </c>
      <c r="C59" s="115" t="s">
        <v>152</v>
      </c>
      <c r="D59" s="75"/>
      <c r="E59" s="73"/>
      <c r="F59" s="95">
        <f t="shared" si="1"/>
        <v>13</v>
      </c>
      <c r="G59" s="81">
        <f t="shared" si="2"/>
        <v>1</v>
      </c>
      <c r="H59" s="81">
        <f t="shared" si="3"/>
        <v>1</v>
      </c>
      <c r="I59" s="81">
        <f t="shared" si="4"/>
        <v>1</v>
      </c>
      <c r="J59" s="95">
        <f t="shared" si="5"/>
        <v>26</v>
      </c>
      <c r="K59" s="81">
        <f t="shared" si="6"/>
        <v>1</v>
      </c>
      <c r="L59" s="81">
        <f t="shared" si="7"/>
        <v>1</v>
      </c>
      <c r="M59" s="81">
        <f t="shared" si="8"/>
        <v>1</v>
      </c>
      <c r="N59" s="95">
        <f t="shared" si="9"/>
        <v>26</v>
      </c>
      <c r="O59" s="81">
        <f t="shared" si="10"/>
        <v>1</v>
      </c>
      <c r="P59" s="81">
        <f t="shared" si="11"/>
        <v>1</v>
      </c>
      <c r="Q59" s="81">
        <f t="shared" si="12"/>
        <v>1</v>
      </c>
      <c r="R59" s="35"/>
      <c r="S59" s="35"/>
      <c r="T59" s="37">
        <f t="shared" si="17"/>
        <v>65</v>
      </c>
      <c r="U59" s="90">
        <f t="shared" si="13"/>
        <v>65</v>
      </c>
      <c r="V59" s="117">
        <v>27</v>
      </c>
      <c r="W59" s="118">
        <f t="shared" si="14"/>
        <v>27</v>
      </c>
      <c r="X59" s="36">
        <f t="shared" si="15"/>
        <v>26</v>
      </c>
      <c r="Y59" s="36">
        <f t="shared" si="16"/>
        <v>28</v>
      </c>
      <c r="Z59" s="17"/>
      <c r="AA59" s="17"/>
      <c r="AB59" s="17"/>
      <c r="AC59" s="17"/>
      <c r="AD59" s="17"/>
      <c r="AE59" s="17"/>
    </row>
    <row r="60" spans="1:31" ht="19.5" customHeight="1" thickBot="1">
      <c r="A60" s="94">
        <v>54</v>
      </c>
      <c r="B60" s="111" t="s">
        <v>349</v>
      </c>
      <c r="C60" s="115" t="s">
        <v>153</v>
      </c>
      <c r="D60" s="75"/>
      <c r="E60" s="73"/>
      <c r="F60" s="95">
        <f t="shared" si="1"/>
        <v>14</v>
      </c>
      <c r="G60" s="81">
        <f t="shared" si="2"/>
        <v>1</v>
      </c>
      <c r="H60" s="81">
        <f t="shared" si="3"/>
        <v>1</v>
      </c>
      <c r="I60" s="81">
        <f t="shared" si="4"/>
        <v>1</v>
      </c>
      <c r="J60" s="95">
        <f t="shared" si="5"/>
        <v>28</v>
      </c>
      <c r="K60" s="81">
        <f t="shared" si="6"/>
        <v>1</v>
      </c>
      <c r="L60" s="81">
        <f t="shared" si="7"/>
        <v>1</v>
      </c>
      <c r="M60" s="81">
        <f t="shared" si="8"/>
        <v>1</v>
      </c>
      <c r="N60" s="95">
        <f t="shared" si="9"/>
        <v>28</v>
      </c>
      <c r="O60" s="81">
        <f t="shared" si="10"/>
        <v>1</v>
      </c>
      <c r="P60" s="81">
        <f t="shared" si="11"/>
        <v>1</v>
      </c>
      <c r="Q60" s="81">
        <f t="shared" si="12"/>
        <v>1</v>
      </c>
      <c r="R60" s="35"/>
      <c r="S60" s="35"/>
      <c r="T60" s="37">
        <f t="shared" si="17"/>
        <v>70</v>
      </c>
      <c r="U60" s="90">
        <f t="shared" si="13"/>
        <v>70</v>
      </c>
      <c r="V60" s="117">
        <v>29</v>
      </c>
      <c r="W60" s="118">
        <f t="shared" si="14"/>
        <v>29</v>
      </c>
      <c r="X60" s="36">
        <f t="shared" si="15"/>
        <v>28</v>
      </c>
      <c r="Y60" s="36">
        <f t="shared" si="16"/>
        <v>30</v>
      </c>
      <c r="Z60" s="17"/>
      <c r="AA60" s="17"/>
      <c r="AB60" s="17"/>
      <c r="AC60" s="17"/>
      <c r="AD60" s="17"/>
      <c r="AE60" s="17"/>
    </row>
    <row r="61" spans="1:31" ht="19.5" customHeight="1" thickBot="1">
      <c r="A61" s="94">
        <v>55</v>
      </c>
      <c r="B61" s="111" t="s">
        <v>350</v>
      </c>
      <c r="C61" s="115" t="s">
        <v>94</v>
      </c>
      <c r="D61" s="75"/>
      <c r="E61" s="73"/>
      <c r="F61" s="95">
        <f t="shared" si="1"/>
        <v>14</v>
      </c>
      <c r="G61" s="81">
        <f t="shared" si="2"/>
        <v>1</v>
      </c>
      <c r="H61" s="81">
        <f t="shared" si="3"/>
        <v>1</v>
      </c>
      <c r="I61" s="81">
        <f t="shared" si="4"/>
        <v>1</v>
      </c>
      <c r="J61" s="95">
        <f t="shared" si="5"/>
        <v>27</v>
      </c>
      <c r="K61" s="81">
        <f t="shared" si="6"/>
        <v>1</v>
      </c>
      <c r="L61" s="81">
        <f t="shared" si="7"/>
        <v>1</v>
      </c>
      <c r="M61" s="81">
        <f t="shared" si="8"/>
        <v>1</v>
      </c>
      <c r="N61" s="95">
        <f t="shared" si="9"/>
        <v>27</v>
      </c>
      <c r="O61" s="81">
        <f t="shared" si="10"/>
        <v>1</v>
      </c>
      <c r="P61" s="81">
        <f t="shared" si="11"/>
        <v>1</v>
      </c>
      <c r="Q61" s="81">
        <f t="shared" si="12"/>
        <v>1</v>
      </c>
      <c r="R61" s="35"/>
      <c r="S61" s="35"/>
      <c r="T61" s="37">
        <f t="shared" si="17"/>
        <v>68</v>
      </c>
      <c r="U61" s="90">
        <f t="shared" si="13"/>
        <v>68</v>
      </c>
      <c r="V61" s="117">
        <v>28</v>
      </c>
      <c r="W61" s="118">
        <f t="shared" si="14"/>
        <v>28</v>
      </c>
      <c r="X61" s="36">
        <f t="shared" si="15"/>
        <v>27</v>
      </c>
      <c r="Y61" s="36">
        <f t="shared" si="16"/>
        <v>29</v>
      </c>
      <c r="Z61" s="17"/>
      <c r="AA61" s="17"/>
      <c r="AB61" s="17"/>
      <c r="AC61" s="17"/>
      <c r="AD61" s="17"/>
      <c r="AE61" s="17"/>
    </row>
    <row r="62" spans="1:31" ht="19.5" customHeight="1" thickBot="1">
      <c r="A62" s="94">
        <v>56</v>
      </c>
      <c r="B62" s="111" t="s">
        <v>351</v>
      </c>
      <c r="C62" s="115" t="s">
        <v>154</v>
      </c>
      <c r="D62" s="75"/>
      <c r="E62" s="73"/>
      <c r="F62" s="95">
        <f t="shared" si="1"/>
        <v>14</v>
      </c>
      <c r="G62" s="81">
        <f t="shared" si="2"/>
        <v>1</v>
      </c>
      <c r="H62" s="81">
        <f t="shared" si="3"/>
        <v>1</v>
      </c>
      <c r="I62" s="81">
        <f t="shared" si="4"/>
        <v>1</v>
      </c>
      <c r="J62" s="95">
        <f t="shared" si="5"/>
        <v>28</v>
      </c>
      <c r="K62" s="81">
        <f t="shared" si="6"/>
        <v>1</v>
      </c>
      <c r="L62" s="81">
        <f t="shared" si="7"/>
        <v>1</v>
      </c>
      <c r="M62" s="81">
        <f t="shared" si="8"/>
        <v>1</v>
      </c>
      <c r="N62" s="95">
        <f t="shared" si="9"/>
        <v>28</v>
      </c>
      <c r="O62" s="81">
        <f t="shared" si="10"/>
        <v>1</v>
      </c>
      <c r="P62" s="81">
        <f t="shared" si="11"/>
        <v>1</v>
      </c>
      <c r="Q62" s="81">
        <f t="shared" si="12"/>
        <v>1</v>
      </c>
      <c r="R62" s="36"/>
      <c r="S62" s="36"/>
      <c r="T62" s="37">
        <f t="shared" si="17"/>
        <v>70</v>
      </c>
      <c r="U62" s="90">
        <f t="shared" si="13"/>
        <v>70</v>
      </c>
      <c r="V62" s="117">
        <v>30</v>
      </c>
      <c r="W62" s="118">
        <f t="shared" si="14"/>
        <v>29.5</v>
      </c>
      <c r="X62" s="36">
        <f t="shared" si="15"/>
        <v>29</v>
      </c>
      <c r="Y62" s="36">
        <v>30</v>
      </c>
      <c r="Z62" s="17"/>
      <c r="AA62" s="17"/>
      <c r="AB62" s="17"/>
      <c r="AC62" s="17"/>
      <c r="AD62" s="17"/>
      <c r="AE62" s="17"/>
    </row>
    <row r="63" spans="1:31" ht="19.5" customHeight="1" thickBot="1">
      <c r="A63" s="94">
        <v>57</v>
      </c>
      <c r="B63" s="111" t="s">
        <v>352</v>
      </c>
      <c r="C63" s="115" t="s">
        <v>155</v>
      </c>
      <c r="D63" s="75"/>
      <c r="E63" s="73"/>
      <c r="F63" s="95">
        <f t="shared" si="1"/>
        <v>14</v>
      </c>
      <c r="G63" s="81">
        <f t="shared" si="2"/>
        <v>1</v>
      </c>
      <c r="H63" s="81">
        <f t="shared" si="3"/>
        <v>1</v>
      </c>
      <c r="I63" s="81">
        <f t="shared" si="4"/>
        <v>1</v>
      </c>
      <c r="J63" s="95">
        <f t="shared" si="5"/>
        <v>27</v>
      </c>
      <c r="K63" s="81">
        <f t="shared" si="6"/>
        <v>1</v>
      </c>
      <c r="L63" s="81">
        <f t="shared" si="7"/>
        <v>1</v>
      </c>
      <c r="M63" s="81">
        <f t="shared" si="8"/>
        <v>1</v>
      </c>
      <c r="N63" s="95">
        <f t="shared" si="9"/>
        <v>27</v>
      </c>
      <c r="O63" s="81">
        <f t="shared" si="10"/>
        <v>1</v>
      </c>
      <c r="P63" s="81">
        <f t="shared" si="11"/>
        <v>1</v>
      </c>
      <c r="Q63" s="81">
        <f t="shared" si="12"/>
        <v>1</v>
      </c>
      <c r="R63" s="35"/>
      <c r="S63" s="35"/>
      <c r="T63" s="37">
        <f t="shared" si="17"/>
        <v>68</v>
      </c>
      <c r="U63" s="90">
        <f t="shared" si="13"/>
        <v>68</v>
      </c>
      <c r="V63" s="117">
        <v>28</v>
      </c>
      <c r="W63" s="118">
        <f t="shared" si="14"/>
        <v>28</v>
      </c>
      <c r="X63" s="36">
        <f t="shared" si="15"/>
        <v>27</v>
      </c>
      <c r="Y63" s="36">
        <f t="shared" si="16"/>
        <v>29</v>
      </c>
      <c r="Z63" s="17"/>
      <c r="AA63" s="17"/>
      <c r="AB63" s="17"/>
      <c r="AC63" s="17"/>
      <c r="AD63" s="17"/>
      <c r="AE63" s="17"/>
    </row>
    <row r="64" spans="1:31" ht="19.5" customHeight="1" thickBot="1">
      <c r="A64" s="94">
        <v>58</v>
      </c>
      <c r="B64" s="111" t="s">
        <v>353</v>
      </c>
      <c r="C64" s="115" t="s">
        <v>156</v>
      </c>
      <c r="D64" s="75"/>
      <c r="E64" s="73"/>
      <c r="F64" s="95">
        <f t="shared" si="1"/>
        <v>13</v>
      </c>
      <c r="G64" s="81">
        <f t="shared" si="2"/>
        <v>1</v>
      </c>
      <c r="H64" s="81">
        <f t="shared" si="3"/>
        <v>1</v>
      </c>
      <c r="I64" s="81">
        <f t="shared" si="4"/>
        <v>1</v>
      </c>
      <c r="J64" s="95">
        <f t="shared" si="5"/>
        <v>26</v>
      </c>
      <c r="K64" s="81">
        <f t="shared" si="6"/>
        <v>1</v>
      </c>
      <c r="L64" s="81">
        <f t="shared" si="7"/>
        <v>1</v>
      </c>
      <c r="M64" s="81">
        <f t="shared" si="8"/>
        <v>1</v>
      </c>
      <c r="N64" s="95">
        <f t="shared" si="9"/>
        <v>26</v>
      </c>
      <c r="O64" s="81">
        <f t="shared" si="10"/>
        <v>1</v>
      </c>
      <c r="P64" s="81">
        <f t="shared" si="11"/>
        <v>1</v>
      </c>
      <c r="Q64" s="81">
        <f t="shared" si="12"/>
        <v>1</v>
      </c>
      <c r="R64" s="35"/>
      <c r="S64" s="35"/>
      <c r="T64" s="37">
        <f t="shared" si="17"/>
        <v>65</v>
      </c>
      <c r="U64" s="90">
        <f t="shared" si="13"/>
        <v>65</v>
      </c>
      <c r="V64" s="117">
        <v>27</v>
      </c>
      <c r="W64" s="118">
        <f t="shared" si="14"/>
        <v>27</v>
      </c>
      <c r="X64" s="36">
        <f t="shared" si="15"/>
        <v>26</v>
      </c>
      <c r="Y64" s="36">
        <f t="shared" si="16"/>
        <v>28</v>
      </c>
      <c r="Z64" s="17"/>
      <c r="AA64" s="17"/>
      <c r="AB64" s="17"/>
      <c r="AC64" s="17"/>
      <c r="AD64" s="17"/>
      <c r="AE64" s="17"/>
    </row>
    <row r="65" spans="1:31" ht="19.5" customHeight="1" thickBot="1">
      <c r="A65" s="94">
        <v>59</v>
      </c>
      <c r="B65" s="111" t="s">
        <v>354</v>
      </c>
      <c r="C65" s="115" t="s">
        <v>157</v>
      </c>
      <c r="D65" s="75"/>
      <c r="E65" s="73"/>
      <c r="F65" s="95">
        <f t="shared" si="1"/>
        <v>14</v>
      </c>
      <c r="G65" s="81">
        <f t="shared" si="2"/>
        <v>1</v>
      </c>
      <c r="H65" s="81">
        <f t="shared" si="3"/>
        <v>1</v>
      </c>
      <c r="I65" s="81">
        <f t="shared" si="4"/>
        <v>1</v>
      </c>
      <c r="J65" s="95">
        <f t="shared" si="5"/>
        <v>28</v>
      </c>
      <c r="K65" s="81">
        <f t="shared" si="6"/>
        <v>1</v>
      </c>
      <c r="L65" s="81">
        <f t="shared" si="7"/>
        <v>1</v>
      </c>
      <c r="M65" s="81">
        <f t="shared" si="8"/>
        <v>1</v>
      </c>
      <c r="N65" s="95">
        <f t="shared" si="9"/>
        <v>28</v>
      </c>
      <c r="O65" s="81">
        <f t="shared" si="10"/>
        <v>1</v>
      </c>
      <c r="P65" s="81">
        <f t="shared" si="11"/>
        <v>1</v>
      </c>
      <c r="Q65" s="81">
        <f t="shared" si="12"/>
        <v>1</v>
      </c>
      <c r="R65" s="35"/>
      <c r="S65" s="35"/>
      <c r="T65" s="37">
        <f t="shared" si="17"/>
        <v>70</v>
      </c>
      <c r="U65" s="90">
        <f t="shared" si="13"/>
        <v>70</v>
      </c>
      <c r="V65" s="117">
        <v>29</v>
      </c>
      <c r="W65" s="118">
        <f t="shared" si="14"/>
        <v>29</v>
      </c>
      <c r="X65" s="36">
        <f t="shared" si="15"/>
        <v>28</v>
      </c>
      <c r="Y65" s="36">
        <f t="shared" si="16"/>
        <v>30</v>
      </c>
      <c r="Z65" s="17"/>
      <c r="AA65" s="17"/>
      <c r="AB65" s="17"/>
      <c r="AC65" s="17"/>
      <c r="AD65" s="17"/>
      <c r="AE65" s="17"/>
    </row>
    <row r="66" spans="1:31" ht="19.5" customHeight="1" thickBot="1">
      <c r="A66" s="94">
        <v>60</v>
      </c>
      <c r="B66" s="111" t="s">
        <v>355</v>
      </c>
      <c r="C66" s="115" t="s">
        <v>158</v>
      </c>
      <c r="D66" s="75"/>
      <c r="E66" s="73"/>
      <c r="F66" s="95">
        <f t="shared" si="1"/>
        <v>13</v>
      </c>
      <c r="G66" s="81">
        <f t="shared" si="2"/>
        <v>1</v>
      </c>
      <c r="H66" s="81">
        <f t="shared" si="3"/>
        <v>1</v>
      </c>
      <c r="I66" s="81">
        <f t="shared" si="4"/>
        <v>1</v>
      </c>
      <c r="J66" s="95">
        <f t="shared" si="5"/>
        <v>26</v>
      </c>
      <c r="K66" s="81">
        <f t="shared" si="6"/>
        <v>1</v>
      </c>
      <c r="L66" s="81">
        <f t="shared" si="7"/>
        <v>1</v>
      </c>
      <c r="M66" s="81">
        <f t="shared" si="8"/>
        <v>1</v>
      </c>
      <c r="N66" s="95">
        <f t="shared" si="9"/>
        <v>26</v>
      </c>
      <c r="O66" s="81">
        <f t="shared" si="10"/>
        <v>1</v>
      </c>
      <c r="P66" s="81">
        <f t="shared" si="11"/>
        <v>1</v>
      </c>
      <c r="Q66" s="81">
        <f t="shared" si="12"/>
        <v>1</v>
      </c>
      <c r="R66" s="35"/>
      <c r="S66" s="35"/>
      <c r="T66" s="37">
        <f t="shared" si="17"/>
        <v>65</v>
      </c>
      <c r="U66" s="90">
        <f t="shared" si="13"/>
        <v>65</v>
      </c>
      <c r="V66" s="117">
        <v>27</v>
      </c>
      <c r="W66" s="118">
        <f t="shared" si="14"/>
        <v>27</v>
      </c>
      <c r="X66" s="36">
        <f t="shared" si="15"/>
        <v>26</v>
      </c>
      <c r="Y66" s="36">
        <f t="shared" si="16"/>
        <v>28</v>
      </c>
      <c r="Z66" s="17"/>
      <c r="AA66" s="17"/>
      <c r="AB66" s="17"/>
      <c r="AC66" s="17"/>
      <c r="AD66" s="17"/>
      <c r="AE66" s="17"/>
    </row>
    <row r="67" spans="1:31" ht="19.5" customHeight="1" thickBot="1">
      <c r="A67" s="94">
        <v>61</v>
      </c>
      <c r="B67" s="111" t="s">
        <v>356</v>
      </c>
      <c r="C67" s="115" t="s">
        <v>159</v>
      </c>
      <c r="D67" s="75"/>
      <c r="E67" s="73"/>
      <c r="F67" s="95">
        <f t="shared" si="1"/>
        <v>14</v>
      </c>
      <c r="G67" s="81">
        <f t="shared" si="2"/>
        <v>1</v>
      </c>
      <c r="H67" s="81">
        <f t="shared" si="3"/>
        <v>1</v>
      </c>
      <c r="I67" s="81">
        <f t="shared" si="4"/>
        <v>1</v>
      </c>
      <c r="J67" s="95">
        <f t="shared" si="5"/>
        <v>28</v>
      </c>
      <c r="K67" s="81">
        <f t="shared" si="6"/>
        <v>1</v>
      </c>
      <c r="L67" s="81">
        <f t="shared" si="7"/>
        <v>1</v>
      </c>
      <c r="M67" s="81">
        <f t="shared" si="8"/>
        <v>1</v>
      </c>
      <c r="N67" s="95">
        <f t="shared" si="9"/>
        <v>28</v>
      </c>
      <c r="O67" s="81">
        <f t="shared" si="10"/>
        <v>1</v>
      </c>
      <c r="P67" s="81">
        <f t="shared" si="11"/>
        <v>1</v>
      </c>
      <c r="Q67" s="81">
        <f t="shared" si="12"/>
        <v>1</v>
      </c>
      <c r="R67" s="35"/>
      <c r="S67" s="35"/>
      <c r="T67" s="37">
        <f t="shared" si="17"/>
        <v>70</v>
      </c>
      <c r="U67" s="90">
        <f t="shared" si="13"/>
        <v>70</v>
      </c>
      <c r="V67" s="117">
        <v>30</v>
      </c>
      <c r="W67" s="118">
        <f t="shared" si="14"/>
        <v>29.5</v>
      </c>
      <c r="X67" s="36">
        <f t="shared" si="15"/>
        <v>29</v>
      </c>
      <c r="Y67" s="36">
        <v>30</v>
      </c>
      <c r="Z67" s="17"/>
      <c r="AA67" s="17"/>
      <c r="AB67" s="17"/>
      <c r="AC67" s="17"/>
      <c r="AD67" s="17"/>
      <c r="AE67" s="17"/>
    </row>
    <row r="68" spans="1:31" ht="19.5" customHeight="1" thickBot="1">
      <c r="A68" s="94">
        <v>62</v>
      </c>
      <c r="B68" s="111" t="s">
        <v>357</v>
      </c>
      <c r="C68" s="115" t="s">
        <v>160</v>
      </c>
      <c r="D68" s="75"/>
      <c r="E68" s="73"/>
      <c r="F68" s="95">
        <f t="shared" si="1"/>
        <v>14</v>
      </c>
      <c r="G68" s="81">
        <f t="shared" si="2"/>
        <v>1</v>
      </c>
      <c r="H68" s="81">
        <f t="shared" si="3"/>
        <v>1</v>
      </c>
      <c r="I68" s="81">
        <f t="shared" si="4"/>
        <v>1</v>
      </c>
      <c r="J68" s="95">
        <f t="shared" si="5"/>
        <v>27</v>
      </c>
      <c r="K68" s="81">
        <f t="shared" si="6"/>
        <v>1</v>
      </c>
      <c r="L68" s="81">
        <f t="shared" si="7"/>
        <v>1</v>
      </c>
      <c r="M68" s="81">
        <f t="shared" si="8"/>
        <v>1</v>
      </c>
      <c r="N68" s="95">
        <f t="shared" si="9"/>
        <v>27</v>
      </c>
      <c r="O68" s="81">
        <f t="shared" si="10"/>
        <v>1</v>
      </c>
      <c r="P68" s="81">
        <f t="shared" si="11"/>
        <v>1</v>
      </c>
      <c r="Q68" s="81">
        <f t="shared" si="12"/>
        <v>1</v>
      </c>
      <c r="R68" s="35"/>
      <c r="S68" s="35"/>
      <c r="T68" s="37">
        <f t="shared" si="17"/>
        <v>68</v>
      </c>
      <c r="U68" s="90">
        <f t="shared" si="13"/>
        <v>68</v>
      </c>
      <c r="V68" s="117">
        <v>28</v>
      </c>
      <c r="W68" s="118">
        <f t="shared" si="14"/>
        <v>28</v>
      </c>
      <c r="X68" s="36">
        <f t="shared" si="15"/>
        <v>27</v>
      </c>
      <c r="Y68" s="36">
        <f t="shared" si="16"/>
        <v>29</v>
      </c>
      <c r="Z68" s="17"/>
      <c r="AA68" s="17"/>
      <c r="AB68" s="17"/>
      <c r="AC68" s="17"/>
      <c r="AD68" s="17"/>
      <c r="AE68" s="17"/>
    </row>
    <row r="69" spans="1:31" ht="19.5" customHeight="1" thickBot="1">
      <c r="A69" s="94">
        <v>63</v>
      </c>
      <c r="B69" s="111" t="s">
        <v>358</v>
      </c>
      <c r="C69" s="115" t="s">
        <v>161</v>
      </c>
      <c r="D69" s="75"/>
      <c r="E69" s="73"/>
      <c r="F69" s="95">
        <f t="shared" si="1"/>
        <v>14</v>
      </c>
      <c r="G69" s="81">
        <f t="shared" si="2"/>
        <v>1</v>
      </c>
      <c r="H69" s="81">
        <f t="shared" si="3"/>
        <v>1</v>
      </c>
      <c r="I69" s="81">
        <f t="shared" si="4"/>
        <v>1</v>
      </c>
      <c r="J69" s="95">
        <f t="shared" si="5"/>
        <v>27</v>
      </c>
      <c r="K69" s="81">
        <f t="shared" si="6"/>
        <v>1</v>
      </c>
      <c r="L69" s="81">
        <f t="shared" si="7"/>
        <v>1</v>
      </c>
      <c r="M69" s="81">
        <f t="shared" si="8"/>
        <v>1</v>
      </c>
      <c r="N69" s="95">
        <f t="shared" si="9"/>
        <v>27</v>
      </c>
      <c r="O69" s="81">
        <f t="shared" si="10"/>
        <v>1</v>
      </c>
      <c r="P69" s="81">
        <f t="shared" si="11"/>
        <v>1</v>
      </c>
      <c r="Q69" s="81">
        <f t="shared" si="12"/>
        <v>1</v>
      </c>
      <c r="R69" s="35"/>
      <c r="S69" s="35"/>
      <c r="T69" s="37">
        <f t="shared" si="17"/>
        <v>68</v>
      </c>
      <c r="U69" s="90">
        <f t="shared" si="13"/>
        <v>68</v>
      </c>
      <c r="V69" s="117">
        <v>28</v>
      </c>
      <c r="W69" s="118">
        <f t="shared" si="14"/>
        <v>28</v>
      </c>
      <c r="X69" s="36">
        <f t="shared" si="15"/>
        <v>27</v>
      </c>
      <c r="Y69" s="36">
        <f t="shared" si="16"/>
        <v>29</v>
      </c>
      <c r="Z69" s="17"/>
      <c r="AA69" s="17"/>
      <c r="AB69" s="17"/>
      <c r="AC69" s="17"/>
      <c r="AD69" s="17"/>
      <c r="AE69" s="17"/>
    </row>
    <row r="70" spans="1:31" ht="19.5" customHeight="1" thickBot="1">
      <c r="A70" s="94">
        <v>64</v>
      </c>
      <c r="B70" s="111" t="s">
        <v>359</v>
      </c>
      <c r="C70" s="115" t="s">
        <v>162</v>
      </c>
      <c r="D70" s="75"/>
      <c r="E70" s="73"/>
      <c r="F70" s="95">
        <f t="shared" si="1"/>
        <v>14</v>
      </c>
      <c r="G70" s="81">
        <f t="shared" si="2"/>
        <v>1</v>
      </c>
      <c r="H70" s="81">
        <f t="shared" si="3"/>
        <v>1</v>
      </c>
      <c r="I70" s="81">
        <f t="shared" si="4"/>
        <v>1</v>
      </c>
      <c r="J70" s="95">
        <f t="shared" si="5"/>
        <v>28</v>
      </c>
      <c r="K70" s="81">
        <f t="shared" si="6"/>
        <v>1</v>
      </c>
      <c r="L70" s="81">
        <f t="shared" si="7"/>
        <v>1</v>
      </c>
      <c r="M70" s="81">
        <f t="shared" si="8"/>
        <v>1</v>
      </c>
      <c r="N70" s="95">
        <f t="shared" si="9"/>
        <v>28</v>
      </c>
      <c r="O70" s="81">
        <f t="shared" si="10"/>
        <v>1</v>
      </c>
      <c r="P70" s="81">
        <f t="shared" si="11"/>
        <v>1</v>
      </c>
      <c r="Q70" s="81">
        <f t="shared" si="12"/>
        <v>1</v>
      </c>
      <c r="R70" s="35"/>
      <c r="S70" s="35"/>
      <c r="T70" s="37">
        <f t="shared" si="17"/>
        <v>70</v>
      </c>
      <c r="U70" s="90">
        <f t="shared" si="13"/>
        <v>70</v>
      </c>
      <c r="V70" s="117">
        <v>30</v>
      </c>
      <c r="W70" s="118">
        <f t="shared" si="14"/>
        <v>29.5</v>
      </c>
      <c r="X70" s="36">
        <f t="shared" si="15"/>
        <v>29</v>
      </c>
      <c r="Y70" s="36">
        <v>30</v>
      </c>
      <c r="Z70" s="17"/>
      <c r="AA70" s="17"/>
      <c r="AB70" s="17"/>
      <c r="AC70" s="17"/>
      <c r="AD70" s="17"/>
      <c r="AE70" s="17"/>
    </row>
    <row r="71" spans="1:31" ht="19.5" customHeight="1" thickBot="1">
      <c r="A71" s="94">
        <v>65</v>
      </c>
      <c r="B71" s="111" t="s">
        <v>360</v>
      </c>
      <c r="C71" s="115" t="s">
        <v>163</v>
      </c>
      <c r="D71" s="75"/>
      <c r="E71" s="73"/>
      <c r="F71" s="95">
        <f t="shared" si="1"/>
        <v>14</v>
      </c>
      <c r="G71" s="81">
        <f t="shared" si="2"/>
        <v>1</v>
      </c>
      <c r="H71" s="81">
        <f t="shared" si="3"/>
        <v>1</v>
      </c>
      <c r="I71" s="81">
        <f t="shared" si="4"/>
        <v>1</v>
      </c>
      <c r="J71" s="95">
        <f t="shared" si="5"/>
        <v>27</v>
      </c>
      <c r="K71" s="81">
        <f t="shared" si="6"/>
        <v>1</v>
      </c>
      <c r="L71" s="81">
        <f t="shared" si="7"/>
        <v>1</v>
      </c>
      <c r="M71" s="81">
        <f t="shared" si="8"/>
        <v>1</v>
      </c>
      <c r="N71" s="95">
        <f t="shared" si="9"/>
        <v>27</v>
      </c>
      <c r="O71" s="81">
        <f t="shared" si="10"/>
        <v>1</v>
      </c>
      <c r="P71" s="81">
        <f t="shared" si="11"/>
        <v>1</v>
      </c>
      <c r="Q71" s="81">
        <f t="shared" si="12"/>
        <v>1</v>
      </c>
      <c r="R71" s="35"/>
      <c r="S71" s="35"/>
      <c r="T71" s="37">
        <f t="shared" si="17"/>
        <v>68</v>
      </c>
      <c r="U71" s="90">
        <f t="shared" si="13"/>
        <v>68</v>
      </c>
      <c r="V71" s="117">
        <v>28</v>
      </c>
      <c r="W71" s="118">
        <f t="shared" si="14"/>
        <v>28</v>
      </c>
      <c r="X71" s="36">
        <f t="shared" si="15"/>
        <v>27</v>
      </c>
      <c r="Y71" s="36">
        <f t="shared" si="16"/>
        <v>29</v>
      </c>
      <c r="Z71" s="17"/>
      <c r="AA71" s="17"/>
      <c r="AB71" s="17"/>
      <c r="AC71" s="17"/>
      <c r="AD71" s="17"/>
      <c r="AE71" s="17"/>
    </row>
    <row r="72" spans="1:31" ht="19.5" customHeight="1" thickBot="1">
      <c r="A72" s="94">
        <v>66</v>
      </c>
      <c r="B72" s="111" t="s">
        <v>361</v>
      </c>
      <c r="C72" s="115" t="s">
        <v>164</v>
      </c>
      <c r="D72" s="75"/>
      <c r="E72" s="73"/>
      <c r="F72" s="95">
        <f t="shared" ref="F72:F135" si="18">ROUNDUP(U72*1/5,0)</f>
        <v>13</v>
      </c>
      <c r="G72" s="81">
        <f t="shared" ref="G72:G135" si="19">IF(F72&gt;=($F$6*0.7),1,0)</f>
        <v>1</v>
      </c>
      <c r="H72" s="81">
        <f t="shared" ref="H72:H135" si="20">IF(F72&gt;=($F$6*0.8),1,0)</f>
        <v>1</v>
      </c>
      <c r="I72" s="81">
        <f t="shared" ref="I72:I135" si="21">IF(F72&gt;=($F$6*0.9),1,0)</f>
        <v>1</v>
      </c>
      <c r="J72" s="95">
        <f t="shared" ref="J72:J135" si="22">ROUNDDOWN(U72*2/5,0)</f>
        <v>26</v>
      </c>
      <c r="K72" s="81">
        <f t="shared" ref="K72:K135" si="23">IF(J72&gt;=($J$6*0.7),1,0)</f>
        <v>1</v>
      </c>
      <c r="L72" s="81">
        <f t="shared" ref="L72:L135" si="24">IF(J72&gt;=($J$6*0.8),1,0)</f>
        <v>1</v>
      </c>
      <c r="M72" s="81">
        <f t="shared" ref="M72:M135" si="25">IF(J72&gt;=($J$6*0.9),1,0)</f>
        <v>1</v>
      </c>
      <c r="N72" s="95">
        <f t="shared" ref="N72:N135" si="26">ROUNDDOWN(U72*2/5,0)</f>
        <v>26</v>
      </c>
      <c r="O72" s="81">
        <f t="shared" ref="O72:O135" si="27">IF(N72&gt;=($N$6*0.7),1,0)</f>
        <v>1</v>
      </c>
      <c r="P72" s="81">
        <f t="shared" ref="P72:P135" si="28">IF(N72&gt;=($N$6*0.8),1,0)</f>
        <v>1</v>
      </c>
      <c r="Q72" s="81">
        <f t="shared" ref="Q72:Q135" si="29">IF(N72&gt;=($N$6*0.9),1,0)</f>
        <v>1</v>
      </c>
      <c r="R72" s="35"/>
      <c r="S72" s="35"/>
      <c r="T72" s="37">
        <f t="shared" si="17"/>
        <v>65</v>
      </c>
      <c r="U72" s="90">
        <f t="shared" ref="U72:U135" si="30">ROUND(7/3*Y72,0)</f>
        <v>65</v>
      </c>
      <c r="V72" s="117">
        <v>27</v>
      </c>
      <c r="W72" s="118">
        <f t="shared" ref="W72:W135" si="31">(X72+Y72)/2</f>
        <v>27</v>
      </c>
      <c r="X72" s="36">
        <f t="shared" ref="X72:X135" si="32">V72-1</f>
        <v>26</v>
      </c>
      <c r="Y72" s="36">
        <f t="shared" ref="Y72:Y135" si="33">V72+1</f>
        <v>28</v>
      </c>
      <c r="Z72" s="17"/>
      <c r="AA72" s="17"/>
      <c r="AB72" s="17"/>
      <c r="AC72" s="17"/>
      <c r="AD72" s="17"/>
      <c r="AE72" s="17"/>
    </row>
    <row r="73" spans="1:31" ht="19.5" customHeight="1" thickBot="1">
      <c r="A73" s="94">
        <v>67</v>
      </c>
      <c r="B73" s="111" t="s">
        <v>362</v>
      </c>
      <c r="C73" s="115" t="s">
        <v>165</v>
      </c>
      <c r="D73" s="75"/>
      <c r="E73" s="73"/>
      <c r="F73" s="95">
        <f t="shared" si="18"/>
        <v>13</v>
      </c>
      <c r="G73" s="81">
        <f t="shared" si="19"/>
        <v>1</v>
      </c>
      <c r="H73" s="81">
        <f t="shared" si="20"/>
        <v>1</v>
      </c>
      <c r="I73" s="81">
        <f t="shared" si="21"/>
        <v>1</v>
      </c>
      <c r="J73" s="95">
        <f t="shared" si="22"/>
        <v>26</v>
      </c>
      <c r="K73" s="81">
        <f t="shared" si="23"/>
        <v>1</v>
      </c>
      <c r="L73" s="81">
        <f t="shared" si="24"/>
        <v>1</v>
      </c>
      <c r="M73" s="81">
        <f t="shared" si="25"/>
        <v>1</v>
      </c>
      <c r="N73" s="95">
        <f t="shared" si="26"/>
        <v>26</v>
      </c>
      <c r="O73" s="81">
        <f t="shared" si="27"/>
        <v>1</v>
      </c>
      <c r="P73" s="81">
        <f t="shared" si="28"/>
        <v>1</v>
      </c>
      <c r="Q73" s="81">
        <f t="shared" si="29"/>
        <v>1</v>
      </c>
      <c r="R73" s="35"/>
      <c r="S73" s="35"/>
      <c r="T73" s="37">
        <f t="shared" si="17"/>
        <v>65</v>
      </c>
      <c r="U73" s="90">
        <f t="shared" si="30"/>
        <v>65</v>
      </c>
      <c r="V73" s="117">
        <v>27</v>
      </c>
      <c r="W73" s="118">
        <f t="shared" si="31"/>
        <v>27</v>
      </c>
      <c r="X73" s="36">
        <f t="shared" si="32"/>
        <v>26</v>
      </c>
      <c r="Y73" s="36">
        <f t="shared" si="33"/>
        <v>28</v>
      </c>
      <c r="Z73" s="17"/>
      <c r="AA73" s="17"/>
      <c r="AB73" s="17"/>
      <c r="AC73" s="17"/>
      <c r="AD73" s="17"/>
      <c r="AE73" s="17"/>
    </row>
    <row r="74" spans="1:31" ht="19.5" customHeight="1" thickBot="1">
      <c r="A74" s="94">
        <v>68</v>
      </c>
      <c r="B74" s="111" t="s">
        <v>363</v>
      </c>
      <c r="C74" s="115" t="s">
        <v>166</v>
      </c>
      <c r="D74" s="75"/>
      <c r="E74" s="73"/>
      <c r="F74" s="95">
        <f t="shared" si="18"/>
        <v>13</v>
      </c>
      <c r="G74" s="81">
        <f t="shared" si="19"/>
        <v>1</v>
      </c>
      <c r="H74" s="81">
        <f t="shared" si="20"/>
        <v>1</v>
      </c>
      <c r="I74" s="81">
        <f t="shared" si="21"/>
        <v>1</v>
      </c>
      <c r="J74" s="95">
        <f t="shared" si="22"/>
        <v>26</v>
      </c>
      <c r="K74" s="81">
        <f t="shared" si="23"/>
        <v>1</v>
      </c>
      <c r="L74" s="81">
        <f t="shared" si="24"/>
        <v>1</v>
      </c>
      <c r="M74" s="81">
        <f t="shared" si="25"/>
        <v>1</v>
      </c>
      <c r="N74" s="95">
        <f t="shared" si="26"/>
        <v>26</v>
      </c>
      <c r="O74" s="81">
        <f t="shared" si="27"/>
        <v>1</v>
      </c>
      <c r="P74" s="81">
        <f t="shared" si="28"/>
        <v>1</v>
      </c>
      <c r="Q74" s="81">
        <f t="shared" si="29"/>
        <v>1</v>
      </c>
      <c r="R74" s="35"/>
      <c r="S74" s="35"/>
      <c r="T74" s="37">
        <f t="shared" si="17"/>
        <v>65</v>
      </c>
      <c r="U74" s="90">
        <f t="shared" si="30"/>
        <v>65</v>
      </c>
      <c r="V74" s="117">
        <v>27</v>
      </c>
      <c r="W74" s="118">
        <f t="shared" si="31"/>
        <v>27</v>
      </c>
      <c r="X74" s="36">
        <f t="shared" si="32"/>
        <v>26</v>
      </c>
      <c r="Y74" s="36">
        <f t="shared" si="33"/>
        <v>28</v>
      </c>
      <c r="Z74" s="17"/>
      <c r="AA74" s="17"/>
      <c r="AB74" s="17"/>
      <c r="AC74" s="17"/>
      <c r="AD74" s="17"/>
      <c r="AE74" s="17"/>
    </row>
    <row r="75" spans="1:31" ht="19.5" customHeight="1" thickBot="1">
      <c r="A75" s="94">
        <v>69</v>
      </c>
      <c r="B75" s="111" t="s">
        <v>364</v>
      </c>
      <c r="C75" s="115" t="s">
        <v>167</v>
      </c>
      <c r="D75" s="75"/>
      <c r="E75" s="73"/>
      <c r="F75" s="95">
        <f t="shared" si="18"/>
        <v>13</v>
      </c>
      <c r="G75" s="81">
        <f t="shared" si="19"/>
        <v>1</v>
      </c>
      <c r="H75" s="81">
        <f t="shared" si="20"/>
        <v>1</v>
      </c>
      <c r="I75" s="81">
        <f t="shared" si="21"/>
        <v>1</v>
      </c>
      <c r="J75" s="95">
        <f t="shared" si="22"/>
        <v>26</v>
      </c>
      <c r="K75" s="81">
        <f t="shared" si="23"/>
        <v>1</v>
      </c>
      <c r="L75" s="81">
        <f t="shared" si="24"/>
        <v>1</v>
      </c>
      <c r="M75" s="81">
        <f t="shared" si="25"/>
        <v>1</v>
      </c>
      <c r="N75" s="95">
        <f t="shared" si="26"/>
        <v>26</v>
      </c>
      <c r="O75" s="81">
        <f t="shared" si="27"/>
        <v>1</v>
      </c>
      <c r="P75" s="81">
        <f t="shared" si="28"/>
        <v>1</v>
      </c>
      <c r="Q75" s="81">
        <f t="shared" si="29"/>
        <v>1</v>
      </c>
      <c r="R75" s="35"/>
      <c r="S75" s="35"/>
      <c r="T75" s="37">
        <f t="shared" si="17"/>
        <v>65</v>
      </c>
      <c r="U75" s="90">
        <f t="shared" si="30"/>
        <v>65</v>
      </c>
      <c r="V75" s="117">
        <v>27</v>
      </c>
      <c r="W75" s="118">
        <f t="shared" si="31"/>
        <v>27</v>
      </c>
      <c r="X75" s="36">
        <f t="shared" si="32"/>
        <v>26</v>
      </c>
      <c r="Y75" s="36">
        <f t="shared" si="33"/>
        <v>28</v>
      </c>
      <c r="Z75" s="17"/>
      <c r="AA75" s="17"/>
      <c r="AB75" s="17"/>
      <c r="AC75" s="17"/>
      <c r="AD75" s="17"/>
      <c r="AE75" s="17"/>
    </row>
    <row r="76" spans="1:31" ht="19.5" customHeight="1" thickBot="1">
      <c r="A76" s="94">
        <v>70</v>
      </c>
      <c r="B76" s="111" t="s">
        <v>365</v>
      </c>
      <c r="C76" s="115" t="s">
        <v>168</v>
      </c>
      <c r="D76" s="75"/>
      <c r="E76" s="73"/>
      <c r="F76" s="95">
        <f t="shared" si="18"/>
        <v>14</v>
      </c>
      <c r="G76" s="81">
        <f t="shared" si="19"/>
        <v>1</v>
      </c>
      <c r="H76" s="81">
        <f t="shared" si="20"/>
        <v>1</v>
      </c>
      <c r="I76" s="81">
        <f t="shared" si="21"/>
        <v>1</v>
      </c>
      <c r="J76" s="95">
        <f t="shared" si="22"/>
        <v>28</v>
      </c>
      <c r="K76" s="81">
        <f t="shared" si="23"/>
        <v>1</v>
      </c>
      <c r="L76" s="81">
        <f t="shared" si="24"/>
        <v>1</v>
      </c>
      <c r="M76" s="81">
        <f t="shared" si="25"/>
        <v>1</v>
      </c>
      <c r="N76" s="95">
        <f t="shared" si="26"/>
        <v>28</v>
      </c>
      <c r="O76" s="81">
        <f t="shared" si="27"/>
        <v>1</v>
      </c>
      <c r="P76" s="81">
        <f t="shared" si="28"/>
        <v>1</v>
      </c>
      <c r="Q76" s="81">
        <f t="shared" si="29"/>
        <v>1</v>
      </c>
      <c r="R76" s="35"/>
      <c r="S76" s="35"/>
      <c r="T76" s="37">
        <f t="shared" si="17"/>
        <v>70</v>
      </c>
      <c r="U76" s="90">
        <f t="shared" si="30"/>
        <v>70</v>
      </c>
      <c r="V76" s="117">
        <v>30</v>
      </c>
      <c r="W76" s="118">
        <f t="shared" si="31"/>
        <v>29.5</v>
      </c>
      <c r="X76" s="36">
        <f t="shared" si="32"/>
        <v>29</v>
      </c>
      <c r="Y76" s="36">
        <v>30</v>
      </c>
      <c r="Z76" s="17"/>
      <c r="AA76" s="17"/>
      <c r="AB76" s="17"/>
      <c r="AC76" s="17"/>
      <c r="AD76" s="17"/>
      <c r="AE76" s="17"/>
    </row>
    <row r="77" spans="1:31" ht="19.5" customHeight="1" thickBot="1">
      <c r="A77" s="94">
        <v>71</v>
      </c>
      <c r="B77" s="111" t="s">
        <v>366</v>
      </c>
      <c r="C77" s="115" t="s">
        <v>169</v>
      </c>
      <c r="D77" s="75"/>
      <c r="E77" s="73"/>
      <c r="F77" s="95">
        <f t="shared" si="18"/>
        <v>14</v>
      </c>
      <c r="G77" s="81">
        <f t="shared" si="19"/>
        <v>1</v>
      </c>
      <c r="H77" s="81">
        <f t="shared" si="20"/>
        <v>1</v>
      </c>
      <c r="I77" s="81">
        <f t="shared" si="21"/>
        <v>1</v>
      </c>
      <c r="J77" s="95">
        <f t="shared" si="22"/>
        <v>27</v>
      </c>
      <c r="K77" s="81">
        <f t="shared" si="23"/>
        <v>1</v>
      </c>
      <c r="L77" s="81">
        <f t="shared" si="24"/>
        <v>1</v>
      </c>
      <c r="M77" s="81">
        <f t="shared" si="25"/>
        <v>1</v>
      </c>
      <c r="N77" s="95">
        <f t="shared" si="26"/>
        <v>27</v>
      </c>
      <c r="O77" s="81">
        <f t="shared" si="27"/>
        <v>1</v>
      </c>
      <c r="P77" s="81">
        <f t="shared" si="28"/>
        <v>1</v>
      </c>
      <c r="Q77" s="81">
        <f t="shared" si="29"/>
        <v>1</v>
      </c>
      <c r="R77" s="35"/>
      <c r="S77" s="35"/>
      <c r="T77" s="37">
        <f t="shared" ref="T77:T140" si="34">F77+J77+N77</f>
        <v>68</v>
      </c>
      <c r="U77" s="90">
        <f t="shared" si="30"/>
        <v>68</v>
      </c>
      <c r="V77" s="117">
        <v>28</v>
      </c>
      <c r="W77" s="118">
        <f t="shared" si="31"/>
        <v>28</v>
      </c>
      <c r="X77" s="36">
        <f t="shared" si="32"/>
        <v>27</v>
      </c>
      <c r="Y77" s="36">
        <f t="shared" si="33"/>
        <v>29</v>
      </c>
      <c r="Z77" s="17"/>
      <c r="AA77" s="17"/>
      <c r="AB77" s="17"/>
      <c r="AC77" s="17"/>
      <c r="AD77" s="17"/>
      <c r="AE77" s="17"/>
    </row>
    <row r="78" spans="1:31" ht="19.5" customHeight="1" thickBot="1">
      <c r="A78" s="94">
        <v>72</v>
      </c>
      <c r="B78" s="111" t="s">
        <v>367</v>
      </c>
      <c r="C78" s="115" t="s">
        <v>170</v>
      </c>
      <c r="D78" s="75"/>
      <c r="E78" s="73"/>
      <c r="F78" s="95">
        <f t="shared" si="18"/>
        <v>14</v>
      </c>
      <c r="G78" s="81">
        <f t="shared" si="19"/>
        <v>1</v>
      </c>
      <c r="H78" s="81">
        <f t="shared" si="20"/>
        <v>1</v>
      </c>
      <c r="I78" s="81">
        <f t="shared" si="21"/>
        <v>1</v>
      </c>
      <c r="J78" s="95">
        <f t="shared" si="22"/>
        <v>28</v>
      </c>
      <c r="K78" s="81">
        <f t="shared" si="23"/>
        <v>1</v>
      </c>
      <c r="L78" s="81">
        <f t="shared" si="24"/>
        <v>1</v>
      </c>
      <c r="M78" s="81">
        <f t="shared" si="25"/>
        <v>1</v>
      </c>
      <c r="N78" s="95">
        <f t="shared" si="26"/>
        <v>28</v>
      </c>
      <c r="O78" s="81">
        <f t="shared" si="27"/>
        <v>1</v>
      </c>
      <c r="P78" s="81">
        <f t="shared" si="28"/>
        <v>1</v>
      </c>
      <c r="Q78" s="81">
        <f t="shared" si="29"/>
        <v>1</v>
      </c>
      <c r="R78" s="35"/>
      <c r="S78" s="35"/>
      <c r="T78" s="37">
        <f t="shared" si="34"/>
        <v>70</v>
      </c>
      <c r="U78" s="90">
        <f t="shared" si="30"/>
        <v>70</v>
      </c>
      <c r="V78" s="117">
        <v>31</v>
      </c>
      <c r="W78" s="118">
        <f t="shared" si="31"/>
        <v>30</v>
      </c>
      <c r="X78" s="36">
        <f t="shared" si="32"/>
        <v>30</v>
      </c>
      <c r="Y78" s="36">
        <v>30</v>
      </c>
      <c r="Z78" s="17"/>
      <c r="AA78" s="17"/>
      <c r="AB78" s="17"/>
      <c r="AC78" s="17"/>
      <c r="AD78" s="17"/>
      <c r="AE78" s="17"/>
    </row>
    <row r="79" spans="1:31" ht="19.5" customHeight="1" thickBot="1">
      <c r="A79" s="94">
        <v>73</v>
      </c>
      <c r="B79" s="111" t="s">
        <v>368</v>
      </c>
      <c r="C79" s="115" t="s">
        <v>171</v>
      </c>
      <c r="D79" s="75"/>
      <c r="E79" s="73"/>
      <c r="F79" s="95">
        <f t="shared" si="18"/>
        <v>14</v>
      </c>
      <c r="G79" s="81">
        <f t="shared" si="19"/>
        <v>1</v>
      </c>
      <c r="H79" s="81">
        <f t="shared" si="20"/>
        <v>1</v>
      </c>
      <c r="I79" s="81">
        <f t="shared" si="21"/>
        <v>1</v>
      </c>
      <c r="J79" s="95">
        <f t="shared" si="22"/>
        <v>28</v>
      </c>
      <c r="K79" s="81">
        <f t="shared" si="23"/>
        <v>1</v>
      </c>
      <c r="L79" s="81">
        <f t="shared" si="24"/>
        <v>1</v>
      </c>
      <c r="M79" s="81">
        <f t="shared" si="25"/>
        <v>1</v>
      </c>
      <c r="N79" s="95">
        <f t="shared" si="26"/>
        <v>28</v>
      </c>
      <c r="O79" s="81">
        <f t="shared" si="27"/>
        <v>1</v>
      </c>
      <c r="P79" s="81">
        <f t="shared" si="28"/>
        <v>1</v>
      </c>
      <c r="Q79" s="81">
        <f t="shared" si="29"/>
        <v>1</v>
      </c>
      <c r="R79" s="35"/>
      <c r="S79" s="35"/>
      <c r="T79" s="37">
        <f t="shared" si="34"/>
        <v>70</v>
      </c>
      <c r="U79" s="90">
        <f t="shared" si="30"/>
        <v>70</v>
      </c>
      <c r="V79" s="117">
        <v>30</v>
      </c>
      <c r="W79" s="118">
        <f t="shared" si="31"/>
        <v>29.5</v>
      </c>
      <c r="X79" s="36">
        <f t="shared" si="32"/>
        <v>29</v>
      </c>
      <c r="Y79" s="36">
        <v>30</v>
      </c>
      <c r="Z79" s="17"/>
      <c r="AA79" s="17"/>
      <c r="AB79" s="17"/>
      <c r="AC79" s="17"/>
      <c r="AD79" s="17"/>
      <c r="AE79" s="17"/>
    </row>
    <row r="80" spans="1:31" ht="19.5" customHeight="1" thickBot="1">
      <c r="A80" s="94">
        <v>74</v>
      </c>
      <c r="B80" s="111" t="s">
        <v>369</v>
      </c>
      <c r="C80" s="115" t="s">
        <v>172</v>
      </c>
      <c r="D80" s="75"/>
      <c r="E80" s="73"/>
      <c r="F80" s="95">
        <f t="shared" si="18"/>
        <v>14</v>
      </c>
      <c r="G80" s="81">
        <f t="shared" si="19"/>
        <v>1</v>
      </c>
      <c r="H80" s="81">
        <f t="shared" si="20"/>
        <v>1</v>
      </c>
      <c r="I80" s="81">
        <f t="shared" si="21"/>
        <v>1</v>
      </c>
      <c r="J80" s="95">
        <f t="shared" si="22"/>
        <v>28</v>
      </c>
      <c r="K80" s="81">
        <f t="shared" si="23"/>
        <v>1</v>
      </c>
      <c r="L80" s="81">
        <f t="shared" si="24"/>
        <v>1</v>
      </c>
      <c r="M80" s="81">
        <f t="shared" si="25"/>
        <v>1</v>
      </c>
      <c r="N80" s="95">
        <f t="shared" si="26"/>
        <v>28</v>
      </c>
      <c r="O80" s="81">
        <f t="shared" si="27"/>
        <v>1</v>
      </c>
      <c r="P80" s="81">
        <f t="shared" si="28"/>
        <v>1</v>
      </c>
      <c r="Q80" s="81">
        <f t="shared" si="29"/>
        <v>1</v>
      </c>
      <c r="R80" s="35"/>
      <c r="S80" s="35"/>
      <c r="T80" s="37">
        <f t="shared" si="34"/>
        <v>70</v>
      </c>
      <c r="U80" s="90">
        <f t="shared" si="30"/>
        <v>70</v>
      </c>
      <c r="V80" s="117">
        <v>29</v>
      </c>
      <c r="W80" s="118">
        <f t="shared" si="31"/>
        <v>29</v>
      </c>
      <c r="X80" s="36">
        <f t="shared" si="32"/>
        <v>28</v>
      </c>
      <c r="Y80" s="36">
        <f t="shared" si="33"/>
        <v>30</v>
      </c>
      <c r="Z80" s="17"/>
      <c r="AA80" s="17"/>
      <c r="AB80" s="17"/>
      <c r="AC80" s="17"/>
      <c r="AD80" s="17"/>
      <c r="AE80" s="17"/>
    </row>
    <row r="81" spans="1:31" ht="19.5" customHeight="1" thickBot="1">
      <c r="A81" s="94">
        <v>75</v>
      </c>
      <c r="B81" s="111" t="s">
        <v>370</v>
      </c>
      <c r="C81" s="115" t="s">
        <v>173</v>
      </c>
      <c r="D81" s="75"/>
      <c r="E81" s="73"/>
      <c r="F81" s="95">
        <f t="shared" si="18"/>
        <v>14</v>
      </c>
      <c r="G81" s="81">
        <f t="shared" si="19"/>
        <v>1</v>
      </c>
      <c r="H81" s="81">
        <f t="shared" si="20"/>
        <v>1</v>
      </c>
      <c r="I81" s="81">
        <f t="shared" si="21"/>
        <v>1</v>
      </c>
      <c r="J81" s="95">
        <f t="shared" si="22"/>
        <v>27</v>
      </c>
      <c r="K81" s="81">
        <f t="shared" si="23"/>
        <v>1</v>
      </c>
      <c r="L81" s="81">
        <f t="shared" si="24"/>
        <v>1</v>
      </c>
      <c r="M81" s="81">
        <f t="shared" si="25"/>
        <v>1</v>
      </c>
      <c r="N81" s="95">
        <f t="shared" si="26"/>
        <v>27</v>
      </c>
      <c r="O81" s="81">
        <f t="shared" si="27"/>
        <v>1</v>
      </c>
      <c r="P81" s="81">
        <f t="shared" si="28"/>
        <v>1</v>
      </c>
      <c r="Q81" s="81">
        <f t="shared" si="29"/>
        <v>1</v>
      </c>
      <c r="R81" s="35"/>
      <c r="S81" s="35"/>
      <c r="T81" s="37">
        <f t="shared" si="34"/>
        <v>68</v>
      </c>
      <c r="U81" s="90">
        <f t="shared" si="30"/>
        <v>68</v>
      </c>
      <c r="V81" s="117">
        <v>28</v>
      </c>
      <c r="W81" s="118">
        <f t="shared" si="31"/>
        <v>28</v>
      </c>
      <c r="X81" s="36">
        <f t="shared" si="32"/>
        <v>27</v>
      </c>
      <c r="Y81" s="36">
        <f t="shared" si="33"/>
        <v>29</v>
      </c>
      <c r="Z81" s="17"/>
      <c r="AA81" s="17"/>
      <c r="AB81" s="17"/>
      <c r="AC81" s="17"/>
      <c r="AD81" s="17"/>
      <c r="AE81" s="17"/>
    </row>
    <row r="82" spans="1:31" ht="19.5" customHeight="1" thickBot="1">
      <c r="A82" s="94">
        <v>76</v>
      </c>
      <c r="B82" s="111" t="s">
        <v>371</v>
      </c>
      <c r="C82" s="115" t="s">
        <v>174</v>
      </c>
      <c r="D82" s="75"/>
      <c r="E82" s="73"/>
      <c r="F82" s="95">
        <f t="shared" si="18"/>
        <v>13</v>
      </c>
      <c r="G82" s="81">
        <f t="shared" si="19"/>
        <v>1</v>
      </c>
      <c r="H82" s="81">
        <f t="shared" si="20"/>
        <v>1</v>
      </c>
      <c r="I82" s="81">
        <f t="shared" si="21"/>
        <v>1</v>
      </c>
      <c r="J82" s="95">
        <f t="shared" si="22"/>
        <v>24</v>
      </c>
      <c r="K82" s="81">
        <f t="shared" si="23"/>
        <v>1</v>
      </c>
      <c r="L82" s="81">
        <f t="shared" si="24"/>
        <v>1</v>
      </c>
      <c r="M82" s="81">
        <f t="shared" si="25"/>
        <v>0</v>
      </c>
      <c r="N82" s="95">
        <f t="shared" si="26"/>
        <v>24</v>
      </c>
      <c r="O82" s="81">
        <f t="shared" si="27"/>
        <v>1</v>
      </c>
      <c r="P82" s="81">
        <f t="shared" si="28"/>
        <v>1</v>
      </c>
      <c r="Q82" s="81">
        <f t="shared" si="29"/>
        <v>0</v>
      </c>
      <c r="R82" s="35"/>
      <c r="S82" s="35"/>
      <c r="T82" s="37">
        <f t="shared" si="34"/>
        <v>61</v>
      </c>
      <c r="U82" s="90">
        <f t="shared" si="30"/>
        <v>61</v>
      </c>
      <c r="V82" s="117">
        <v>25</v>
      </c>
      <c r="W82" s="118">
        <f t="shared" si="31"/>
        <v>25</v>
      </c>
      <c r="X82" s="36">
        <f t="shared" si="32"/>
        <v>24</v>
      </c>
      <c r="Y82" s="36">
        <f t="shared" si="33"/>
        <v>26</v>
      </c>
      <c r="Z82" s="17"/>
      <c r="AA82" s="17"/>
      <c r="AB82" s="17"/>
      <c r="AC82" s="17"/>
      <c r="AD82" s="17"/>
      <c r="AE82" s="17"/>
    </row>
    <row r="83" spans="1:31" ht="19.5" customHeight="1" thickBot="1">
      <c r="A83" s="94">
        <v>77</v>
      </c>
      <c r="B83" s="111" t="s">
        <v>372</v>
      </c>
      <c r="C83" s="115" t="s">
        <v>95</v>
      </c>
      <c r="D83" s="75"/>
      <c r="E83" s="73"/>
      <c r="F83" s="95">
        <f t="shared" si="18"/>
        <v>14</v>
      </c>
      <c r="G83" s="81">
        <f t="shared" si="19"/>
        <v>1</v>
      </c>
      <c r="H83" s="81">
        <f t="shared" si="20"/>
        <v>1</v>
      </c>
      <c r="I83" s="81">
        <f t="shared" si="21"/>
        <v>1</v>
      </c>
      <c r="J83" s="95">
        <f t="shared" si="22"/>
        <v>27</v>
      </c>
      <c r="K83" s="81">
        <f t="shared" si="23"/>
        <v>1</v>
      </c>
      <c r="L83" s="81">
        <f t="shared" si="24"/>
        <v>1</v>
      </c>
      <c r="M83" s="81">
        <f t="shared" si="25"/>
        <v>1</v>
      </c>
      <c r="N83" s="95">
        <f t="shared" si="26"/>
        <v>27</v>
      </c>
      <c r="O83" s="81">
        <f t="shared" si="27"/>
        <v>1</v>
      </c>
      <c r="P83" s="81">
        <f t="shared" si="28"/>
        <v>1</v>
      </c>
      <c r="Q83" s="81">
        <f t="shared" si="29"/>
        <v>1</v>
      </c>
      <c r="R83" s="35"/>
      <c r="S83" s="35"/>
      <c r="T83" s="37">
        <f t="shared" si="34"/>
        <v>68</v>
      </c>
      <c r="U83" s="90">
        <f t="shared" si="30"/>
        <v>68</v>
      </c>
      <c r="V83" s="117">
        <v>28</v>
      </c>
      <c r="W83" s="118">
        <f t="shared" si="31"/>
        <v>28</v>
      </c>
      <c r="X83" s="36">
        <f t="shared" si="32"/>
        <v>27</v>
      </c>
      <c r="Y83" s="36">
        <f t="shared" si="33"/>
        <v>29</v>
      </c>
      <c r="Z83" s="17"/>
      <c r="AA83" s="17"/>
      <c r="AB83" s="17"/>
      <c r="AC83" s="17"/>
      <c r="AD83" s="17"/>
      <c r="AE83" s="17"/>
    </row>
    <row r="84" spans="1:31" ht="19.5" customHeight="1" thickBot="1">
      <c r="A84" s="94">
        <v>78</v>
      </c>
      <c r="B84" s="111" t="s">
        <v>373</v>
      </c>
      <c r="C84" s="115" t="s">
        <v>175</v>
      </c>
      <c r="D84" s="75"/>
      <c r="E84" s="73"/>
      <c r="F84" s="95">
        <f t="shared" si="18"/>
        <v>14</v>
      </c>
      <c r="G84" s="81">
        <f t="shared" si="19"/>
        <v>1</v>
      </c>
      <c r="H84" s="81">
        <f t="shared" si="20"/>
        <v>1</v>
      </c>
      <c r="I84" s="81">
        <f t="shared" si="21"/>
        <v>1</v>
      </c>
      <c r="J84" s="95">
        <f t="shared" si="22"/>
        <v>28</v>
      </c>
      <c r="K84" s="81">
        <f t="shared" si="23"/>
        <v>1</v>
      </c>
      <c r="L84" s="81">
        <f t="shared" si="24"/>
        <v>1</v>
      </c>
      <c r="M84" s="81">
        <f t="shared" si="25"/>
        <v>1</v>
      </c>
      <c r="N84" s="95">
        <f t="shared" si="26"/>
        <v>28</v>
      </c>
      <c r="O84" s="81">
        <f t="shared" si="27"/>
        <v>1</v>
      </c>
      <c r="P84" s="81">
        <f t="shared" si="28"/>
        <v>1</v>
      </c>
      <c r="Q84" s="81">
        <f t="shared" si="29"/>
        <v>1</v>
      </c>
      <c r="R84" s="35"/>
      <c r="S84" s="35"/>
      <c r="T84" s="37">
        <f t="shared" si="34"/>
        <v>70</v>
      </c>
      <c r="U84" s="90">
        <f t="shared" si="30"/>
        <v>70</v>
      </c>
      <c r="V84" s="117">
        <v>30</v>
      </c>
      <c r="W84" s="118">
        <f t="shared" si="31"/>
        <v>29.5</v>
      </c>
      <c r="X84" s="36">
        <f t="shared" si="32"/>
        <v>29</v>
      </c>
      <c r="Y84" s="36">
        <v>30</v>
      </c>
      <c r="Z84" s="17"/>
      <c r="AA84" s="17"/>
      <c r="AB84" s="17"/>
      <c r="AC84" s="17"/>
      <c r="AD84" s="17"/>
      <c r="AE84" s="17"/>
    </row>
    <row r="85" spans="1:31" ht="19.5" customHeight="1" thickBot="1">
      <c r="A85" s="94">
        <v>79</v>
      </c>
      <c r="B85" s="111" t="s">
        <v>374</v>
      </c>
      <c r="C85" s="115" t="s">
        <v>176</v>
      </c>
      <c r="D85" s="75"/>
      <c r="E85" s="73"/>
      <c r="F85" s="95">
        <f t="shared" si="18"/>
        <v>14</v>
      </c>
      <c r="G85" s="81">
        <f t="shared" si="19"/>
        <v>1</v>
      </c>
      <c r="H85" s="81">
        <f t="shared" si="20"/>
        <v>1</v>
      </c>
      <c r="I85" s="81">
        <f t="shared" si="21"/>
        <v>1</v>
      </c>
      <c r="J85" s="95">
        <f t="shared" si="22"/>
        <v>28</v>
      </c>
      <c r="K85" s="81">
        <f t="shared" si="23"/>
        <v>1</v>
      </c>
      <c r="L85" s="81">
        <f t="shared" si="24"/>
        <v>1</v>
      </c>
      <c r="M85" s="81">
        <f t="shared" si="25"/>
        <v>1</v>
      </c>
      <c r="N85" s="95">
        <f t="shared" si="26"/>
        <v>28</v>
      </c>
      <c r="O85" s="81">
        <f t="shared" si="27"/>
        <v>1</v>
      </c>
      <c r="P85" s="81">
        <f t="shared" si="28"/>
        <v>1</v>
      </c>
      <c r="Q85" s="81">
        <f t="shared" si="29"/>
        <v>1</v>
      </c>
      <c r="R85" s="35"/>
      <c r="S85" s="35"/>
      <c r="T85" s="37">
        <f t="shared" si="34"/>
        <v>70</v>
      </c>
      <c r="U85" s="90">
        <f t="shared" si="30"/>
        <v>70</v>
      </c>
      <c r="V85" s="117">
        <v>30</v>
      </c>
      <c r="W85" s="118">
        <f t="shared" si="31"/>
        <v>29.5</v>
      </c>
      <c r="X85" s="36">
        <f t="shared" si="32"/>
        <v>29</v>
      </c>
      <c r="Y85" s="36">
        <v>30</v>
      </c>
      <c r="Z85" s="17"/>
      <c r="AA85" s="17"/>
      <c r="AB85" s="17"/>
      <c r="AC85" s="17"/>
      <c r="AD85" s="17"/>
      <c r="AE85" s="17"/>
    </row>
    <row r="86" spans="1:31" ht="19.5" customHeight="1" thickBot="1">
      <c r="A86" s="94">
        <v>80</v>
      </c>
      <c r="B86" s="111" t="s">
        <v>375</v>
      </c>
      <c r="C86" s="115" t="s">
        <v>177</v>
      </c>
      <c r="D86" s="75"/>
      <c r="E86" s="73"/>
      <c r="F86" s="95">
        <f t="shared" si="18"/>
        <v>14</v>
      </c>
      <c r="G86" s="81">
        <f t="shared" si="19"/>
        <v>1</v>
      </c>
      <c r="H86" s="81">
        <f t="shared" si="20"/>
        <v>1</v>
      </c>
      <c r="I86" s="81">
        <f t="shared" si="21"/>
        <v>1</v>
      </c>
      <c r="J86" s="95">
        <f t="shared" si="22"/>
        <v>28</v>
      </c>
      <c r="K86" s="81">
        <f t="shared" si="23"/>
        <v>1</v>
      </c>
      <c r="L86" s="81">
        <f t="shared" si="24"/>
        <v>1</v>
      </c>
      <c r="M86" s="81">
        <f t="shared" si="25"/>
        <v>1</v>
      </c>
      <c r="N86" s="95">
        <f t="shared" si="26"/>
        <v>28</v>
      </c>
      <c r="O86" s="81">
        <f t="shared" si="27"/>
        <v>1</v>
      </c>
      <c r="P86" s="81">
        <f t="shared" si="28"/>
        <v>1</v>
      </c>
      <c r="Q86" s="81">
        <f t="shared" si="29"/>
        <v>1</v>
      </c>
      <c r="R86" s="35"/>
      <c r="S86" s="35"/>
      <c r="T86" s="37">
        <f t="shared" si="34"/>
        <v>70</v>
      </c>
      <c r="U86" s="90">
        <f t="shared" si="30"/>
        <v>70</v>
      </c>
      <c r="V86" s="117">
        <v>29</v>
      </c>
      <c r="W86" s="118">
        <f t="shared" si="31"/>
        <v>29</v>
      </c>
      <c r="X86" s="36">
        <f t="shared" si="32"/>
        <v>28</v>
      </c>
      <c r="Y86" s="36">
        <f t="shared" si="33"/>
        <v>30</v>
      </c>
      <c r="Z86" s="17"/>
      <c r="AA86" s="17"/>
      <c r="AB86" s="17"/>
      <c r="AC86" s="17"/>
      <c r="AD86" s="17"/>
      <c r="AE86" s="17"/>
    </row>
    <row r="87" spans="1:31" ht="19.5" customHeight="1" thickBot="1">
      <c r="A87" s="94">
        <v>81</v>
      </c>
      <c r="B87" s="111" t="s">
        <v>376</v>
      </c>
      <c r="C87" s="115" t="s">
        <v>178</v>
      </c>
      <c r="D87" s="75"/>
      <c r="E87" s="73"/>
      <c r="F87" s="95">
        <f t="shared" si="18"/>
        <v>14</v>
      </c>
      <c r="G87" s="81">
        <f t="shared" si="19"/>
        <v>1</v>
      </c>
      <c r="H87" s="81">
        <f t="shared" si="20"/>
        <v>1</v>
      </c>
      <c r="I87" s="81">
        <f t="shared" si="21"/>
        <v>1</v>
      </c>
      <c r="J87" s="95">
        <f t="shared" si="22"/>
        <v>28</v>
      </c>
      <c r="K87" s="81">
        <f t="shared" si="23"/>
        <v>1</v>
      </c>
      <c r="L87" s="81">
        <f t="shared" si="24"/>
        <v>1</v>
      </c>
      <c r="M87" s="81">
        <f t="shared" si="25"/>
        <v>1</v>
      </c>
      <c r="N87" s="95">
        <f t="shared" si="26"/>
        <v>28</v>
      </c>
      <c r="O87" s="81">
        <f t="shared" si="27"/>
        <v>1</v>
      </c>
      <c r="P87" s="81">
        <f t="shared" si="28"/>
        <v>1</v>
      </c>
      <c r="Q87" s="81">
        <f t="shared" si="29"/>
        <v>1</v>
      </c>
      <c r="R87" s="35"/>
      <c r="S87" s="35"/>
      <c r="T87" s="37">
        <f t="shared" si="34"/>
        <v>70</v>
      </c>
      <c r="U87" s="90">
        <f t="shared" si="30"/>
        <v>70</v>
      </c>
      <c r="V87" s="117">
        <v>29</v>
      </c>
      <c r="W87" s="118">
        <f t="shared" si="31"/>
        <v>29</v>
      </c>
      <c r="X87" s="36">
        <f t="shared" si="32"/>
        <v>28</v>
      </c>
      <c r="Y87" s="36">
        <f t="shared" si="33"/>
        <v>30</v>
      </c>
      <c r="Z87" s="17"/>
      <c r="AA87" s="17"/>
      <c r="AB87" s="17"/>
      <c r="AC87" s="17"/>
      <c r="AD87" s="17"/>
      <c r="AE87" s="17"/>
    </row>
    <row r="88" spans="1:31" ht="19.5" customHeight="1" thickBot="1">
      <c r="A88" s="94">
        <v>82</v>
      </c>
      <c r="B88" s="111" t="s">
        <v>377</v>
      </c>
      <c r="C88" s="115" t="s">
        <v>179</v>
      </c>
      <c r="D88" s="75"/>
      <c r="E88" s="73"/>
      <c r="F88" s="95">
        <f t="shared" si="18"/>
        <v>14</v>
      </c>
      <c r="G88" s="81">
        <f t="shared" si="19"/>
        <v>1</v>
      </c>
      <c r="H88" s="81">
        <f t="shared" si="20"/>
        <v>1</v>
      </c>
      <c r="I88" s="81">
        <f t="shared" si="21"/>
        <v>1</v>
      </c>
      <c r="J88" s="95">
        <f t="shared" si="22"/>
        <v>27</v>
      </c>
      <c r="K88" s="81">
        <f t="shared" si="23"/>
        <v>1</v>
      </c>
      <c r="L88" s="81">
        <f t="shared" si="24"/>
        <v>1</v>
      </c>
      <c r="M88" s="81">
        <f t="shared" si="25"/>
        <v>1</v>
      </c>
      <c r="N88" s="95">
        <f t="shared" si="26"/>
        <v>27</v>
      </c>
      <c r="O88" s="81">
        <f t="shared" si="27"/>
        <v>1</v>
      </c>
      <c r="P88" s="81">
        <f t="shared" si="28"/>
        <v>1</v>
      </c>
      <c r="Q88" s="81">
        <f t="shared" si="29"/>
        <v>1</v>
      </c>
      <c r="R88" s="35"/>
      <c r="S88" s="35"/>
      <c r="T88" s="37">
        <f t="shared" si="34"/>
        <v>68</v>
      </c>
      <c r="U88" s="90">
        <f t="shared" si="30"/>
        <v>68</v>
      </c>
      <c r="V88" s="117">
        <v>28</v>
      </c>
      <c r="W88" s="118">
        <f t="shared" si="31"/>
        <v>28</v>
      </c>
      <c r="X88" s="36">
        <f t="shared" si="32"/>
        <v>27</v>
      </c>
      <c r="Y88" s="36">
        <f t="shared" si="33"/>
        <v>29</v>
      </c>
      <c r="Z88" s="17"/>
      <c r="AA88" s="17"/>
      <c r="AB88" s="17"/>
      <c r="AC88" s="17"/>
      <c r="AD88" s="17"/>
      <c r="AE88" s="17"/>
    </row>
    <row r="89" spans="1:31" ht="19.5" customHeight="1" thickBot="1">
      <c r="A89" s="94">
        <v>83</v>
      </c>
      <c r="B89" s="111" t="s">
        <v>378</v>
      </c>
      <c r="C89" s="115" t="s">
        <v>180</v>
      </c>
      <c r="D89" s="75"/>
      <c r="E89" s="73"/>
      <c r="F89" s="95">
        <f t="shared" si="18"/>
        <v>14</v>
      </c>
      <c r="G89" s="81">
        <f t="shared" si="19"/>
        <v>1</v>
      </c>
      <c r="H89" s="81">
        <f t="shared" si="20"/>
        <v>1</v>
      </c>
      <c r="I89" s="81">
        <f t="shared" si="21"/>
        <v>1</v>
      </c>
      <c r="J89" s="95">
        <f t="shared" si="22"/>
        <v>28</v>
      </c>
      <c r="K89" s="81">
        <f t="shared" si="23"/>
        <v>1</v>
      </c>
      <c r="L89" s="81">
        <f t="shared" si="24"/>
        <v>1</v>
      </c>
      <c r="M89" s="81">
        <f t="shared" si="25"/>
        <v>1</v>
      </c>
      <c r="N89" s="95">
        <f t="shared" si="26"/>
        <v>28</v>
      </c>
      <c r="O89" s="81">
        <f t="shared" si="27"/>
        <v>1</v>
      </c>
      <c r="P89" s="81">
        <f t="shared" si="28"/>
        <v>1</v>
      </c>
      <c r="Q89" s="81">
        <f t="shared" si="29"/>
        <v>1</v>
      </c>
      <c r="R89" s="35"/>
      <c r="S89" s="35"/>
      <c r="T89" s="37">
        <f t="shared" si="34"/>
        <v>70</v>
      </c>
      <c r="U89" s="90">
        <f t="shared" si="30"/>
        <v>70</v>
      </c>
      <c r="V89" s="117">
        <v>31</v>
      </c>
      <c r="W89" s="118">
        <f t="shared" si="31"/>
        <v>30</v>
      </c>
      <c r="X89" s="36">
        <f t="shared" si="32"/>
        <v>30</v>
      </c>
      <c r="Y89" s="36">
        <v>30</v>
      </c>
      <c r="Z89" s="17"/>
      <c r="AA89" s="17"/>
      <c r="AB89" s="17"/>
      <c r="AC89" s="17"/>
      <c r="AD89" s="17"/>
      <c r="AE89" s="17"/>
    </row>
    <row r="90" spans="1:31" ht="19.5" customHeight="1" thickBot="1">
      <c r="A90" s="94">
        <v>84</v>
      </c>
      <c r="B90" s="111" t="s">
        <v>379</v>
      </c>
      <c r="C90" s="115" t="s">
        <v>181</v>
      </c>
      <c r="D90" s="75"/>
      <c r="E90" s="73"/>
      <c r="F90" s="95">
        <f t="shared" si="18"/>
        <v>14</v>
      </c>
      <c r="G90" s="81">
        <f t="shared" si="19"/>
        <v>1</v>
      </c>
      <c r="H90" s="81">
        <f t="shared" si="20"/>
        <v>1</v>
      </c>
      <c r="I90" s="81">
        <f t="shared" si="21"/>
        <v>1</v>
      </c>
      <c r="J90" s="95">
        <f t="shared" si="22"/>
        <v>28</v>
      </c>
      <c r="K90" s="81">
        <f t="shared" si="23"/>
        <v>1</v>
      </c>
      <c r="L90" s="81">
        <f t="shared" si="24"/>
        <v>1</v>
      </c>
      <c r="M90" s="81">
        <f t="shared" si="25"/>
        <v>1</v>
      </c>
      <c r="N90" s="95">
        <f t="shared" si="26"/>
        <v>28</v>
      </c>
      <c r="O90" s="81">
        <f t="shared" si="27"/>
        <v>1</v>
      </c>
      <c r="P90" s="81">
        <f t="shared" si="28"/>
        <v>1</v>
      </c>
      <c r="Q90" s="81">
        <f t="shared" si="29"/>
        <v>1</v>
      </c>
      <c r="R90" s="36"/>
      <c r="S90" s="36"/>
      <c r="T90" s="37">
        <f t="shared" si="34"/>
        <v>70</v>
      </c>
      <c r="U90" s="90">
        <f t="shared" si="30"/>
        <v>70</v>
      </c>
      <c r="V90" s="117">
        <v>30</v>
      </c>
      <c r="W90" s="118">
        <f t="shared" si="31"/>
        <v>29.5</v>
      </c>
      <c r="X90" s="36">
        <f t="shared" si="32"/>
        <v>29</v>
      </c>
      <c r="Y90" s="36">
        <v>30</v>
      </c>
      <c r="Z90" s="17"/>
      <c r="AA90" s="17"/>
      <c r="AB90" s="17"/>
      <c r="AC90" s="17"/>
      <c r="AD90" s="17"/>
      <c r="AE90" s="17"/>
    </row>
    <row r="91" spans="1:31" ht="19.5" customHeight="1" thickBot="1">
      <c r="A91" s="94">
        <v>85</v>
      </c>
      <c r="B91" s="111" t="s">
        <v>380</v>
      </c>
      <c r="C91" s="115" t="s">
        <v>182</v>
      </c>
      <c r="D91" s="75"/>
      <c r="E91" s="73"/>
      <c r="F91" s="95">
        <f t="shared" si="18"/>
        <v>13</v>
      </c>
      <c r="G91" s="81">
        <f t="shared" si="19"/>
        <v>1</v>
      </c>
      <c r="H91" s="81">
        <f t="shared" si="20"/>
        <v>1</v>
      </c>
      <c r="I91" s="81">
        <f t="shared" si="21"/>
        <v>1</v>
      </c>
      <c r="J91" s="95">
        <f t="shared" si="22"/>
        <v>26</v>
      </c>
      <c r="K91" s="81">
        <f t="shared" si="23"/>
        <v>1</v>
      </c>
      <c r="L91" s="81">
        <f t="shared" si="24"/>
        <v>1</v>
      </c>
      <c r="M91" s="81">
        <f t="shared" si="25"/>
        <v>1</v>
      </c>
      <c r="N91" s="95">
        <f t="shared" si="26"/>
        <v>26</v>
      </c>
      <c r="O91" s="81">
        <f t="shared" si="27"/>
        <v>1</v>
      </c>
      <c r="P91" s="81">
        <f t="shared" si="28"/>
        <v>1</v>
      </c>
      <c r="Q91" s="81">
        <f t="shared" si="29"/>
        <v>1</v>
      </c>
      <c r="R91" s="36"/>
      <c r="S91" s="36"/>
      <c r="T91" s="37">
        <f t="shared" si="34"/>
        <v>65</v>
      </c>
      <c r="U91" s="90">
        <f t="shared" si="30"/>
        <v>65</v>
      </c>
      <c r="V91" s="117">
        <v>27</v>
      </c>
      <c r="W91" s="118">
        <f t="shared" si="31"/>
        <v>27</v>
      </c>
      <c r="X91" s="36">
        <f t="shared" si="32"/>
        <v>26</v>
      </c>
      <c r="Y91" s="36">
        <f t="shared" si="33"/>
        <v>28</v>
      </c>
      <c r="Z91" s="17"/>
      <c r="AA91" s="17"/>
      <c r="AB91" s="17"/>
      <c r="AC91" s="17"/>
      <c r="AD91" s="17"/>
      <c r="AE91" s="17"/>
    </row>
    <row r="92" spans="1:31" ht="19.5" customHeight="1" thickBot="1">
      <c r="A92" s="94">
        <v>86</v>
      </c>
      <c r="B92" s="111" t="s">
        <v>381</v>
      </c>
      <c r="C92" s="115" t="s">
        <v>183</v>
      </c>
      <c r="D92" s="75"/>
      <c r="E92" s="73"/>
      <c r="F92" s="95">
        <f t="shared" si="18"/>
        <v>14</v>
      </c>
      <c r="G92" s="81">
        <f t="shared" si="19"/>
        <v>1</v>
      </c>
      <c r="H92" s="81">
        <f t="shared" si="20"/>
        <v>1</v>
      </c>
      <c r="I92" s="81">
        <f t="shared" si="21"/>
        <v>1</v>
      </c>
      <c r="J92" s="95">
        <f t="shared" si="22"/>
        <v>28</v>
      </c>
      <c r="K92" s="81">
        <f t="shared" si="23"/>
        <v>1</v>
      </c>
      <c r="L92" s="81">
        <f t="shared" si="24"/>
        <v>1</v>
      </c>
      <c r="M92" s="81">
        <f t="shared" si="25"/>
        <v>1</v>
      </c>
      <c r="N92" s="95">
        <f t="shared" si="26"/>
        <v>28</v>
      </c>
      <c r="O92" s="81">
        <f t="shared" si="27"/>
        <v>1</v>
      </c>
      <c r="P92" s="81">
        <f t="shared" si="28"/>
        <v>1</v>
      </c>
      <c r="Q92" s="81">
        <f t="shared" si="29"/>
        <v>1</v>
      </c>
      <c r="R92" s="36"/>
      <c r="S92" s="36"/>
      <c r="T92" s="37">
        <f t="shared" si="34"/>
        <v>70</v>
      </c>
      <c r="U92" s="90">
        <f t="shared" si="30"/>
        <v>70</v>
      </c>
      <c r="V92" s="117">
        <v>30</v>
      </c>
      <c r="W92" s="118">
        <f t="shared" si="31"/>
        <v>29.5</v>
      </c>
      <c r="X92" s="36">
        <f t="shared" si="32"/>
        <v>29</v>
      </c>
      <c r="Y92" s="36">
        <v>30</v>
      </c>
      <c r="Z92" s="17"/>
      <c r="AA92" s="17"/>
      <c r="AB92" s="17"/>
      <c r="AC92" s="17"/>
      <c r="AD92" s="17"/>
      <c r="AE92" s="17"/>
    </row>
    <row r="93" spans="1:31" ht="19.5" customHeight="1" thickBot="1">
      <c r="A93" s="94">
        <v>87</v>
      </c>
      <c r="B93" s="111" t="s">
        <v>382</v>
      </c>
      <c r="C93" s="115" t="s">
        <v>184</v>
      </c>
      <c r="D93" s="75"/>
      <c r="E93" s="73"/>
      <c r="F93" s="95">
        <f t="shared" si="18"/>
        <v>13</v>
      </c>
      <c r="G93" s="81">
        <f t="shared" si="19"/>
        <v>1</v>
      </c>
      <c r="H93" s="81">
        <f t="shared" si="20"/>
        <v>1</v>
      </c>
      <c r="I93" s="81">
        <f t="shared" si="21"/>
        <v>1</v>
      </c>
      <c r="J93" s="95">
        <f t="shared" si="22"/>
        <v>26</v>
      </c>
      <c r="K93" s="81">
        <f t="shared" si="23"/>
        <v>1</v>
      </c>
      <c r="L93" s="81">
        <f t="shared" si="24"/>
        <v>1</v>
      </c>
      <c r="M93" s="81">
        <f t="shared" si="25"/>
        <v>1</v>
      </c>
      <c r="N93" s="95">
        <f t="shared" si="26"/>
        <v>26</v>
      </c>
      <c r="O93" s="81">
        <f t="shared" si="27"/>
        <v>1</v>
      </c>
      <c r="P93" s="81">
        <f t="shared" si="28"/>
        <v>1</v>
      </c>
      <c r="Q93" s="81">
        <f t="shared" si="29"/>
        <v>1</v>
      </c>
      <c r="R93" s="35"/>
      <c r="S93" s="35"/>
      <c r="T93" s="37">
        <f t="shared" si="34"/>
        <v>65</v>
      </c>
      <c r="U93" s="90">
        <f t="shared" si="30"/>
        <v>65</v>
      </c>
      <c r="V93" s="117">
        <v>27</v>
      </c>
      <c r="W93" s="118">
        <f t="shared" si="31"/>
        <v>27</v>
      </c>
      <c r="X93" s="36">
        <f t="shared" si="32"/>
        <v>26</v>
      </c>
      <c r="Y93" s="36">
        <f t="shared" si="33"/>
        <v>28</v>
      </c>
      <c r="Z93" s="17"/>
      <c r="AA93" s="17"/>
      <c r="AB93" s="17"/>
      <c r="AC93" s="17"/>
      <c r="AD93" s="17"/>
      <c r="AE93" s="17"/>
    </row>
    <row r="94" spans="1:31" ht="19.5" customHeight="1" thickBot="1">
      <c r="A94" s="94">
        <v>88</v>
      </c>
      <c r="B94" s="111" t="s">
        <v>383</v>
      </c>
      <c r="C94" s="115" t="s">
        <v>185</v>
      </c>
      <c r="D94" s="75"/>
      <c r="E94" s="73"/>
      <c r="F94" s="95">
        <f t="shared" si="18"/>
        <v>14</v>
      </c>
      <c r="G94" s="81">
        <f t="shared" si="19"/>
        <v>1</v>
      </c>
      <c r="H94" s="81">
        <f t="shared" si="20"/>
        <v>1</v>
      </c>
      <c r="I94" s="81">
        <f t="shared" si="21"/>
        <v>1</v>
      </c>
      <c r="J94" s="95">
        <f t="shared" si="22"/>
        <v>28</v>
      </c>
      <c r="K94" s="81">
        <f t="shared" si="23"/>
        <v>1</v>
      </c>
      <c r="L94" s="81">
        <f t="shared" si="24"/>
        <v>1</v>
      </c>
      <c r="M94" s="81">
        <f t="shared" si="25"/>
        <v>1</v>
      </c>
      <c r="N94" s="95">
        <f t="shared" si="26"/>
        <v>28</v>
      </c>
      <c r="O94" s="81">
        <f t="shared" si="27"/>
        <v>1</v>
      </c>
      <c r="P94" s="81">
        <f t="shared" si="28"/>
        <v>1</v>
      </c>
      <c r="Q94" s="81">
        <f t="shared" si="29"/>
        <v>1</v>
      </c>
      <c r="R94" s="35"/>
      <c r="S94" s="35"/>
      <c r="T94" s="37">
        <f t="shared" si="34"/>
        <v>70</v>
      </c>
      <c r="U94" s="90">
        <f t="shared" si="30"/>
        <v>70</v>
      </c>
      <c r="V94" s="117">
        <v>29</v>
      </c>
      <c r="W94" s="118">
        <f t="shared" si="31"/>
        <v>29</v>
      </c>
      <c r="X94" s="36">
        <f t="shared" si="32"/>
        <v>28</v>
      </c>
      <c r="Y94" s="36">
        <f t="shared" si="33"/>
        <v>30</v>
      </c>
      <c r="Z94" s="17"/>
      <c r="AA94" s="17"/>
      <c r="AB94" s="17"/>
      <c r="AC94" s="17"/>
      <c r="AD94" s="17"/>
      <c r="AE94" s="17"/>
    </row>
    <row r="95" spans="1:31" ht="19.5" customHeight="1" thickBot="1">
      <c r="A95" s="94">
        <v>89</v>
      </c>
      <c r="B95" s="111" t="s">
        <v>384</v>
      </c>
      <c r="C95" s="115" t="s">
        <v>186</v>
      </c>
      <c r="D95" s="75"/>
      <c r="E95" s="73"/>
      <c r="F95" s="95">
        <f t="shared" si="18"/>
        <v>14</v>
      </c>
      <c r="G95" s="81">
        <f t="shared" si="19"/>
        <v>1</v>
      </c>
      <c r="H95" s="81">
        <f t="shared" si="20"/>
        <v>1</v>
      </c>
      <c r="I95" s="81">
        <f t="shared" si="21"/>
        <v>1</v>
      </c>
      <c r="J95" s="95">
        <f t="shared" si="22"/>
        <v>27</v>
      </c>
      <c r="K95" s="81">
        <f t="shared" si="23"/>
        <v>1</v>
      </c>
      <c r="L95" s="81">
        <f t="shared" si="24"/>
        <v>1</v>
      </c>
      <c r="M95" s="81">
        <f t="shared" si="25"/>
        <v>1</v>
      </c>
      <c r="N95" s="95">
        <f t="shared" si="26"/>
        <v>27</v>
      </c>
      <c r="O95" s="81">
        <f t="shared" si="27"/>
        <v>1</v>
      </c>
      <c r="P95" s="81">
        <f t="shared" si="28"/>
        <v>1</v>
      </c>
      <c r="Q95" s="81">
        <f t="shared" si="29"/>
        <v>1</v>
      </c>
      <c r="R95" s="36"/>
      <c r="S95" s="36"/>
      <c r="T95" s="37">
        <f t="shared" si="34"/>
        <v>68</v>
      </c>
      <c r="U95" s="90">
        <f t="shared" si="30"/>
        <v>68</v>
      </c>
      <c r="V95" s="117">
        <v>28</v>
      </c>
      <c r="W95" s="118">
        <f t="shared" si="31"/>
        <v>28</v>
      </c>
      <c r="X95" s="36">
        <f t="shared" si="32"/>
        <v>27</v>
      </c>
      <c r="Y95" s="36">
        <f t="shared" si="33"/>
        <v>29</v>
      </c>
      <c r="Z95" s="17"/>
      <c r="AA95" s="17"/>
      <c r="AB95" s="17"/>
      <c r="AC95" s="17"/>
      <c r="AD95" s="17"/>
      <c r="AE95" s="17"/>
    </row>
    <row r="96" spans="1:31" ht="19.5" customHeight="1" thickBot="1">
      <c r="A96" s="94">
        <v>90</v>
      </c>
      <c r="B96" s="111" t="s">
        <v>385</v>
      </c>
      <c r="C96" s="115" t="s">
        <v>187</v>
      </c>
      <c r="D96" s="75"/>
      <c r="E96" s="73"/>
      <c r="F96" s="95">
        <f t="shared" si="18"/>
        <v>14</v>
      </c>
      <c r="G96" s="81">
        <f t="shared" si="19"/>
        <v>1</v>
      </c>
      <c r="H96" s="81">
        <f t="shared" si="20"/>
        <v>1</v>
      </c>
      <c r="I96" s="81">
        <f t="shared" si="21"/>
        <v>1</v>
      </c>
      <c r="J96" s="95">
        <f t="shared" si="22"/>
        <v>28</v>
      </c>
      <c r="K96" s="81">
        <f t="shared" si="23"/>
        <v>1</v>
      </c>
      <c r="L96" s="81">
        <f t="shared" si="24"/>
        <v>1</v>
      </c>
      <c r="M96" s="81">
        <f t="shared" si="25"/>
        <v>1</v>
      </c>
      <c r="N96" s="95">
        <f t="shared" si="26"/>
        <v>28</v>
      </c>
      <c r="O96" s="81">
        <f t="shared" si="27"/>
        <v>1</v>
      </c>
      <c r="P96" s="81">
        <f t="shared" si="28"/>
        <v>1</v>
      </c>
      <c r="Q96" s="81">
        <f t="shared" si="29"/>
        <v>1</v>
      </c>
      <c r="R96" s="35"/>
      <c r="S96" s="35"/>
      <c r="T96" s="37">
        <f t="shared" si="34"/>
        <v>70</v>
      </c>
      <c r="U96" s="90">
        <f t="shared" si="30"/>
        <v>70</v>
      </c>
      <c r="V96" s="117">
        <v>29</v>
      </c>
      <c r="W96" s="118">
        <f t="shared" si="31"/>
        <v>29</v>
      </c>
      <c r="X96" s="36">
        <f t="shared" si="32"/>
        <v>28</v>
      </c>
      <c r="Y96" s="36">
        <f t="shared" si="33"/>
        <v>30</v>
      </c>
      <c r="Z96" s="17"/>
      <c r="AA96" s="17"/>
      <c r="AB96" s="17"/>
      <c r="AC96" s="17"/>
      <c r="AD96" s="17"/>
      <c r="AE96" s="17"/>
    </row>
    <row r="97" spans="1:31" ht="19.5" customHeight="1" thickBot="1">
      <c r="A97" s="94">
        <v>91</v>
      </c>
      <c r="B97" s="111" t="s">
        <v>386</v>
      </c>
      <c r="C97" s="115" t="s">
        <v>188</v>
      </c>
      <c r="D97" s="75"/>
      <c r="E97" s="73"/>
      <c r="F97" s="95">
        <f t="shared" si="18"/>
        <v>14</v>
      </c>
      <c r="G97" s="81">
        <f t="shared" si="19"/>
        <v>1</v>
      </c>
      <c r="H97" s="81">
        <f t="shared" si="20"/>
        <v>1</v>
      </c>
      <c r="I97" s="81">
        <f t="shared" si="21"/>
        <v>1</v>
      </c>
      <c r="J97" s="95">
        <f t="shared" si="22"/>
        <v>27</v>
      </c>
      <c r="K97" s="81">
        <f t="shared" si="23"/>
        <v>1</v>
      </c>
      <c r="L97" s="81">
        <f t="shared" si="24"/>
        <v>1</v>
      </c>
      <c r="M97" s="81">
        <f t="shared" si="25"/>
        <v>1</v>
      </c>
      <c r="N97" s="95">
        <f t="shared" si="26"/>
        <v>27</v>
      </c>
      <c r="O97" s="81">
        <f t="shared" si="27"/>
        <v>1</v>
      </c>
      <c r="P97" s="81">
        <f t="shared" si="28"/>
        <v>1</v>
      </c>
      <c r="Q97" s="81">
        <f t="shared" si="29"/>
        <v>1</v>
      </c>
      <c r="R97" s="36"/>
      <c r="S97" s="36"/>
      <c r="T97" s="37">
        <f t="shared" si="34"/>
        <v>68</v>
      </c>
      <c r="U97" s="90">
        <f t="shared" si="30"/>
        <v>68</v>
      </c>
      <c r="V97" s="117">
        <v>28</v>
      </c>
      <c r="W97" s="118">
        <f t="shared" si="31"/>
        <v>28</v>
      </c>
      <c r="X97" s="36">
        <f t="shared" si="32"/>
        <v>27</v>
      </c>
      <c r="Y97" s="36">
        <f t="shared" si="33"/>
        <v>29</v>
      </c>
      <c r="Z97" s="17"/>
      <c r="AA97" s="17"/>
      <c r="AB97" s="17"/>
      <c r="AC97" s="17"/>
      <c r="AD97" s="17"/>
      <c r="AE97" s="17"/>
    </row>
    <row r="98" spans="1:31" ht="19.5" customHeight="1" thickBot="1">
      <c r="A98" s="94">
        <v>92</v>
      </c>
      <c r="B98" s="111" t="s">
        <v>387</v>
      </c>
      <c r="C98" s="115" t="s">
        <v>189</v>
      </c>
      <c r="D98" s="75"/>
      <c r="E98" s="73"/>
      <c r="F98" s="95">
        <f t="shared" si="18"/>
        <v>14</v>
      </c>
      <c r="G98" s="81">
        <f t="shared" si="19"/>
        <v>1</v>
      </c>
      <c r="H98" s="81">
        <f t="shared" si="20"/>
        <v>1</v>
      </c>
      <c r="I98" s="81">
        <f t="shared" si="21"/>
        <v>1</v>
      </c>
      <c r="J98" s="95">
        <f t="shared" si="22"/>
        <v>28</v>
      </c>
      <c r="K98" s="81">
        <f t="shared" si="23"/>
        <v>1</v>
      </c>
      <c r="L98" s="81">
        <f t="shared" si="24"/>
        <v>1</v>
      </c>
      <c r="M98" s="81">
        <f t="shared" si="25"/>
        <v>1</v>
      </c>
      <c r="N98" s="95">
        <f t="shared" si="26"/>
        <v>28</v>
      </c>
      <c r="O98" s="81">
        <f t="shared" si="27"/>
        <v>1</v>
      </c>
      <c r="P98" s="81">
        <f t="shared" si="28"/>
        <v>1</v>
      </c>
      <c r="Q98" s="81">
        <f t="shared" si="29"/>
        <v>1</v>
      </c>
      <c r="R98" s="36"/>
      <c r="S98" s="36"/>
      <c r="T98" s="37">
        <f t="shared" si="34"/>
        <v>70</v>
      </c>
      <c r="U98" s="90">
        <f t="shared" si="30"/>
        <v>70</v>
      </c>
      <c r="V98" s="117">
        <v>31</v>
      </c>
      <c r="W98" s="118">
        <f t="shared" si="31"/>
        <v>30</v>
      </c>
      <c r="X98" s="36">
        <f t="shared" si="32"/>
        <v>30</v>
      </c>
      <c r="Y98" s="36">
        <v>30</v>
      </c>
      <c r="Z98" s="17"/>
      <c r="AA98" s="17"/>
      <c r="AB98" s="17"/>
      <c r="AC98" s="17"/>
      <c r="AD98" s="17"/>
      <c r="AE98" s="17"/>
    </row>
    <row r="99" spans="1:31" ht="19.5" customHeight="1" thickBot="1">
      <c r="A99" s="94">
        <v>93</v>
      </c>
      <c r="B99" s="111" t="s">
        <v>388</v>
      </c>
      <c r="C99" s="115" t="s">
        <v>190</v>
      </c>
      <c r="D99" s="75"/>
      <c r="E99" s="73"/>
      <c r="F99" s="95">
        <f t="shared" si="18"/>
        <v>14</v>
      </c>
      <c r="G99" s="81">
        <f t="shared" si="19"/>
        <v>1</v>
      </c>
      <c r="H99" s="81">
        <f t="shared" si="20"/>
        <v>1</v>
      </c>
      <c r="I99" s="81">
        <f t="shared" si="21"/>
        <v>1</v>
      </c>
      <c r="J99" s="95">
        <f t="shared" si="22"/>
        <v>27</v>
      </c>
      <c r="K99" s="81">
        <f t="shared" si="23"/>
        <v>1</v>
      </c>
      <c r="L99" s="81">
        <f t="shared" si="24"/>
        <v>1</v>
      </c>
      <c r="M99" s="81">
        <f t="shared" si="25"/>
        <v>1</v>
      </c>
      <c r="N99" s="95">
        <f t="shared" si="26"/>
        <v>27</v>
      </c>
      <c r="O99" s="81">
        <f t="shared" si="27"/>
        <v>1</v>
      </c>
      <c r="P99" s="81">
        <f t="shared" si="28"/>
        <v>1</v>
      </c>
      <c r="Q99" s="81">
        <f t="shared" si="29"/>
        <v>1</v>
      </c>
      <c r="R99" s="36"/>
      <c r="S99" s="36"/>
      <c r="T99" s="37">
        <f t="shared" si="34"/>
        <v>68</v>
      </c>
      <c r="U99" s="90">
        <f t="shared" si="30"/>
        <v>68</v>
      </c>
      <c r="V99" s="117">
        <v>28</v>
      </c>
      <c r="W99" s="118">
        <f t="shared" si="31"/>
        <v>28</v>
      </c>
      <c r="X99" s="36">
        <f t="shared" si="32"/>
        <v>27</v>
      </c>
      <c r="Y99" s="36">
        <f t="shared" si="33"/>
        <v>29</v>
      </c>
      <c r="Z99" s="17"/>
      <c r="AA99" s="17"/>
      <c r="AB99" s="17"/>
      <c r="AC99" s="17"/>
      <c r="AD99" s="17"/>
      <c r="AE99" s="17"/>
    </row>
    <row r="100" spans="1:31" ht="19.5" customHeight="1" thickBot="1">
      <c r="A100" s="94">
        <v>94</v>
      </c>
      <c r="B100" s="111" t="s">
        <v>389</v>
      </c>
      <c r="C100" s="115" t="s">
        <v>191</v>
      </c>
      <c r="D100" s="75"/>
      <c r="E100" s="73"/>
      <c r="F100" s="95">
        <f t="shared" si="18"/>
        <v>14</v>
      </c>
      <c r="G100" s="81">
        <f t="shared" si="19"/>
        <v>1</v>
      </c>
      <c r="H100" s="81">
        <f t="shared" si="20"/>
        <v>1</v>
      </c>
      <c r="I100" s="81">
        <f t="shared" si="21"/>
        <v>1</v>
      </c>
      <c r="J100" s="95">
        <f t="shared" si="22"/>
        <v>28</v>
      </c>
      <c r="K100" s="81">
        <f t="shared" si="23"/>
        <v>1</v>
      </c>
      <c r="L100" s="81">
        <f t="shared" si="24"/>
        <v>1</v>
      </c>
      <c r="M100" s="81">
        <f t="shared" si="25"/>
        <v>1</v>
      </c>
      <c r="N100" s="95">
        <f t="shared" si="26"/>
        <v>28</v>
      </c>
      <c r="O100" s="81">
        <f t="shared" si="27"/>
        <v>1</v>
      </c>
      <c r="P100" s="81">
        <f t="shared" si="28"/>
        <v>1</v>
      </c>
      <c r="Q100" s="81">
        <f t="shared" si="29"/>
        <v>1</v>
      </c>
      <c r="R100" s="36"/>
      <c r="S100" s="36"/>
      <c r="T100" s="37">
        <f t="shared" si="34"/>
        <v>70</v>
      </c>
      <c r="U100" s="90">
        <f t="shared" si="30"/>
        <v>70</v>
      </c>
      <c r="V100" s="117">
        <v>30</v>
      </c>
      <c r="W100" s="118">
        <f t="shared" si="31"/>
        <v>29.5</v>
      </c>
      <c r="X100" s="36">
        <f t="shared" si="32"/>
        <v>29</v>
      </c>
      <c r="Y100" s="36">
        <v>30</v>
      </c>
      <c r="Z100" s="17"/>
      <c r="AA100" s="17"/>
      <c r="AB100" s="17"/>
      <c r="AC100" s="17"/>
      <c r="AD100" s="17"/>
      <c r="AE100" s="17"/>
    </row>
    <row r="101" spans="1:31" ht="19.5" customHeight="1" thickBot="1">
      <c r="A101" s="94">
        <v>95</v>
      </c>
      <c r="B101" s="111" t="s">
        <v>390</v>
      </c>
      <c r="C101" s="115" t="s">
        <v>192</v>
      </c>
      <c r="D101" s="75"/>
      <c r="E101" s="73"/>
      <c r="F101" s="95">
        <f t="shared" si="18"/>
        <v>14</v>
      </c>
      <c r="G101" s="81">
        <f t="shared" si="19"/>
        <v>1</v>
      </c>
      <c r="H101" s="81">
        <f t="shared" si="20"/>
        <v>1</v>
      </c>
      <c r="I101" s="81">
        <f t="shared" si="21"/>
        <v>1</v>
      </c>
      <c r="J101" s="95">
        <f t="shared" si="22"/>
        <v>27</v>
      </c>
      <c r="K101" s="81">
        <f t="shared" si="23"/>
        <v>1</v>
      </c>
      <c r="L101" s="81">
        <f t="shared" si="24"/>
        <v>1</v>
      </c>
      <c r="M101" s="81">
        <f t="shared" si="25"/>
        <v>1</v>
      </c>
      <c r="N101" s="95">
        <f t="shared" si="26"/>
        <v>27</v>
      </c>
      <c r="O101" s="81">
        <f t="shared" si="27"/>
        <v>1</v>
      </c>
      <c r="P101" s="81">
        <f t="shared" si="28"/>
        <v>1</v>
      </c>
      <c r="Q101" s="81">
        <f t="shared" si="29"/>
        <v>1</v>
      </c>
      <c r="R101" s="35"/>
      <c r="S101" s="35"/>
      <c r="T101" s="37">
        <f t="shared" si="34"/>
        <v>68</v>
      </c>
      <c r="U101" s="90">
        <f t="shared" si="30"/>
        <v>68</v>
      </c>
      <c r="V101" s="117">
        <v>28</v>
      </c>
      <c r="W101" s="118">
        <f t="shared" si="31"/>
        <v>28</v>
      </c>
      <c r="X101" s="36">
        <f t="shared" si="32"/>
        <v>27</v>
      </c>
      <c r="Y101" s="36">
        <f t="shared" si="33"/>
        <v>29</v>
      </c>
      <c r="Z101" s="17"/>
      <c r="AA101" s="17"/>
      <c r="AB101" s="17"/>
      <c r="AC101" s="17"/>
      <c r="AD101" s="17"/>
      <c r="AE101" s="17"/>
    </row>
    <row r="102" spans="1:31" ht="19.5" customHeight="1" thickBot="1">
      <c r="A102" s="94">
        <v>96</v>
      </c>
      <c r="B102" s="111" t="s">
        <v>391</v>
      </c>
      <c r="C102" s="115" t="s">
        <v>193</v>
      </c>
      <c r="D102" s="75"/>
      <c r="E102" s="73"/>
      <c r="F102" s="95">
        <f t="shared" si="18"/>
        <v>14</v>
      </c>
      <c r="G102" s="81">
        <f t="shared" si="19"/>
        <v>1</v>
      </c>
      <c r="H102" s="81">
        <f t="shared" si="20"/>
        <v>1</v>
      </c>
      <c r="I102" s="81">
        <f t="shared" si="21"/>
        <v>1</v>
      </c>
      <c r="J102" s="95">
        <f t="shared" si="22"/>
        <v>28</v>
      </c>
      <c r="K102" s="81">
        <f t="shared" si="23"/>
        <v>1</v>
      </c>
      <c r="L102" s="81">
        <f t="shared" si="24"/>
        <v>1</v>
      </c>
      <c r="M102" s="81">
        <f t="shared" si="25"/>
        <v>1</v>
      </c>
      <c r="N102" s="95">
        <f t="shared" si="26"/>
        <v>28</v>
      </c>
      <c r="O102" s="81">
        <f t="shared" si="27"/>
        <v>1</v>
      </c>
      <c r="P102" s="81">
        <f t="shared" si="28"/>
        <v>1</v>
      </c>
      <c r="Q102" s="81">
        <f t="shared" si="29"/>
        <v>1</v>
      </c>
      <c r="R102" s="36"/>
      <c r="S102" s="36"/>
      <c r="T102" s="37">
        <f t="shared" si="34"/>
        <v>70</v>
      </c>
      <c r="U102" s="90">
        <f t="shared" si="30"/>
        <v>70</v>
      </c>
      <c r="V102" s="117">
        <v>29</v>
      </c>
      <c r="W102" s="118">
        <f t="shared" si="31"/>
        <v>29</v>
      </c>
      <c r="X102" s="36">
        <f t="shared" si="32"/>
        <v>28</v>
      </c>
      <c r="Y102" s="36">
        <f t="shared" si="33"/>
        <v>30</v>
      </c>
      <c r="Z102" s="17"/>
      <c r="AA102" s="17"/>
      <c r="AB102" s="17"/>
      <c r="AC102" s="17"/>
      <c r="AD102" s="17"/>
      <c r="AE102" s="17"/>
    </row>
    <row r="103" spans="1:31" ht="19.5" customHeight="1" thickBot="1">
      <c r="A103" s="94">
        <v>97</v>
      </c>
      <c r="B103" s="111" t="s">
        <v>392</v>
      </c>
      <c r="C103" s="115" t="s">
        <v>194</v>
      </c>
      <c r="D103" s="75"/>
      <c r="E103" s="73"/>
      <c r="F103" s="95">
        <f t="shared" si="18"/>
        <v>13</v>
      </c>
      <c r="G103" s="81">
        <f t="shared" si="19"/>
        <v>1</v>
      </c>
      <c r="H103" s="81">
        <f t="shared" si="20"/>
        <v>1</v>
      </c>
      <c r="I103" s="81">
        <f t="shared" si="21"/>
        <v>1</v>
      </c>
      <c r="J103" s="95">
        <f t="shared" si="22"/>
        <v>26</v>
      </c>
      <c r="K103" s="81">
        <f t="shared" si="23"/>
        <v>1</v>
      </c>
      <c r="L103" s="81">
        <f t="shared" si="24"/>
        <v>1</v>
      </c>
      <c r="M103" s="81">
        <f t="shared" si="25"/>
        <v>1</v>
      </c>
      <c r="N103" s="95">
        <f t="shared" si="26"/>
        <v>26</v>
      </c>
      <c r="O103" s="81">
        <f t="shared" si="27"/>
        <v>1</v>
      </c>
      <c r="P103" s="81">
        <f t="shared" si="28"/>
        <v>1</v>
      </c>
      <c r="Q103" s="81">
        <f t="shared" si="29"/>
        <v>1</v>
      </c>
      <c r="R103" s="36"/>
      <c r="S103" s="36"/>
      <c r="T103" s="37">
        <f t="shared" si="34"/>
        <v>65</v>
      </c>
      <c r="U103" s="90">
        <f t="shared" si="30"/>
        <v>65</v>
      </c>
      <c r="V103" s="117">
        <v>27</v>
      </c>
      <c r="W103" s="118">
        <f t="shared" si="31"/>
        <v>27</v>
      </c>
      <c r="X103" s="36">
        <f t="shared" si="32"/>
        <v>26</v>
      </c>
      <c r="Y103" s="36">
        <f t="shared" si="33"/>
        <v>28</v>
      </c>
      <c r="Z103" s="17"/>
      <c r="AA103" s="17"/>
      <c r="AB103" s="17"/>
      <c r="AC103" s="17"/>
      <c r="AD103" s="17"/>
      <c r="AE103" s="17"/>
    </row>
    <row r="104" spans="1:31" ht="19.5" customHeight="1" thickBot="1">
      <c r="A104" s="94">
        <v>98</v>
      </c>
      <c r="B104" s="111" t="s">
        <v>393</v>
      </c>
      <c r="C104" s="115" t="s">
        <v>195</v>
      </c>
      <c r="D104" s="75"/>
      <c r="E104" s="73"/>
      <c r="F104" s="95">
        <f t="shared" si="18"/>
        <v>14</v>
      </c>
      <c r="G104" s="81">
        <f t="shared" si="19"/>
        <v>1</v>
      </c>
      <c r="H104" s="81">
        <f t="shared" si="20"/>
        <v>1</v>
      </c>
      <c r="I104" s="81">
        <f t="shared" si="21"/>
        <v>1</v>
      </c>
      <c r="J104" s="95">
        <f t="shared" si="22"/>
        <v>27</v>
      </c>
      <c r="K104" s="81">
        <f t="shared" si="23"/>
        <v>1</v>
      </c>
      <c r="L104" s="81">
        <f t="shared" si="24"/>
        <v>1</v>
      </c>
      <c r="M104" s="81">
        <f t="shared" si="25"/>
        <v>1</v>
      </c>
      <c r="N104" s="95">
        <f t="shared" si="26"/>
        <v>27</v>
      </c>
      <c r="O104" s="81">
        <f t="shared" si="27"/>
        <v>1</v>
      </c>
      <c r="P104" s="81">
        <f t="shared" si="28"/>
        <v>1</v>
      </c>
      <c r="Q104" s="81">
        <f t="shared" si="29"/>
        <v>1</v>
      </c>
      <c r="R104" s="36"/>
      <c r="S104" s="36"/>
      <c r="T104" s="37">
        <f t="shared" si="34"/>
        <v>68</v>
      </c>
      <c r="U104" s="90">
        <f t="shared" si="30"/>
        <v>68</v>
      </c>
      <c r="V104" s="117">
        <v>28</v>
      </c>
      <c r="W104" s="118">
        <f t="shared" si="31"/>
        <v>28</v>
      </c>
      <c r="X104" s="36">
        <f t="shared" si="32"/>
        <v>27</v>
      </c>
      <c r="Y104" s="36">
        <f t="shared" si="33"/>
        <v>29</v>
      </c>
      <c r="Z104" s="17"/>
      <c r="AA104" s="17"/>
      <c r="AB104" s="17"/>
      <c r="AC104" s="17"/>
      <c r="AD104" s="17"/>
      <c r="AE104" s="17"/>
    </row>
    <row r="105" spans="1:31" ht="19.5" customHeight="1" thickBot="1">
      <c r="A105" s="94">
        <v>99</v>
      </c>
      <c r="B105" s="111" t="s">
        <v>394</v>
      </c>
      <c r="C105" s="115" t="s">
        <v>196</v>
      </c>
      <c r="D105" s="75"/>
      <c r="E105" s="73"/>
      <c r="F105" s="95">
        <f t="shared" si="18"/>
        <v>14</v>
      </c>
      <c r="G105" s="81">
        <f t="shared" si="19"/>
        <v>1</v>
      </c>
      <c r="H105" s="81">
        <f t="shared" si="20"/>
        <v>1</v>
      </c>
      <c r="I105" s="81">
        <f t="shared" si="21"/>
        <v>1</v>
      </c>
      <c r="J105" s="95">
        <f t="shared" si="22"/>
        <v>28</v>
      </c>
      <c r="K105" s="81">
        <f t="shared" si="23"/>
        <v>1</v>
      </c>
      <c r="L105" s="81">
        <f t="shared" si="24"/>
        <v>1</v>
      </c>
      <c r="M105" s="81">
        <f t="shared" si="25"/>
        <v>1</v>
      </c>
      <c r="N105" s="95">
        <f t="shared" si="26"/>
        <v>28</v>
      </c>
      <c r="O105" s="81">
        <f t="shared" si="27"/>
        <v>1</v>
      </c>
      <c r="P105" s="81">
        <f t="shared" si="28"/>
        <v>1</v>
      </c>
      <c r="Q105" s="81">
        <f t="shared" si="29"/>
        <v>1</v>
      </c>
      <c r="R105" s="36"/>
      <c r="S105" s="36"/>
      <c r="T105" s="37">
        <f t="shared" si="34"/>
        <v>70</v>
      </c>
      <c r="U105" s="90">
        <f t="shared" si="30"/>
        <v>70</v>
      </c>
      <c r="V105" s="117">
        <v>31</v>
      </c>
      <c r="W105" s="118">
        <f t="shared" si="31"/>
        <v>30</v>
      </c>
      <c r="X105" s="36">
        <f t="shared" si="32"/>
        <v>30</v>
      </c>
      <c r="Y105" s="36">
        <v>30</v>
      </c>
      <c r="Z105" s="17"/>
      <c r="AA105" s="17"/>
      <c r="AB105" s="17"/>
      <c r="AC105" s="17"/>
      <c r="AD105" s="17"/>
      <c r="AE105" s="17"/>
    </row>
    <row r="106" spans="1:31" ht="19.5" customHeight="1" thickBot="1">
      <c r="A106" s="94">
        <v>100</v>
      </c>
      <c r="B106" s="111" t="s">
        <v>395</v>
      </c>
      <c r="C106" s="115" t="s">
        <v>197</v>
      </c>
      <c r="D106" s="75"/>
      <c r="E106" s="73"/>
      <c r="F106" s="95">
        <f t="shared" si="18"/>
        <v>14</v>
      </c>
      <c r="G106" s="81">
        <f t="shared" si="19"/>
        <v>1</v>
      </c>
      <c r="H106" s="81">
        <f t="shared" si="20"/>
        <v>1</v>
      </c>
      <c r="I106" s="81">
        <f t="shared" si="21"/>
        <v>1</v>
      </c>
      <c r="J106" s="95">
        <f t="shared" si="22"/>
        <v>28</v>
      </c>
      <c r="K106" s="81">
        <f t="shared" si="23"/>
        <v>1</v>
      </c>
      <c r="L106" s="81">
        <f t="shared" si="24"/>
        <v>1</v>
      </c>
      <c r="M106" s="81">
        <f t="shared" si="25"/>
        <v>1</v>
      </c>
      <c r="N106" s="95">
        <f t="shared" si="26"/>
        <v>28</v>
      </c>
      <c r="O106" s="81">
        <f t="shared" si="27"/>
        <v>1</v>
      </c>
      <c r="P106" s="81">
        <f t="shared" si="28"/>
        <v>1</v>
      </c>
      <c r="Q106" s="81">
        <f t="shared" si="29"/>
        <v>1</v>
      </c>
      <c r="R106" s="36"/>
      <c r="S106" s="36"/>
      <c r="T106" s="37">
        <f t="shared" si="34"/>
        <v>70</v>
      </c>
      <c r="U106" s="90">
        <f t="shared" si="30"/>
        <v>70</v>
      </c>
      <c r="V106" s="117">
        <v>31</v>
      </c>
      <c r="W106" s="118">
        <f t="shared" si="31"/>
        <v>30</v>
      </c>
      <c r="X106" s="36">
        <f t="shared" si="32"/>
        <v>30</v>
      </c>
      <c r="Y106" s="36">
        <v>30</v>
      </c>
      <c r="Z106" s="17"/>
      <c r="AA106" s="17"/>
      <c r="AB106" s="17"/>
      <c r="AC106" s="17"/>
      <c r="AD106" s="17"/>
      <c r="AE106" s="17"/>
    </row>
    <row r="107" spans="1:31" ht="19.5" customHeight="1" thickBot="1">
      <c r="A107" s="94">
        <v>101</v>
      </c>
      <c r="B107" s="111" t="s">
        <v>396</v>
      </c>
      <c r="C107" s="115" t="s">
        <v>198</v>
      </c>
      <c r="D107" s="75"/>
      <c r="E107" s="73"/>
      <c r="F107" s="95">
        <f t="shared" si="18"/>
        <v>14</v>
      </c>
      <c r="G107" s="81">
        <f t="shared" si="19"/>
        <v>1</v>
      </c>
      <c r="H107" s="81">
        <f t="shared" si="20"/>
        <v>1</v>
      </c>
      <c r="I107" s="81">
        <f t="shared" si="21"/>
        <v>1</v>
      </c>
      <c r="J107" s="95">
        <f t="shared" si="22"/>
        <v>28</v>
      </c>
      <c r="K107" s="81">
        <f t="shared" si="23"/>
        <v>1</v>
      </c>
      <c r="L107" s="81">
        <f t="shared" si="24"/>
        <v>1</v>
      </c>
      <c r="M107" s="81">
        <f t="shared" si="25"/>
        <v>1</v>
      </c>
      <c r="N107" s="95">
        <f t="shared" si="26"/>
        <v>28</v>
      </c>
      <c r="O107" s="81">
        <f t="shared" si="27"/>
        <v>1</v>
      </c>
      <c r="P107" s="81">
        <f t="shared" si="28"/>
        <v>1</v>
      </c>
      <c r="Q107" s="81">
        <f t="shared" si="29"/>
        <v>1</v>
      </c>
      <c r="R107" s="35"/>
      <c r="S107" s="35"/>
      <c r="T107" s="37">
        <f t="shared" si="34"/>
        <v>70</v>
      </c>
      <c r="U107" s="90">
        <f t="shared" si="30"/>
        <v>70</v>
      </c>
      <c r="V107" s="117">
        <v>30</v>
      </c>
      <c r="W107" s="118">
        <f t="shared" si="31"/>
        <v>29.5</v>
      </c>
      <c r="X107" s="36">
        <f t="shared" si="32"/>
        <v>29</v>
      </c>
      <c r="Y107" s="36">
        <v>30</v>
      </c>
      <c r="Z107" s="17"/>
      <c r="AA107" s="17"/>
      <c r="AB107" s="17"/>
      <c r="AC107" s="17"/>
      <c r="AD107" s="17"/>
      <c r="AE107" s="17"/>
    </row>
    <row r="108" spans="1:31" ht="19.5" customHeight="1" thickBot="1">
      <c r="A108" s="94">
        <v>102</v>
      </c>
      <c r="B108" s="111" t="s">
        <v>397</v>
      </c>
      <c r="C108" s="115" t="s">
        <v>199</v>
      </c>
      <c r="D108" s="75"/>
      <c r="E108" s="73"/>
      <c r="F108" s="95">
        <f t="shared" si="18"/>
        <v>14</v>
      </c>
      <c r="G108" s="81">
        <f t="shared" si="19"/>
        <v>1</v>
      </c>
      <c r="H108" s="81">
        <f t="shared" si="20"/>
        <v>1</v>
      </c>
      <c r="I108" s="81">
        <f t="shared" si="21"/>
        <v>1</v>
      </c>
      <c r="J108" s="95">
        <f t="shared" si="22"/>
        <v>27</v>
      </c>
      <c r="K108" s="81">
        <f t="shared" si="23"/>
        <v>1</v>
      </c>
      <c r="L108" s="81">
        <f t="shared" si="24"/>
        <v>1</v>
      </c>
      <c r="M108" s="81">
        <f t="shared" si="25"/>
        <v>1</v>
      </c>
      <c r="N108" s="95">
        <f t="shared" si="26"/>
        <v>27</v>
      </c>
      <c r="O108" s="81">
        <f t="shared" si="27"/>
        <v>1</v>
      </c>
      <c r="P108" s="81">
        <f t="shared" si="28"/>
        <v>1</v>
      </c>
      <c r="Q108" s="81">
        <f t="shared" si="29"/>
        <v>1</v>
      </c>
      <c r="R108" s="35"/>
      <c r="S108" s="35"/>
      <c r="T108" s="37">
        <f t="shared" si="34"/>
        <v>68</v>
      </c>
      <c r="U108" s="90">
        <f t="shared" si="30"/>
        <v>68</v>
      </c>
      <c r="V108" s="117">
        <v>28</v>
      </c>
      <c r="W108" s="118">
        <f t="shared" si="31"/>
        <v>28</v>
      </c>
      <c r="X108" s="36">
        <f t="shared" si="32"/>
        <v>27</v>
      </c>
      <c r="Y108" s="36">
        <f t="shared" si="33"/>
        <v>29</v>
      </c>
      <c r="Z108" s="17"/>
      <c r="AA108" s="17"/>
      <c r="AB108" s="17"/>
      <c r="AC108" s="17"/>
      <c r="AD108" s="17"/>
      <c r="AE108" s="17"/>
    </row>
    <row r="109" spans="1:31" ht="19.5" customHeight="1" thickBot="1">
      <c r="A109" s="94">
        <v>103</v>
      </c>
      <c r="B109" s="111" t="s">
        <v>398</v>
      </c>
      <c r="C109" s="115" t="s">
        <v>200</v>
      </c>
      <c r="D109" s="75"/>
      <c r="E109" s="73"/>
      <c r="F109" s="95">
        <f t="shared" si="18"/>
        <v>14</v>
      </c>
      <c r="G109" s="81">
        <f t="shared" si="19"/>
        <v>1</v>
      </c>
      <c r="H109" s="81">
        <f t="shared" si="20"/>
        <v>1</v>
      </c>
      <c r="I109" s="81">
        <f t="shared" si="21"/>
        <v>1</v>
      </c>
      <c r="J109" s="95">
        <f t="shared" si="22"/>
        <v>28</v>
      </c>
      <c r="K109" s="81">
        <f t="shared" si="23"/>
        <v>1</v>
      </c>
      <c r="L109" s="81">
        <f t="shared" si="24"/>
        <v>1</v>
      </c>
      <c r="M109" s="81">
        <f t="shared" si="25"/>
        <v>1</v>
      </c>
      <c r="N109" s="95">
        <f t="shared" si="26"/>
        <v>28</v>
      </c>
      <c r="O109" s="81">
        <f t="shared" si="27"/>
        <v>1</v>
      </c>
      <c r="P109" s="81">
        <f t="shared" si="28"/>
        <v>1</v>
      </c>
      <c r="Q109" s="81">
        <f t="shared" si="29"/>
        <v>1</v>
      </c>
      <c r="R109" s="35"/>
      <c r="S109" s="35"/>
      <c r="T109" s="37">
        <f t="shared" si="34"/>
        <v>70</v>
      </c>
      <c r="U109" s="90">
        <f t="shared" si="30"/>
        <v>70</v>
      </c>
      <c r="V109" s="117">
        <v>29</v>
      </c>
      <c r="W109" s="118">
        <f t="shared" si="31"/>
        <v>29</v>
      </c>
      <c r="X109" s="36">
        <f t="shared" si="32"/>
        <v>28</v>
      </c>
      <c r="Y109" s="36">
        <f t="shared" si="33"/>
        <v>30</v>
      </c>
      <c r="Z109" s="17"/>
      <c r="AA109" s="17"/>
      <c r="AB109" s="17"/>
      <c r="AC109" s="17"/>
      <c r="AD109" s="17"/>
      <c r="AE109" s="17"/>
    </row>
    <row r="110" spans="1:31" ht="19.5" customHeight="1" thickBot="1">
      <c r="A110" s="94">
        <v>104</v>
      </c>
      <c r="B110" s="111" t="s">
        <v>399</v>
      </c>
      <c r="C110" s="115" t="s">
        <v>96</v>
      </c>
      <c r="D110" s="75"/>
      <c r="E110" s="73"/>
      <c r="F110" s="95">
        <f t="shared" si="18"/>
        <v>14</v>
      </c>
      <c r="G110" s="81">
        <f t="shared" si="19"/>
        <v>1</v>
      </c>
      <c r="H110" s="81">
        <f t="shared" si="20"/>
        <v>1</v>
      </c>
      <c r="I110" s="81">
        <f t="shared" si="21"/>
        <v>1</v>
      </c>
      <c r="J110" s="95">
        <f t="shared" si="22"/>
        <v>28</v>
      </c>
      <c r="K110" s="81">
        <f t="shared" si="23"/>
        <v>1</v>
      </c>
      <c r="L110" s="81">
        <f t="shared" si="24"/>
        <v>1</v>
      </c>
      <c r="M110" s="81">
        <f t="shared" si="25"/>
        <v>1</v>
      </c>
      <c r="N110" s="95">
        <f t="shared" si="26"/>
        <v>28</v>
      </c>
      <c r="O110" s="81">
        <f t="shared" si="27"/>
        <v>1</v>
      </c>
      <c r="P110" s="81">
        <f t="shared" si="28"/>
        <v>1</v>
      </c>
      <c r="Q110" s="81">
        <f t="shared" si="29"/>
        <v>1</v>
      </c>
      <c r="R110" s="35"/>
      <c r="S110" s="35"/>
      <c r="T110" s="37">
        <f t="shared" si="34"/>
        <v>70</v>
      </c>
      <c r="U110" s="90">
        <f t="shared" si="30"/>
        <v>70</v>
      </c>
      <c r="V110" s="117">
        <v>31</v>
      </c>
      <c r="W110" s="118">
        <f t="shared" si="31"/>
        <v>30</v>
      </c>
      <c r="X110" s="36">
        <f t="shared" si="32"/>
        <v>30</v>
      </c>
      <c r="Y110" s="36">
        <v>30</v>
      </c>
      <c r="Z110" s="17"/>
      <c r="AA110" s="17"/>
      <c r="AB110" s="17"/>
      <c r="AC110" s="17"/>
      <c r="AD110" s="17"/>
      <c r="AE110" s="17"/>
    </row>
    <row r="111" spans="1:31" ht="19.5" customHeight="1" thickBot="1">
      <c r="A111" s="94">
        <v>105</v>
      </c>
      <c r="B111" s="111" t="s">
        <v>400</v>
      </c>
      <c r="C111" s="115" t="s">
        <v>201</v>
      </c>
      <c r="D111" s="75"/>
      <c r="E111" s="73"/>
      <c r="F111" s="95">
        <f t="shared" si="18"/>
        <v>13</v>
      </c>
      <c r="G111" s="81">
        <f t="shared" si="19"/>
        <v>1</v>
      </c>
      <c r="H111" s="81">
        <f t="shared" si="20"/>
        <v>1</v>
      </c>
      <c r="I111" s="81">
        <f t="shared" si="21"/>
        <v>1</v>
      </c>
      <c r="J111" s="95">
        <f t="shared" si="22"/>
        <v>26</v>
      </c>
      <c r="K111" s="81">
        <f t="shared" si="23"/>
        <v>1</v>
      </c>
      <c r="L111" s="81">
        <f t="shared" si="24"/>
        <v>1</v>
      </c>
      <c r="M111" s="81">
        <f t="shared" si="25"/>
        <v>1</v>
      </c>
      <c r="N111" s="95">
        <f t="shared" si="26"/>
        <v>26</v>
      </c>
      <c r="O111" s="81">
        <f t="shared" si="27"/>
        <v>1</v>
      </c>
      <c r="P111" s="81">
        <f t="shared" si="28"/>
        <v>1</v>
      </c>
      <c r="Q111" s="81">
        <f t="shared" si="29"/>
        <v>1</v>
      </c>
      <c r="R111" s="35"/>
      <c r="S111" s="35"/>
      <c r="T111" s="37">
        <f t="shared" si="34"/>
        <v>65</v>
      </c>
      <c r="U111" s="90">
        <f t="shared" si="30"/>
        <v>65</v>
      </c>
      <c r="V111" s="117">
        <v>27</v>
      </c>
      <c r="W111" s="118">
        <f t="shared" si="31"/>
        <v>27</v>
      </c>
      <c r="X111" s="36">
        <f t="shared" si="32"/>
        <v>26</v>
      </c>
      <c r="Y111" s="36">
        <f t="shared" si="33"/>
        <v>28</v>
      </c>
      <c r="Z111" s="17"/>
      <c r="AA111" s="17"/>
      <c r="AB111" s="17"/>
      <c r="AC111" s="17"/>
      <c r="AD111" s="17"/>
      <c r="AE111" s="17"/>
    </row>
    <row r="112" spans="1:31" ht="19.5" customHeight="1" thickBot="1">
      <c r="A112" s="94">
        <v>106</v>
      </c>
      <c r="B112" s="111" t="s">
        <v>401</v>
      </c>
      <c r="C112" s="115" t="s">
        <v>97</v>
      </c>
      <c r="D112" s="75"/>
      <c r="E112" s="73"/>
      <c r="F112" s="95">
        <f t="shared" si="18"/>
        <v>14</v>
      </c>
      <c r="G112" s="81">
        <f t="shared" si="19"/>
        <v>1</v>
      </c>
      <c r="H112" s="81">
        <f t="shared" si="20"/>
        <v>1</v>
      </c>
      <c r="I112" s="81">
        <f t="shared" si="21"/>
        <v>1</v>
      </c>
      <c r="J112" s="95">
        <f t="shared" si="22"/>
        <v>27</v>
      </c>
      <c r="K112" s="81">
        <f t="shared" si="23"/>
        <v>1</v>
      </c>
      <c r="L112" s="81">
        <f t="shared" si="24"/>
        <v>1</v>
      </c>
      <c r="M112" s="81">
        <f t="shared" si="25"/>
        <v>1</v>
      </c>
      <c r="N112" s="95">
        <f t="shared" si="26"/>
        <v>27</v>
      </c>
      <c r="O112" s="81">
        <f t="shared" si="27"/>
        <v>1</v>
      </c>
      <c r="P112" s="81">
        <f t="shared" si="28"/>
        <v>1</v>
      </c>
      <c r="Q112" s="81">
        <f t="shared" si="29"/>
        <v>1</v>
      </c>
      <c r="R112" s="36"/>
      <c r="S112" s="36"/>
      <c r="T112" s="37">
        <f t="shared" si="34"/>
        <v>68</v>
      </c>
      <c r="U112" s="90">
        <f t="shared" si="30"/>
        <v>68</v>
      </c>
      <c r="V112" s="117">
        <v>28</v>
      </c>
      <c r="W112" s="118">
        <f t="shared" si="31"/>
        <v>28</v>
      </c>
      <c r="X112" s="36">
        <f t="shared" si="32"/>
        <v>27</v>
      </c>
      <c r="Y112" s="36">
        <f t="shared" si="33"/>
        <v>29</v>
      </c>
      <c r="Z112" s="17"/>
      <c r="AA112" s="17"/>
      <c r="AB112" s="17"/>
      <c r="AC112" s="17"/>
      <c r="AD112" s="17"/>
      <c r="AE112" s="17"/>
    </row>
    <row r="113" spans="1:31" ht="19.5" customHeight="1" thickBot="1">
      <c r="A113" s="94">
        <v>107</v>
      </c>
      <c r="B113" s="111" t="s">
        <v>402</v>
      </c>
      <c r="C113" s="115" t="s">
        <v>202</v>
      </c>
      <c r="D113" s="75"/>
      <c r="E113" s="73"/>
      <c r="F113" s="95">
        <f t="shared" si="18"/>
        <v>14</v>
      </c>
      <c r="G113" s="81">
        <f t="shared" si="19"/>
        <v>1</v>
      </c>
      <c r="H113" s="81">
        <f t="shared" si="20"/>
        <v>1</v>
      </c>
      <c r="I113" s="81">
        <f t="shared" si="21"/>
        <v>1</v>
      </c>
      <c r="J113" s="95">
        <f t="shared" si="22"/>
        <v>28</v>
      </c>
      <c r="K113" s="81">
        <f t="shared" si="23"/>
        <v>1</v>
      </c>
      <c r="L113" s="81">
        <f t="shared" si="24"/>
        <v>1</v>
      </c>
      <c r="M113" s="81">
        <f t="shared" si="25"/>
        <v>1</v>
      </c>
      <c r="N113" s="95">
        <f t="shared" si="26"/>
        <v>28</v>
      </c>
      <c r="O113" s="81">
        <f t="shared" si="27"/>
        <v>1</v>
      </c>
      <c r="P113" s="81">
        <f t="shared" si="28"/>
        <v>1</v>
      </c>
      <c r="Q113" s="81">
        <f t="shared" si="29"/>
        <v>1</v>
      </c>
      <c r="R113" s="36"/>
      <c r="S113" s="36"/>
      <c r="T113" s="37">
        <f t="shared" si="34"/>
        <v>70</v>
      </c>
      <c r="U113" s="90">
        <f t="shared" si="30"/>
        <v>70</v>
      </c>
      <c r="V113" s="117">
        <v>29</v>
      </c>
      <c r="W113" s="118">
        <f t="shared" si="31"/>
        <v>29</v>
      </c>
      <c r="X113" s="36">
        <f t="shared" si="32"/>
        <v>28</v>
      </c>
      <c r="Y113" s="36">
        <f t="shared" si="33"/>
        <v>30</v>
      </c>
      <c r="Z113" s="17"/>
      <c r="AA113" s="17"/>
      <c r="AB113" s="17"/>
      <c r="AC113" s="17"/>
      <c r="AD113" s="17"/>
      <c r="AE113" s="17"/>
    </row>
    <row r="114" spans="1:31" ht="19.5" customHeight="1" thickBot="1">
      <c r="A114" s="94">
        <v>108</v>
      </c>
      <c r="B114" s="111" t="s">
        <v>403</v>
      </c>
      <c r="C114" s="115" t="s">
        <v>203</v>
      </c>
      <c r="D114" s="75"/>
      <c r="E114" s="73"/>
      <c r="F114" s="95">
        <f t="shared" si="18"/>
        <v>14</v>
      </c>
      <c r="G114" s="81">
        <f t="shared" si="19"/>
        <v>1</v>
      </c>
      <c r="H114" s="81">
        <f t="shared" si="20"/>
        <v>1</v>
      </c>
      <c r="I114" s="81">
        <f t="shared" si="21"/>
        <v>1</v>
      </c>
      <c r="J114" s="95">
        <f t="shared" si="22"/>
        <v>27</v>
      </c>
      <c r="K114" s="81">
        <f t="shared" si="23"/>
        <v>1</v>
      </c>
      <c r="L114" s="81">
        <f t="shared" si="24"/>
        <v>1</v>
      </c>
      <c r="M114" s="81">
        <f t="shared" si="25"/>
        <v>1</v>
      </c>
      <c r="N114" s="95">
        <f t="shared" si="26"/>
        <v>27</v>
      </c>
      <c r="O114" s="81">
        <f t="shared" si="27"/>
        <v>1</v>
      </c>
      <c r="P114" s="81">
        <f t="shared" si="28"/>
        <v>1</v>
      </c>
      <c r="Q114" s="81">
        <f t="shared" si="29"/>
        <v>1</v>
      </c>
      <c r="R114" s="36"/>
      <c r="S114" s="36"/>
      <c r="T114" s="37">
        <f t="shared" si="34"/>
        <v>68</v>
      </c>
      <c r="U114" s="90">
        <f t="shared" si="30"/>
        <v>68</v>
      </c>
      <c r="V114" s="117">
        <v>28</v>
      </c>
      <c r="W114" s="118">
        <f t="shared" si="31"/>
        <v>28</v>
      </c>
      <c r="X114" s="36">
        <f t="shared" si="32"/>
        <v>27</v>
      </c>
      <c r="Y114" s="36">
        <f t="shared" si="33"/>
        <v>29</v>
      </c>
      <c r="Z114" s="17"/>
      <c r="AA114" s="17"/>
      <c r="AB114" s="17"/>
      <c r="AC114" s="17"/>
      <c r="AD114" s="17"/>
      <c r="AE114" s="17"/>
    </row>
    <row r="115" spans="1:31" ht="19.5" customHeight="1" thickBot="1">
      <c r="A115" s="94">
        <v>109</v>
      </c>
      <c r="B115" s="111" t="s">
        <v>404</v>
      </c>
      <c r="C115" s="115" t="s">
        <v>204</v>
      </c>
      <c r="D115" s="75"/>
      <c r="E115" s="73"/>
      <c r="F115" s="95">
        <f t="shared" si="18"/>
        <v>13</v>
      </c>
      <c r="G115" s="81">
        <f t="shared" si="19"/>
        <v>1</v>
      </c>
      <c r="H115" s="81">
        <f t="shared" si="20"/>
        <v>1</v>
      </c>
      <c r="I115" s="81">
        <f t="shared" si="21"/>
        <v>1</v>
      </c>
      <c r="J115" s="95">
        <f t="shared" si="22"/>
        <v>26</v>
      </c>
      <c r="K115" s="81">
        <f t="shared" si="23"/>
        <v>1</v>
      </c>
      <c r="L115" s="81">
        <f t="shared" si="24"/>
        <v>1</v>
      </c>
      <c r="M115" s="81">
        <f t="shared" si="25"/>
        <v>1</v>
      </c>
      <c r="N115" s="95">
        <f t="shared" si="26"/>
        <v>26</v>
      </c>
      <c r="O115" s="81">
        <f t="shared" si="27"/>
        <v>1</v>
      </c>
      <c r="P115" s="81">
        <f t="shared" si="28"/>
        <v>1</v>
      </c>
      <c r="Q115" s="81">
        <f t="shared" si="29"/>
        <v>1</v>
      </c>
      <c r="R115" s="36"/>
      <c r="S115" s="36"/>
      <c r="T115" s="37">
        <f t="shared" si="34"/>
        <v>65</v>
      </c>
      <c r="U115" s="90">
        <f t="shared" si="30"/>
        <v>65</v>
      </c>
      <c r="V115" s="117">
        <v>27</v>
      </c>
      <c r="W115" s="118">
        <f t="shared" si="31"/>
        <v>27</v>
      </c>
      <c r="X115" s="36">
        <f t="shared" si="32"/>
        <v>26</v>
      </c>
      <c r="Y115" s="36">
        <f t="shared" si="33"/>
        <v>28</v>
      </c>
      <c r="Z115" s="17"/>
      <c r="AA115" s="17"/>
      <c r="AB115" s="17"/>
      <c r="AC115" s="17"/>
      <c r="AD115" s="17"/>
      <c r="AE115" s="17"/>
    </row>
    <row r="116" spans="1:31" ht="19.5" customHeight="1" thickBot="1">
      <c r="A116" s="94">
        <v>110</v>
      </c>
      <c r="B116" s="111" t="s">
        <v>405</v>
      </c>
      <c r="C116" s="115" t="s">
        <v>205</v>
      </c>
      <c r="D116" s="75"/>
      <c r="E116" s="73"/>
      <c r="F116" s="95">
        <f t="shared" si="18"/>
        <v>14</v>
      </c>
      <c r="G116" s="81">
        <f t="shared" si="19"/>
        <v>1</v>
      </c>
      <c r="H116" s="81">
        <f t="shared" si="20"/>
        <v>1</v>
      </c>
      <c r="I116" s="81">
        <f t="shared" si="21"/>
        <v>1</v>
      </c>
      <c r="J116" s="95">
        <f t="shared" si="22"/>
        <v>27</v>
      </c>
      <c r="K116" s="81">
        <f t="shared" si="23"/>
        <v>1</v>
      </c>
      <c r="L116" s="81">
        <f t="shared" si="24"/>
        <v>1</v>
      </c>
      <c r="M116" s="81">
        <f t="shared" si="25"/>
        <v>1</v>
      </c>
      <c r="N116" s="95">
        <f t="shared" si="26"/>
        <v>27</v>
      </c>
      <c r="O116" s="81">
        <f t="shared" si="27"/>
        <v>1</v>
      </c>
      <c r="P116" s="81">
        <f t="shared" si="28"/>
        <v>1</v>
      </c>
      <c r="Q116" s="81">
        <f t="shared" si="29"/>
        <v>1</v>
      </c>
      <c r="R116" s="35"/>
      <c r="S116" s="35"/>
      <c r="T116" s="37">
        <f t="shared" si="34"/>
        <v>68</v>
      </c>
      <c r="U116" s="90">
        <f t="shared" si="30"/>
        <v>68</v>
      </c>
      <c r="V116" s="117">
        <v>28</v>
      </c>
      <c r="W116" s="118">
        <f t="shared" si="31"/>
        <v>28</v>
      </c>
      <c r="X116" s="36">
        <f t="shared" si="32"/>
        <v>27</v>
      </c>
      <c r="Y116" s="36">
        <f t="shared" si="33"/>
        <v>29</v>
      </c>
      <c r="Z116" s="17"/>
      <c r="AA116" s="17"/>
      <c r="AB116" s="17"/>
      <c r="AC116" s="17"/>
      <c r="AD116" s="17"/>
      <c r="AE116" s="17"/>
    </row>
    <row r="117" spans="1:31" ht="19.5" customHeight="1" thickBot="1">
      <c r="A117" s="94">
        <v>111</v>
      </c>
      <c r="B117" s="111" t="s">
        <v>406</v>
      </c>
      <c r="C117" s="115" t="s">
        <v>206</v>
      </c>
      <c r="D117" s="75"/>
      <c r="E117" s="73"/>
      <c r="F117" s="95">
        <f t="shared" si="18"/>
        <v>12</v>
      </c>
      <c r="G117" s="81">
        <f t="shared" si="19"/>
        <v>1</v>
      </c>
      <c r="H117" s="81">
        <f t="shared" si="20"/>
        <v>1</v>
      </c>
      <c r="I117" s="81">
        <f t="shared" si="21"/>
        <v>0</v>
      </c>
      <c r="J117" s="95">
        <f t="shared" si="22"/>
        <v>22</v>
      </c>
      <c r="K117" s="81">
        <f t="shared" si="23"/>
        <v>1</v>
      </c>
      <c r="L117" s="81">
        <f t="shared" si="24"/>
        <v>0</v>
      </c>
      <c r="M117" s="81">
        <f t="shared" si="25"/>
        <v>0</v>
      </c>
      <c r="N117" s="95">
        <f t="shared" si="26"/>
        <v>22</v>
      </c>
      <c r="O117" s="81">
        <f t="shared" si="27"/>
        <v>1</v>
      </c>
      <c r="P117" s="81">
        <f t="shared" si="28"/>
        <v>0</v>
      </c>
      <c r="Q117" s="81">
        <f t="shared" si="29"/>
        <v>0</v>
      </c>
      <c r="R117" s="36"/>
      <c r="S117" s="36"/>
      <c r="T117" s="37">
        <f t="shared" si="34"/>
        <v>56</v>
      </c>
      <c r="U117" s="90">
        <f t="shared" si="30"/>
        <v>56</v>
      </c>
      <c r="V117" s="117">
        <v>23</v>
      </c>
      <c r="W117" s="118">
        <f t="shared" si="31"/>
        <v>23</v>
      </c>
      <c r="X117" s="36">
        <f t="shared" si="32"/>
        <v>22</v>
      </c>
      <c r="Y117" s="36">
        <f t="shared" si="33"/>
        <v>24</v>
      </c>
      <c r="Z117" s="17"/>
      <c r="AA117" s="17"/>
      <c r="AB117" s="17"/>
      <c r="AC117" s="17"/>
      <c r="AD117" s="17"/>
      <c r="AE117" s="17"/>
    </row>
    <row r="118" spans="1:31" ht="19.5" customHeight="1" thickBot="1">
      <c r="A118" s="94">
        <v>112</v>
      </c>
      <c r="B118" s="111" t="s">
        <v>407</v>
      </c>
      <c r="C118" s="115" t="s">
        <v>207</v>
      </c>
      <c r="D118" s="75"/>
      <c r="E118" s="73"/>
      <c r="F118" s="95">
        <f t="shared" si="18"/>
        <v>14</v>
      </c>
      <c r="G118" s="81">
        <f t="shared" si="19"/>
        <v>1</v>
      </c>
      <c r="H118" s="81">
        <f t="shared" si="20"/>
        <v>1</v>
      </c>
      <c r="I118" s="81">
        <f t="shared" si="21"/>
        <v>1</v>
      </c>
      <c r="J118" s="95">
        <f t="shared" si="22"/>
        <v>28</v>
      </c>
      <c r="K118" s="81">
        <f t="shared" si="23"/>
        <v>1</v>
      </c>
      <c r="L118" s="81">
        <f t="shared" si="24"/>
        <v>1</v>
      </c>
      <c r="M118" s="81">
        <f t="shared" si="25"/>
        <v>1</v>
      </c>
      <c r="N118" s="95">
        <f t="shared" si="26"/>
        <v>28</v>
      </c>
      <c r="O118" s="81">
        <f t="shared" si="27"/>
        <v>1</v>
      </c>
      <c r="P118" s="81">
        <f t="shared" si="28"/>
        <v>1</v>
      </c>
      <c r="Q118" s="81">
        <f t="shared" si="29"/>
        <v>1</v>
      </c>
      <c r="R118" s="35"/>
      <c r="S118" s="35"/>
      <c r="T118" s="37">
        <f t="shared" si="34"/>
        <v>70</v>
      </c>
      <c r="U118" s="90">
        <f t="shared" si="30"/>
        <v>70</v>
      </c>
      <c r="V118" s="117">
        <v>29</v>
      </c>
      <c r="W118" s="118">
        <f t="shared" si="31"/>
        <v>29</v>
      </c>
      <c r="X118" s="36">
        <f t="shared" si="32"/>
        <v>28</v>
      </c>
      <c r="Y118" s="36">
        <f t="shared" si="33"/>
        <v>30</v>
      </c>
      <c r="Z118" s="17"/>
      <c r="AA118" s="17"/>
      <c r="AB118" s="17"/>
      <c r="AC118" s="17"/>
      <c r="AD118" s="17"/>
      <c r="AE118" s="17"/>
    </row>
    <row r="119" spans="1:31" ht="19.5" customHeight="1" thickBot="1">
      <c r="A119" s="94">
        <v>113</v>
      </c>
      <c r="B119" s="111" t="s">
        <v>408</v>
      </c>
      <c r="C119" s="115" t="s">
        <v>98</v>
      </c>
      <c r="D119" s="75"/>
      <c r="E119" s="73"/>
      <c r="F119" s="95">
        <f t="shared" si="18"/>
        <v>14</v>
      </c>
      <c r="G119" s="81">
        <f t="shared" si="19"/>
        <v>1</v>
      </c>
      <c r="H119" s="81">
        <f t="shared" si="20"/>
        <v>1</v>
      </c>
      <c r="I119" s="81">
        <f t="shared" si="21"/>
        <v>1</v>
      </c>
      <c r="J119" s="95">
        <f t="shared" si="22"/>
        <v>27</v>
      </c>
      <c r="K119" s="81">
        <f t="shared" si="23"/>
        <v>1</v>
      </c>
      <c r="L119" s="81">
        <f t="shared" si="24"/>
        <v>1</v>
      </c>
      <c r="M119" s="81">
        <f t="shared" si="25"/>
        <v>1</v>
      </c>
      <c r="N119" s="95">
        <f t="shared" si="26"/>
        <v>27</v>
      </c>
      <c r="O119" s="81">
        <f t="shared" si="27"/>
        <v>1</v>
      </c>
      <c r="P119" s="81">
        <f t="shared" si="28"/>
        <v>1</v>
      </c>
      <c r="Q119" s="81">
        <f t="shared" si="29"/>
        <v>1</v>
      </c>
      <c r="R119" s="36"/>
      <c r="S119" s="36"/>
      <c r="T119" s="37">
        <f t="shared" si="34"/>
        <v>68</v>
      </c>
      <c r="U119" s="90">
        <f t="shared" si="30"/>
        <v>68</v>
      </c>
      <c r="V119" s="117">
        <v>28</v>
      </c>
      <c r="W119" s="118">
        <f t="shared" si="31"/>
        <v>28</v>
      </c>
      <c r="X119" s="36">
        <f t="shared" si="32"/>
        <v>27</v>
      </c>
      <c r="Y119" s="36">
        <f t="shared" si="33"/>
        <v>29</v>
      </c>
      <c r="Z119" s="17"/>
      <c r="AA119" s="17"/>
      <c r="AB119" s="17"/>
      <c r="AC119" s="17"/>
      <c r="AD119" s="17"/>
      <c r="AE119" s="17"/>
    </row>
    <row r="120" spans="1:31" ht="19.5" customHeight="1" thickBot="1">
      <c r="A120" s="94">
        <v>114</v>
      </c>
      <c r="B120" s="111" t="s">
        <v>409</v>
      </c>
      <c r="C120" s="115" t="s">
        <v>208</v>
      </c>
      <c r="D120" s="75"/>
      <c r="E120" s="73"/>
      <c r="F120" s="95">
        <f t="shared" si="18"/>
        <v>14</v>
      </c>
      <c r="G120" s="81">
        <f t="shared" si="19"/>
        <v>1</v>
      </c>
      <c r="H120" s="81">
        <f t="shared" si="20"/>
        <v>1</v>
      </c>
      <c r="I120" s="81">
        <f t="shared" si="21"/>
        <v>1</v>
      </c>
      <c r="J120" s="95">
        <f t="shared" si="22"/>
        <v>28</v>
      </c>
      <c r="K120" s="81">
        <f t="shared" si="23"/>
        <v>1</v>
      </c>
      <c r="L120" s="81">
        <f t="shared" si="24"/>
        <v>1</v>
      </c>
      <c r="M120" s="81">
        <f t="shared" si="25"/>
        <v>1</v>
      </c>
      <c r="N120" s="95">
        <f t="shared" si="26"/>
        <v>28</v>
      </c>
      <c r="O120" s="81">
        <f t="shared" si="27"/>
        <v>1</v>
      </c>
      <c r="P120" s="81">
        <f t="shared" si="28"/>
        <v>1</v>
      </c>
      <c r="Q120" s="81">
        <f t="shared" si="29"/>
        <v>1</v>
      </c>
      <c r="R120" s="35"/>
      <c r="S120" s="35"/>
      <c r="T120" s="37">
        <f t="shared" si="34"/>
        <v>70</v>
      </c>
      <c r="U120" s="90">
        <f t="shared" si="30"/>
        <v>70</v>
      </c>
      <c r="V120" s="117">
        <v>29</v>
      </c>
      <c r="W120" s="118">
        <f t="shared" si="31"/>
        <v>29</v>
      </c>
      <c r="X120" s="36">
        <f t="shared" si="32"/>
        <v>28</v>
      </c>
      <c r="Y120" s="36">
        <f t="shared" si="33"/>
        <v>30</v>
      </c>
      <c r="Z120" s="17"/>
      <c r="AA120" s="17"/>
      <c r="AB120" s="17"/>
      <c r="AC120" s="17"/>
      <c r="AD120" s="17"/>
      <c r="AE120" s="17"/>
    </row>
    <row r="121" spans="1:31" ht="19.5" customHeight="1" thickBot="1">
      <c r="A121" s="94">
        <v>115</v>
      </c>
      <c r="B121" s="111" t="s">
        <v>410</v>
      </c>
      <c r="C121" s="115" t="s">
        <v>209</v>
      </c>
      <c r="D121" s="75"/>
      <c r="E121" s="73"/>
      <c r="F121" s="95">
        <f t="shared" si="18"/>
        <v>14</v>
      </c>
      <c r="G121" s="81">
        <f t="shared" si="19"/>
        <v>1</v>
      </c>
      <c r="H121" s="81">
        <f t="shared" si="20"/>
        <v>1</v>
      </c>
      <c r="I121" s="81">
        <f t="shared" si="21"/>
        <v>1</v>
      </c>
      <c r="J121" s="95">
        <f t="shared" si="22"/>
        <v>28</v>
      </c>
      <c r="K121" s="81">
        <f t="shared" si="23"/>
        <v>1</v>
      </c>
      <c r="L121" s="81">
        <f t="shared" si="24"/>
        <v>1</v>
      </c>
      <c r="M121" s="81">
        <f t="shared" si="25"/>
        <v>1</v>
      </c>
      <c r="N121" s="95">
        <f t="shared" si="26"/>
        <v>28</v>
      </c>
      <c r="O121" s="81">
        <f t="shared" si="27"/>
        <v>1</v>
      </c>
      <c r="P121" s="81">
        <f t="shared" si="28"/>
        <v>1</v>
      </c>
      <c r="Q121" s="81">
        <f t="shared" si="29"/>
        <v>1</v>
      </c>
      <c r="R121" s="36"/>
      <c r="S121" s="36"/>
      <c r="T121" s="37">
        <f t="shared" si="34"/>
        <v>70</v>
      </c>
      <c r="U121" s="90">
        <f t="shared" si="30"/>
        <v>70</v>
      </c>
      <c r="V121" s="117">
        <v>31</v>
      </c>
      <c r="W121" s="118">
        <f t="shared" si="31"/>
        <v>30</v>
      </c>
      <c r="X121" s="36">
        <f t="shared" si="32"/>
        <v>30</v>
      </c>
      <c r="Y121" s="36">
        <v>30</v>
      </c>
      <c r="Z121" s="17"/>
      <c r="AA121" s="17"/>
      <c r="AB121" s="17"/>
      <c r="AC121" s="17"/>
      <c r="AD121" s="17"/>
      <c r="AE121" s="17"/>
    </row>
    <row r="122" spans="1:31" ht="19.5" customHeight="1" thickBot="1">
      <c r="A122" s="94">
        <v>116</v>
      </c>
      <c r="B122" s="111" t="s">
        <v>411</v>
      </c>
      <c r="C122" s="115" t="s">
        <v>210</v>
      </c>
      <c r="D122" s="75"/>
      <c r="E122" s="73"/>
      <c r="F122" s="95">
        <f t="shared" si="18"/>
        <v>14</v>
      </c>
      <c r="G122" s="81">
        <f t="shared" si="19"/>
        <v>1</v>
      </c>
      <c r="H122" s="81">
        <f t="shared" si="20"/>
        <v>1</v>
      </c>
      <c r="I122" s="81">
        <f t="shared" si="21"/>
        <v>1</v>
      </c>
      <c r="J122" s="95">
        <f t="shared" si="22"/>
        <v>28</v>
      </c>
      <c r="K122" s="81">
        <f t="shared" si="23"/>
        <v>1</v>
      </c>
      <c r="L122" s="81">
        <f t="shared" si="24"/>
        <v>1</v>
      </c>
      <c r="M122" s="81">
        <f t="shared" si="25"/>
        <v>1</v>
      </c>
      <c r="N122" s="95">
        <f t="shared" si="26"/>
        <v>28</v>
      </c>
      <c r="O122" s="81">
        <f t="shared" si="27"/>
        <v>1</v>
      </c>
      <c r="P122" s="81">
        <f t="shared" si="28"/>
        <v>1</v>
      </c>
      <c r="Q122" s="81">
        <f t="shared" si="29"/>
        <v>1</v>
      </c>
      <c r="R122" s="35"/>
      <c r="S122" s="35"/>
      <c r="T122" s="37">
        <f t="shared" si="34"/>
        <v>70</v>
      </c>
      <c r="U122" s="90">
        <f t="shared" si="30"/>
        <v>70</v>
      </c>
      <c r="V122" s="117">
        <v>30</v>
      </c>
      <c r="W122" s="118">
        <f t="shared" si="31"/>
        <v>29.5</v>
      </c>
      <c r="X122" s="36">
        <f t="shared" si="32"/>
        <v>29</v>
      </c>
      <c r="Y122" s="36">
        <v>30</v>
      </c>
      <c r="Z122" s="17"/>
      <c r="AA122" s="17"/>
      <c r="AB122" s="17"/>
      <c r="AC122" s="17"/>
      <c r="AD122" s="17"/>
      <c r="AE122" s="17"/>
    </row>
    <row r="123" spans="1:31" ht="19.5" customHeight="1" thickBot="1">
      <c r="A123" s="94">
        <v>117</v>
      </c>
      <c r="B123" s="111" t="s">
        <v>412</v>
      </c>
      <c r="C123" s="115" t="s">
        <v>211</v>
      </c>
      <c r="D123" s="75"/>
      <c r="E123" s="73"/>
      <c r="F123" s="95">
        <f t="shared" si="18"/>
        <v>14</v>
      </c>
      <c r="G123" s="81">
        <f t="shared" si="19"/>
        <v>1</v>
      </c>
      <c r="H123" s="81">
        <f t="shared" si="20"/>
        <v>1</v>
      </c>
      <c r="I123" s="81">
        <f t="shared" si="21"/>
        <v>1</v>
      </c>
      <c r="J123" s="95">
        <f t="shared" si="22"/>
        <v>28</v>
      </c>
      <c r="K123" s="81">
        <f t="shared" si="23"/>
        <v>1</v>
      </c>
      <c r="L123" s="81">
        <f t="shared" si="24"/>
        <v>1</v>
      </c>
      <c r="M123" s="81">
        <f t="shared" si="25"/>
        <v>1</v>
      </c>
      <c r="N123" s="95">
        <f t="shared" si="26"/>
        <v>28</v>
      </c>
      <c r="O123" s="81">
        <f t="shared" si="27"/>
        <v>1</v>
      </c>
      <c r="P123" s="81">
        <f t="shared" si="28"/>
        <v>1</v>
      </c>
      <c r="Q123" s="81">
        <f t="shared" si="29"/>
        <v>1</v>
      </c>
      <c r="R123" s="36"/>
      <c r="S123" s="36"/>
      <c r="T123" s="37">
        <f t="shared" si="34"/>
        <v>70</v>
      </c>
      <c r="U123" s="90">
        <f t="shared" si="30"/>
        <v>70</v>
      </c>
      <c r="V123" s="117">
        <v>29</v>
      </c>
      <c r="W123" s="118">
        <f t="shared" si="31"/>
        <v>29</v>
      </c>
      <c r="X123" s="36">
        <f t="shared" si="32"/>
        <v>28</v>
      </c>
      <c r="Y123" s="36">
        <f t="shared" si="33"/>
        <v>30</v>
      </c>
      <c r="Z123" s="17"/>
      <c r="AA123" s="17"/>
      <c r="AB123" s="17"/>
      <c r="AC123" s="17"/>
      <c r="AD123" s="17"/>
      <c r="AE123" s="17"/>
    </row>
    <row r="124" spans="1:31" ht="19.5" customHeight="1" thickBot="1">
      <c r="A124" s="94">
        <v>118</v>
      </c>
      <c r="B124" s="111" t="s">
        <v>413</v>
      </c>
      <c r="C124" s="115" t="s">
        <v>212</v>
      </c>
      <c r="D124" s="75"/>
      <c r="E124" s="73"/>
      <c r="F124" s="95">
        <f t="shared" si="18"/>
        <v>14</v>
      </c>
      <c r="G124" s="81">
        <f t="shared" si="19"/>
        <v>1</v>
      </c>
      <c r="H124" s="81">
        <f t="shared" si="20"/>
        <v>1</v>
      </c>
      <c r="I124" s="81">
        <f t="shared" si="21"/>
        <v>1</v>
      </c>
      <c r="J124" s="95">
        <f t="shared" si="22"/>
        <v>28</v>
      </c>
      <c r="K124" s="81">
        <f t="shared" si="23"/>
        <v>1</v>
      </c>
      <c r="L124" s="81">
        <f t="shared" si="24"/>
        <v>1</v>
      </c>
      <c r="M124" s="81">
        <f t="shared" si="25"/>
        <v>1</v>
      </c>
      <c r="N124" s="95">
        <f t="shared" si="26"/>
        <v>28</v>
      </c>
      <c r="O124" s="81">
        <f t="shared" si="27"/>
        <v>1</v>
      </c>
      <c r="P124" s="81">
        <f t="shared" si="28"/>
        <v>1</v>
      </c>
      <c r="Q124" s="81">
        <f t="shared" si="29"/>
        <v>1</v>
      </c>
      <c r="R124" s="35"/>
      <c r="S124" s="35"/>
      <c r="T124" s="37">
        <f t="shared" si="34"/>
        <v>70</v>
      </c>
      <c r="U124" s="90">
        <f t="shared" si="30"/>
        <v>70</v>
      </c>
      <c r="V124" s="117">
        <v>31</v>
      </c>
      <c r="W124" s="118">
        <f t="shared" si="31"/>
        <v>30</v>
      </c>
      <c r="X124" s="36">
        <f t="shared" si="32"/>
        <v>30</v>
      </c>
      <c r="Y124" s="36">
        <v>30</v>
      </c>
      <c r="Z124" s="17"/>
      <c r="AA124" s="17"/>
      <c r="AB124" s="17"/>
      <c r="AC124" s="17"/>
      <c r="AD124" s="17"/>
      <c r="AE124" s="17"/>
    </row>
    <row r="125" spans="1:31" ht="15.75" customHeight="1" thickBot="1">
      <c r="A125" s="94">
        <v>119</v>
      </c>
      <c r="B125" s="111" t="s">
        <v>414</v>
      </c>
      <c r="C125" s="115" t="s">
        <v>213</v>
      </c>
      <c r="D125" s="75"/>
      <c r="E125" s="73"/>
      <c r="F125" s="95">
        <f t="shared" si="18"/>
        <v>14</v>
      </c>
      <c r="G125" s="81">
        <f t="shared" si="19"/>
        <v>1</v>
      </c>
      <c r="H125" s="81">
        <f t="shared" si="20"/>
        <v>1</v>
      </c>
      <c r="I125" s="81">
        <f t="shared" si="21"/>
        <v>1</v>
      </c>
      <c r="J125" s="95">
        <f t="shared" si="22"/>
        <v>28</v>
      </c>
      <c r="K125" s="81">
        <f t="shared" si="23"/>
        <v>1</v>
      </c>
      <c r="L125" s="81">
        <f t="shared" si="24"/>
        <v>1</v>
      </c>
      <c r="M125" s="81">
        <f t="shared" si="25"/>
        <v>1</v>
      </c>
      <c r="N125" s="95">
        <f t="shared" si="26"/>
        <v>28</v>
      </c>
      <c r="O125" s="81">
        <f t="shared" si="27"/>
        <v>1</v>
      </c>
      <c r="P125" s="81">
        <f t="shared" si="28"/>
        <v>1</v>
      </c>
      <c r="Q125" s="81">
        <f t="shared" si="29"/>
        <v>1</v>
      </c>
      <c r="R125" s="36"/>
      <c r="S125" s="36"/>
      <c r="T125" s="37">
        <f t="shared" si="34"/>
        <v>70</v>
      </c>
      <c r="U125" s="90">
        <f t="shared" si="30"/>
        <v>70</v>
      </c>
      <c r="V125" s="117">
        <v>31</v>
      </c>
      <c r="W125" s="118">
        <f t="shared" si="31"/>
        <v>30</v>
      </c>
      <c r="X125" s="36">
        <f t="shared" si="32"/>
        <v>30</v>
      </c>
      <c r="Y125" s="36">
        <v>30</v>
      </c>
      <c r="Z125" s="17"/>
      <c r="AA125" s="17"/>
      <c r="AB125" s="17"/>
      <c r="AC125" s="17"/>
      <c r="AD125" s="17"/>
      <c r="AE125" s="17"/>
    </row>
    <row r="126" spans="1:31" ht="15.75" customHeight="1" thickBot="1">
      <c r="A126" s="94">
        <v>120</v>
      </c>
      <c r="B126" s="111" t="s">
        <v>415</v>
      </c>
      <c r="C126" s="115" t="s">
        <v>214</v>
      </c>
      <c r="D126" s="75"/>
      <c r="E126" s="73"/>
      <c r="F126" s="95">
        <f t="shared" si="18"/>
        <v>14</v>
      </c>
      <c r="G126" s="81">
        <f t="shared" si="19"/>
        <v>1</v>
      </c>
      <c r="H126" s="81">
        <f t="shared" si="20"/>
        <v>1</v>
      </c>
      <c r="I126" s="81">
        <f t="shared" si="21"/>
        <v>1</v>
      </c>
      <c r="J126" s="95">
        <f t="shared" si="22"/>
        <v>28</v>
      </c>
      <c r="K126" s="81">
        <f t="shared" si="23"/>
        <v>1</v>
      </c>
      <c r="L126" s="81">
        <f t="shared" si="24"/>
        <v>1</v>
      </c>
      <c r="M126" s="81">
        <f t="shared" si="25"/>
        <v>1</v>
      </c>
      <c r="N126" s="95">
        <f t="shared" si="26"/>
        <v>28</v>
      </c>
      <c r="O126" s="81">
        <f t="shared" si="27"/>
        <v>1</v>
      </c>
      <c r="P126" s="81">
        <f t="shared" si="28"/>
        <v>1</v>
      </c>
      <c r="Q126" s="81">
        <f t="shared" si="29"/>
        <v>1</v>
      </c>
      <c r="R126" s="36"/>
      <c r="S126" s="36"/>
      <c r="T126" s="37">
        <f t="shared" si="34"/>
        <v>70</v>
      </c>
      <c r="U126" s="90">
        <f t="shared" si="30"/>
        <v>70</v>
      </c>
      <c r="V126" s="117">
        <v>29</v>
      </c>
      <c r="W126" s="118">
        <f t="shared" si="31"/>
        <v>29</v>
      </c>
      <c r="X126" s="36">
        <f t="shared" si="32"/>
        <v>28</v>
      </c>
      <c r="Y126" s="36">
        <f t="shared" si="33"/>
        <v>30</v>
      </c>
      <c r="Z126" s="17"/>
      <c r="AA126" s="17"/>
      <c r="AB126" s="17"/>
      <c r="AC126" s="17"/>
      <c r="AD126" s="17"/>
      <c r="AE126" s="17"/>
    </row>
    <row r="127" spans="1:31" ht="15.75" customHeight="1" thickBot="1">
      <c r="A127" s="94">
        <v>121</v>
      </c>
      <c r="B127" s="111" t="s">
        <v>416</v>
      </c>
      <c r="C127" s="115" t="s">
        <v>215</v>
      </c>
      <c r="D127" s="75"/>
      <c r="E127" s="73"/>
      <c r="F127" s="95">
        <f t="shared" si="18"/>
        <v>14</v>
      </c>
      <c r="G127" s="81">
        <f t="shared" si="19"/>
        <v>1</v>
      </c>
      <c r="H127" s="81">
        <f t="shared" si="20"/>
        <v>1</v>
      </c>
      <c r="I127" s="81">
        <f t="shared" si="21"/>
        <v>1</v>
      </c>
      <c r="J127" s="95">
        <f t="shared" si="22"/>
        <v>27</v>
      </c>
      <c r="K127" s="81">
        <f t="shared" si="23"/>
        <v>1</v>
      </c>
      <c r="L127" s="81">
        <f t="shared" si="24"/>
        <v>1</v>
      </c>
      <c r="M127" s="81">
        <f t="shared" si="25"/>
        <v>1</v>
      </c>
      <c r="N127" s="95">
        <f t="shared" si="26"/>
        <v>27</v>
      </c>
      <c r="O127" s="81">
        <f t="shared" si="27"/>
        <v>1</v>
      </c>
      <c r="P127" s="81">
        <f t="shared" si="28"/>
        <v>1</v>
      </c>
      <c r="Q127" s="81">
        <f t="shared" si="29"/>
        <v>1</v>
      </c>
      <c r="R127" s="36"/>
      <c r="S127" s="36"/>
      <c r="T127" s="37">
        <f t="shared" si="34"/>
        <v>68</v>
      </c>
      <c r="U127" s="90">
        <f t="shared" si="30"/>
        <v>68</v>
      </c>
      <c r="V127" s="117">
        <v>28</v>
      </c>
      <c r="W127" s="118">
        <f t="shared" si="31"/>
        <v>28</v>
      </c>
      <c r="X127" s="36">
        <f t="shared" si="32"/>
        <v>27</v>
      </c>
      <c r="Y127" s="36">
        <f t="shared" si="33"/>
        <v>29</v>
      </c>
      <c r="Z127" s="17"/>
      <c r="AA127" s="17"/>
      <c r="AB127" s="17"/>
      <c r="AC127" s="17"/>
      <c r="AD127" s="17"/>
      <c r="AE127" s="17"/>
    </row>
    <row r="128" spans="1:31" ht="15.75" customHeight="1" thickBot="1">
      <c r="A128" s="94">
        <v>122</v>
      </c>
      <c r="B128" s="111" t="s">
        <v>417</v>
      </c>
      <c r="C128" s="115" t="s">
        <v>216</v>
      </c>
      <c r="D128" s="75"/>
      <c r="E128" s="73"/>
      <c r="F128" s="95">
        <f t="shared" si="18"/>
        <v>14</v>
      </c>
      <c r="G128" s="81">
        <f t="shared" si="19"/>
        <v>1</v>
      </c>
      <c r="H128" s="81">
        <f t="shared" si="20"/>
        <v>1</v>
      </c>
      <c r="I128" s="81">
        <f t="shared" si="21"/>
        <v>1</v>
      </c>
      <c r="J128" s="95">
        <f t="shared" si="22"/>
        <v>27</v>
      </c>
      <c r="K128" s="81">
        <f t="shared" si="23"/>
        <v>1</v>
      </c>
      <c r="L128" s="81">
        <f t="shared" si="24"/>
        <v>1</v>
      </c>
      <c r="M128" s="81">
        <f t="shared" si="25"/>
        <v>1</v>
      </c>
      <c r="N128" s="95">
        <f t="shared" si="26"/>
        <v>27</v>
      </c>
      <c r="O128" s="81">
        <f t="shared" si="27"/>
        <v>1</v>
      </c>
      <c r="P128" s="81">
        <f t="shared" si="28"/>
        <v>1</v>
      </c>
      <c r="Q128" s="81">
        <f t="shared" si="29"/>
        <v>1</v>
      </c>
      <c r="R128" s="36"/>
      <c r="S128" s="36"/>
      <c r="T128" s="37">
        <f t="shared" si="34"/>
        <v>68</v>
      </c>
      <c r="U128" s="90">
        <f t="shared" si="30"/>
        <v>68</v>
      </c>
      <c r="V128" s="117">
        <v>28</v>
      </c>
      <c r="W128" s="118">
        <f t="shared" si="31"/>
        <v>28</v>
      </c>
      <c r="X128" s="36">
        <f t="shared" si="32"/>
        <v>27</v>
      </c>
      <c r="Y128" s="36">
        <f t="shared" si="33"/>
        <v>29</v>
      </c>
      <c r="Z128" s="17"/>
      <c r="AA128" s="17"/>
      <c r="AB128" s="17"/>
      <c r="AC128" s="17"/>
      <c r="AD128" s="17"/>
      <c r="AE128" s="17"/>
    </row>
    <row r="129" spans="1:31" ht="15.75" customHeight="1" thickBot="1">
      <c r="A129" s="94">
        <v>123</v>
      </c>
      <c r="B129" s="111" t="s">
        <v>418</v>
      </c>
      <c r="C129" s="115" t="s">
        <v>217</v>
      </c>
      <c r="D129" s="75"/>
      <c r="E129" s="73"/>
      <c r="F129" s="95">
        <f t="shared" si="18"/>
        <v>14</v>
      </c>
      <c r="G129" s="81">
        <f t="shared" si="19"/>
        <v>1</v>
      </c>
      <c r="H129" s="81">
        <f t="shared" si="20"/>
        <v>1</v>
      </c>
      <c r="I129" s="81">
        <f t="shared" si="21"/>
        <v>1</v>
      </c>
      <c r="J129" s="95">
        <f t="shared" si="22"/>
        <v>28</v>
      </c>
      <c r="K129" s="81">
        <f t="shared" si="23"/>
        <v>1</v>
      </c>
      <c r="L129" s="81">
        <f t="shared" si="24"/>
        <v>1</v>
      </c>
      <c r="M129" s="81">
        <f t="shared" si="25"/>
        <v>1</v>
      </c>
      <c r="N129" s="95">
        <f t="shared" si="26"/>
        <v>28</v>
      </c>
      <c r="O129" s="81">
        <f t="shared" si="27"/>
        <v>1</v>
      </c>
      <c r="P129" s="81">
        <f t="shared" si="28"/>
        <v>1</v>
      </c>
      <c r="Q129" s="81">
        <f t="shared" si="29"/>
        <v>1</v>
      </c>
      <c r="R129" s="36"/>
      <c r="S129" s="36"/>
      <c r="T129" s="37">
        <f t="shared" si="34"/>
        <v>70</v>
      </c>
      <c r="U129" s="90">
        <f t="shared" si="30"/>
        <v>70</v>
      </c>
      <c r="V129" s="117">
        <v>31</v>
      </c>
      <c r="W129" s="118">
        <f t="shared" si="31"/>
        <v>30</v>
      </c>
      <c r="X129" s="36">
        <f t="shared" si="32"/>
        <v>30</v>
      </c>
      <c r="Y129" s="36">
        <v>30</v>
      </c>
      <c r="Z129" s="17"/>
      <c r="AA129" s="17"/>
      <c r="AB129" s="17"/>
      <c r="AC129" s="17"/>
      <c r="AD129" s="17"/>
      <c r="AE129" s="17"/>
    </row>
    <row r="130" spans="1:31" ht="15.75" customHeight="1" thickBot="1">
      <c r="A130" s="94">
        <v>124</v>
      </c>
      <c r="B130" s="111" t="s">
        <v>419</v>
      </c>
      <c r="C130" s="115" t="s">
        <v>218</v>
      </c>
      <c r="D130" s="75"/>
      <c r="E130" s="73"/>
      <c r="F130" s="95">
        <f t="shared" si="18"/>
        <v>14</v>
      </c>
      <c r="G130" s="81">
        <f t="shared" si="19"/>
        <v>1</v>
      </c>
      <c r="H130" s="81">
        <f t="shared" si="20"/>
        <v>1</v>
      </c>
      <c r="I130" s="81">
        <f t="shared" si="21"/>
        <v>1</v>
      </c>
      <c r="J130" s="95">
        <f t="shared" si="22"/>
        <v>28</v>
      </c>
      <c r="K130" s="81">
        <f t="shared" si="23"/>
        <v>1</v>
      </c>
      <c r="L130" s="81">
        <f t="shared" si="24"/>
        <v>1</v>
      </c>
      <c r="M130" s="81">
        <f t="shared" si="25"/>
        <v>1</v>
      </c>
      <c r="N130" s="95">
        <f t="shared" si="26"/>
        <v>28</v>
      </c>
      <c r="O130" s="81">
        <f t="shared" si="27"/>
        <v>1</v>
      </c>
      <c r="P130" s="81">
        <f t="shared" si="28"/>
        <v>1</v>
      </c>
      <c r="Q130" s="81">
        <f t="shared" si="29"/>
        <v>1</v>
      </c>
      <c r="R130" s="36"/>
      <c r="S130" s="36"/>
      <c r="T130" s="37">
        <f t="shared" si="34"/>
        <v>70</v>
      </c>
      <c r="U130" s="90">
        <f t="shared" si="30"/>
        <v>70</v>
      </c>
      <c r="V130" s="117">
        <v>29</v>
      </c>
      <c r="W130" s="118">
        <f t="shared" si="31"/>
        <v>29</v>
      </c>
      <c r="X130" s="36">
        <f t="shared" si="32"/>
        <v>28</v>
      </c>
      <c r="Y130" s="36">
        <f t="shared" si="33"/>
        <v>30</v>
      </c>
      <c r="Z130" s="17"/>
      <c r="AA130" s="17"/>
      <c r="AB130" s="17"/>
      <c r="AC130" s="17"/>
      <c r="AD130" s="17"/>
      <c r="AE130" s="17"/>
    </row>
    <row r="131" spans="1:31" ht="15.75" customHeight="1" thickBot="1">
      <c r="A131" s="94">
        <v>125</v>
      </c>
      <c r="B131" s="111" t="s">
        <v>420</v>
      </c>
      <c r="C131" s="115" t="s">
        <v>219</v>
      </c>
      <c r="D131" s="75"/>
      <c r="E131" s="73"/>
      <c r="F131" s="95">
        <f t="shared" si="18"/>
        <v>14</v>
      </c>
      <c r="G131" s="81">
        <f t="shared" si="19"/>
        <v>1</v>
      </c>
      <c r="H131" s="81">
        <f t="shared" si="20"/>
        <v>1</v>
      </c>
      <c r="I131" s="81">
        <f t="shared" si="21"/>
        <v>1</v>
      </c>
      <c r="J131" s="95">
        <f t="shared" si="22"/>
        <v>28</v>
      </c>
      <c r="K131" s="81">
        <f t="shared" si="23"/>
        <v>1</v>
      </c>
      <c r="L131" s="81">
        <f t="shared" si="24"/>
        <v>1</v>
      </c>
      <c r="M131" s="81">
        <f t="shared" si="25"/>
        <v>1</v>
      </c>
      <c r="N131" s="95">
        <f t="shared" si="26"/>
        <v>28</v>
      </c>
      <c r="O131" s="81">
        <f t="shared" si="27"/>
        <v>1</v>
      </c>
      <c r="P131" s="81">
        <f t="shared" si="28"/>
        <v>1</v>
      </c>
      <c r="Q131" s="81">
        <f t="shared" si="29"/>
        <v>1</v>
      </c>
      <c r="R131" s="36"/>
      <c r="S131" s="36"/>
      <c r="T131" s="37">
        <f t="shared" si="34"/>
        <v>70</v>
      </c>
      <c r="U131" s="90">
        <f t="shared" si="30"/>
        <v>70</v>
      </c>
      <c r="V131" s="117">
        <v>28</v>
      </c>
      <c r="W131" s="118">
        <f t="shared" si="31"/>
        <v>28.5</v>
      </c>
      <c r="X131" s="36">
        <f t="shared" si="32"/>
        <v>27</v>
      </c>
      <c r="Y131" s="36">
        <f>V130+1</f>
        <v>30</v>
      </c>
      <c r="Z131" s="17"/>
      <c r="AA131" s="17"/>
      <c r="AB131" s="17"/>
      <c r="AC131" s="17"/>
      <c r="AD131" s="17"/>
      <c r="AE131" s="17"/>
    </row>
    <row r="132" spans="1:31" ht="15.75" customHeight="1" thickBot="1">
      <c r="A132" s="94">
        <v>126</v>
      </c>
      <c r="B132" s="111" t="s">
        <v>421</v>
      </c>
      <c r="C132" s="115" t="s">
        <v>220</v>
      </c>
      <c r="D132" s="75"/>
      <c r="E132" s="73"/>
      <c r="F132" s="95">
        <f t="shared" si="18"/>
        <v>14</v>
      </c>
      <c r="G132" s="81">
        <f t="shared" si="19"/>
        <v>1</v>
      </c>
      <c r="H132" s="81">
        <f t="shared" si="20"/>
        <v>1</v>
      </c>
      <c r="I132" s="81">
        <f t="shared" si="21"/>
        <v>1</v>
      </c>
      <c r="J132" s="95">
        <f t="shared" si="22"/>
        <v>27</v>
      </c>
      <c r="K132" s="81">
        <f t="shared" si="23"/>
        <v>1</v>
      </c>
      <c r="L132" s="81">
        <f t="shared" si="24"/>
        <v>1</v>
      </c>
      <c r="M132" s="81">
        <f t="shared" si="25"/>
        <v>1</v>
      </c>
      <c r="N132" s="95">
        <f t="shared" si="26"/>
        <v>27</v>
      </c>
      <c r="O132" s="81">
        <f t="shared" si="27"/>
        <v>1</v>
      </c>
      <c r="P132" s="81">
        <f t="shared" si="28"/>
        <v>1</v>
      </c>
      <c r="Q132" s="81">
        <f t="shared" si="29"/>
        <v>1</v>
      </c>
      <c r="R132" s="36"/>
      <c r="S132" s="36"/>
      <c r="T132" s="37">
        <f t="shared" si="34"/>
        <v>68</v>
      </c>
      <c r="U132" s="90">
        <f t="shared" si="30"/>
        <v>68</v>
      </c>
      <c r="V132" s="117">
        <v>28</v>
      </c>
      <c r="W132" s="118">
        <f t="shared" si="31"/>
        <v>28</v>
      </c>
      <c r="X132" s="36">
        <f t="shared" si="32"/>
        <v>27</v>
      </c>
      <c r="Y132" s="36">
        <f t="shared" si="33"/>
        <v>29</v>
      </c>
      <c r="Z132" s="17"/>
      <c r="AA132" s="17"/>
      <c r="AB132" s="17"/>
      <c r="AC132" s="17"/>
      <c r="AD132" s="17"/>
      <c r="AE132" s="17"/>
    </row>
    <row r="133" spans="1:31" ht="15.75" customHeight="1" thickBot="1">
      <c r="A133" s="94">
        <v>127</v>
      </c>
      <c r="B133" s="111" t="s">
        <v>422</v>
      </c>
      <c r="C133" s="115" t="s">
        <v>221</v>
      </c>
      <c r="D133" s="75"/>
      <c r="E133" s="73"/>
      <c r="F133" s="95">
        <f t="shared" si="18"/>
        <v>14</v>
      </c>
      <c r="G133" s="81">
        <f t="shared" si="19"/>
        <v>1</v>
      </c>
      <c r="H133" s="81">
        <f t="shared" si="20"/>
        <v>1</v>
      </c>
      <c r="I133" s="81">
        <f t="shared" si="21"/>
        <v>1</v>
      </c>
      <c r="J133" s="95">
        <f t="shared" si="22"/>
        <v>27</v>
      </c>
      <c r="K133" s="81">
        <f t="shared" si="23"/>
        <v>1</v>
      </c>
      <c r="L133" s="81">
        <f t="shared" si="24"/>
        <v>1</v>
      </c>
      <c r="M133" s="81">
        <f t="shared" si="25"/>
        <v>1</v>
      </c>
      <c r="N133" s="95">
        <f t="shared" si="26"/>
        <v>27</v>
      </c>
      <c r="O133" s="81">
        <f t="shared" si="27"/>
        <v>1</v>
      </c>
      <c r="P133" s="81">
        <f t="shared" si="28"/>
        <v>1</v>
      </c>
      <c r="Q133" s="81">
        <f t="shared" si="29"/>
        <v>1</v>
      </c>
      <c r="R133" s="36"/>
      <c r="S133" s="36"/>
      <c r="T133" s="37">
        <f t="shared" si="34"/>
        <v>68</v>
      </c>
      <c r="U133" s="90">
        <f t="shared" si="30"/>
        <v>68</v>
      </c>
      <c r="V133" s="117">
        <v>28</v>
      </c>
      <c r="W133" s="118">
        <f t="shared" si="31"/>
        <v>28</v>
      </c>
      <c r="X133" s="36">
        <f t="shared" si="32"/>
        <v>27</v>
      </c>
      <c r="Y133" s="36">
        <f t="shared" si="33"/>
        <v>29</v>
      </c>
      <c r="Z133" s="17"/>
      <c r="AA133" s="17"/>
      <c r="AB133" s="17"/>
      <c r="AC133" s="17"/>
      <c r="AD133" s="17"/>
      <c r="AE133" s="17"/>
    </row>
    <row r="134" spans="1:31" ht="15.75" customHeight="1" thickBot="1">
      <c r="A134" s="94">
        <v>128</v>
      </c>
      <c r="B134" s="111" t="s">
        <v>423</v>
      </c>
      <c r="C134" s="115" t="s">
        <v>222</v>
      </c>
      <c r="D134" s="75"/>
      <c r="E134" s="73"/>
      <c r="F134" s="95">
        <f t="shared" si="18"/>
        <v>14</v>
      </c>
      <c r="G134" s="81">
        <f t="shared" si="19"/>
        <v>1</v>
      </c>
      <c r="H134" s="81">
        <f t="shared" si="20"/>
        <v>1</v>
      </c>
      <c r="I134" s="81">
        <f t="shared" si="21"/>
        <v>1</v>
      </c>
      <c r="J134" s="95">
        <f t="shared" si="22"/>
        <v>27</v>
      </c>
      <c r="K134" s="81">
        <f t="shared" si="23"/>
        <v>1</v>
      </c>
      <c r="L134" s="81">
        <f t="shared" si="24"/>
        <v>1</v>
      </c>
      <c r="M134" s="81">
        <f t="shared" si="25"/>
        <v>1</v>
      </c>
      <c r="N134" s="95">
        <f t="shared" si="26"/>
        <v>27</v>
      </c>
      <c r="O134" s="81">
        <f t="shared" si="27"/>
        <v>1</v>
      </c>
      <c r="P134" s="81">
        <f t="shared" si="28"/>
        <v>1</v>
      </c>
      <c r="Q134" s="81">
        <f t="shared" si="29"/>
        <v>1</v>
      </c>
      <c r="R134" s="36"/>
      <c r="S134" s="36"/>
      <c r="T134" s="37">
        <f t="shared" si="34"/>
        <v>68</v>
      </c>
      <c r="U134" s="90">
        <f t="shared" si="30"/>
        <v>68</v>
      </c>
      <c r="V134" s="117">
        <v>28</v>
      </c>
      <c r="W134" s="118">
        <f t="shared" si="31"/>
        <v>28</v>
      </c>
      <c r="X134" s="36">
        <f t="shared" si="32"/>
        <v>27</v>
      </c>
      <c r="Y134" s="36">
        <f t="shared" si="33"/>
        <v>29</v>
      </c>
      <c r="Z134" s="17"/>
      <c r="AA134" s="17"/>
      <c r="AB134" s="17"/>
      <c r="AC134" s="17"/>
      <c r="AD134" s="17"/>
      <c r="AE134" s="17"/>
    </row>
    <row r="135" spans="1:31" ht="15.75" customHeight="1" thickBot="1">
      <c r="A135" s="94">
        <v>129</v>
      </c>
      <c r="B135" s="111" t="s">
        <v>424</v>
      </c>
      <c r="C135" s="115" t="s">
        <v>223</v>
      </c>
      <c r="D135" s="75"/>
      <c r="E135" s="73"/>
      <c r="F135" s="95">
        <f t="shared" si="18"/>
        <v>14</v>
      </c>
      <c r="G135" s="81">
        <f t="shared" si="19"/>
        <v>1</v>
      </c>
      <c r="H135" s="81">
        <f t="shared" si="20"/>
        <v>1</v>
      </c>
      <c r="I135" s="81">
        <f t="shared" si="21"/>
        <v>1</v>
      </c>
      <c r="J135" s="95">
        <f t="shared" si="22"/>
        <v>27</v>
      </c>
      <c r="K135" s="81">
        <f t="shared" si="23"/>
        <v>1</v>
      </c>
      <c r="L135" s="81">
        <f t="shared" si="24"/>
        <v>1</v>
      </c>
      <c r="M135" s="81">
        <f t="shared" si="25"/>
        <v>1</v>
      </c>
      <c r="N135" s="95">
        <f t="shared" si="26"/>
        <v>27</v>
      </c>
      <c r="O135" s="81">
        <f t="shared" si="27"/>
        <v>1</v>
      </c>
      <c r="P135" s="81">
        <f t="shared" si="28"/>
        <v>1</v>
      </c>
      <c r="Q135" s="81">
        <f t="shared" si="29"/>
        <v>1</v>
      </c>
      <c r="R135" s="36"/>
      <c r="S135" s="36"/>
      <c r="T135" s="37">
        <f t="shared" si="34"/>
        <v>68</v>
      </c>
      <c r="U135" s="90">
        <f t="shared" si="30"/>
        <v>68</v>
      </c>
      <c r="V135" s="117">
        <v>28</v>
      </c>
      <c r="W135" s="118">
        <f t="shared" si="31"/>
        <v>28</v>
      </c>
      <c r="X135" s="36">
        <f t="shared" si="32"/>
        <v>27</v>
      </c>
      <c r="Y135" s="36">
        <f t="shared" si="33"/>
        <v>29</v>
      </c>
      <c r="Z135" s="17"/>
      <c r="AA135" s="17"/>
      <c r="AB135" s="17"/>
      <c r="AC135" s="17"/>
      <c r="AD135" s="17"/>
      <c r="AE135" s="17"/>
    </row>
    <row r="136" spans="1:31" ht="15.75" customHeight="1" thickBot="1">
      <c r="A136" s="94">
        <v>130</v>
      </c>
      <c r="B136" s="111" t="s">
        <v>425</v>
      </c>
      <c r="C136" s="115" t="s">
        <v>224</v>
      </c>
      <c r="D136" s="75"/>
      <c r="E136" s="73"/>
      <c r="F136" s="95">
        <f t="shared" ref="F136:F197" si="35">ROUNDUP(U136*1/5,0)</f>
        <v>14</v>
      </c>
      <c r="G136" s="81">
        <f t="shared" ref="G136:G197" si="36">IF(F136&gt;=($F$6*0.7),1,0)</f>
        <v>1</v>
      </c>
      <c r="H136" s="81">
        <f t="shared" ref="H136:H197" si="37">IF(F136&gt;=($F$6*0.8),1,0)</f>
        <v>1</v>
      </c>
      <c r="I136" s="81">
        <f t="shared" ref="I136:I197" si="38">IF(F136&gt;=($F$6*0.9),1,0)</f>
        <v>1</v>
      </c>
      <c r="J136" s="95">
        <f t="shared" ref="J136:J197" si="39">ROUNDDOWN(U136*2/5,0)</f>
        <v>28</v>
      </c>
      <c r="K136" s="81">
        <f t="shared" ref="K136:K197" si="40">IF(J136&gt;=($J$6*0.7),1,0)</f>
        <v>1</v>
      </c>
      <c r="L136" s="81">
        <f t="shared" ref="L136:L197" si="41">IF(J136&gt;=($J$6*0.8),1,0)</f>
        <v>1</v>
      </c>
      <c r="M136" s="81">
        <f t="shared" ref="M136:M197" si="42">IF(J136&gt;=($J$6*0.9),1,0)</f>
        <v>1</v>
      </c>
      <c r="N136" s="95">
        <f t="shared" ref="N136:N197" si="43">ROUNDDOWN(U136*2/5,0)</f>
        <v>28</v>
      </c>
      <c r="O136" s="81">
        <f t="shared" ref="O136:O197" si="44">IF(N136&gt;=($N$6*0.7),1,0)</f>
        <v>1</v>
      </c>
      <c r="P136" s="81">
        <f t="shared" ref="P136:P197" si="45">IF(N136&gt;=($N$6*0.8),1,0)</f>
        <v>1</v>
      </c>
      <c r="Q136" s="81">
        <f t="shared" ref="Q136:Q197" si="46">IF(N136&gt;=($N$6*0.9),1,0)</f>
        <v>1</v>
      </c>
      <c r="R136" s="36"/>
      <c r="S136" s="36"/>
      <c r="T136" s="37">
        <f t="shared" si="34"/>
        <v>70</v>
      </c>
      <c r="U136" s="90">
        <f t="shared" ref="U136:U197" si="47">ROUND(7/3*Y136,0)</f>
        <v>70</v>
      </c>
      <c r="V136" s="117">
        <v>30</v>
      </c>
      <c r="W136" s="118">
        <f t="shared" ref="W136:W197" si="48">(X136+Y136)/2</f>
        <v>29.5</v>
      </c>
      <c r="X136" s="36">
        <f t="shared" ref="X136:X197" si="49">V136-1</f>
        <v>29</v>
      </c>
      <c r="Y136" s="36">
        <v>30</v>
      </c>
      <c r="Z136" s="17"/>
      <c r="AA136" s="17"/>
      <c r="AB136" s="17"/>
      <c r="AC136" s="17"/>
      <c r="AD136" s="17"/>
      <c r="AE136" s="17"/>
    </row>
    <row r="137" spans="1:31" ht="15.75" customHeight="1" thickBot="1">
      <c r="A137" s="94">
        <v>131</v>
      </c>
      <c r="B137" s="111" t="s">
        <v>426</v>
      </c>
      <c r="C137" s="115" t="s">
        <v>225</v>
      </c>
      <c r="D137" s="75"/>
      <c r="E137" s="73"/>
      <c r="F137" s="95">
        <f t="shared" si="35"/>
        <v>14</v>
      </c>
      <c r="G137" s="81">
        <f t="shared" si="36"/>
        <v>1</v>
      </c>
      <c r="H137" s="81">
        <f t="shared" si="37"/>
        <v>1</v>
      </c>
      <c r="I137" s="81">
        <f t="shared" si="38"/>
        <v>1</v>
      </c>
      <c r="J137" s="95">
        <f t="shared" si="39"/>
        <v>28</v>
      </c>
      <c r="K137" s="81">
        <f t="shared" si="40"/>
        <v>1</v>
      </c>
      <c r="L137" s="81">
        <f t="shared" si="41"/>
        <v>1</v>
      </c>
      <c r="M137" s="81">
        <f t="shared" si="42"/>
        <v>1</v>
      </c>
      <c r="N137" s="95">
        <f t="shared" si="43"/>
        <v>28</v>
      </c>
      <c r="O137" s="81">
        <f t="shared" si="44"/>
        <v>1</v>
      </c>
      <c r="P137" s="81">
        <f t="shared" si="45"/>
        <v>1</v>
      </c>
      <c r="Q137" s="81">
        <f t="shared" si="46"/>
        <v>1</v>
      </c>
      <c r="R137" s="36"/>
      <c r="S137" s="36"/>
      <c r="T137" s="37">
        <f t="shared" si="34"/>
        <v>70</v>
      </c>
      <c r="U137" s="90">
        <f t="shared" si="47"/>
        <v>70</v>
      </c>
      <c r="V137" s="117">
        <v>31</v>
      </c>
      <c r="W137" s="118">
        <f t="shared" si="48"/>
        <v>30</v>
      </c>
      <c r="X137" s="36">
        <f t="shared" si="49"/>
        <v>30</v>
      </c>
      <c r="Y137" s="36">
        <v>30</v>
      </c>
      <c r="Z137" s="17"/>
      <c r="AA137" s="17"/>
      <c r="AB137" s="17"/>
      <c r="AC137" s="17"/>
      <c r="AD137" s="17"/>
      <c r="AE137" s="17"/>
    </row>
    <row r="138" spans="1:31" ht="15.75" customHeight="1" thickBot="1">
      <c r="A138" s="94">
        <v>132</v>
      </c>
      <c r="B138" s="111" t="s">
        <v>427</v>
      </c>
      <c r="C138" s="115" t="s">
        <v>226</v>
      </c>
      <c r="D138" s="75"/>
      <c r="E138" s="73"/>
      <c r="F138" s="95">
        <f t="shared" si="35"/>
        <v>14</v>
      </c>
      <c r="G138" s="81">
        <f t="shared" si="36"/>
        <v>1</v>
      </c>
      <c r="H138" s="81">
        <f t="shared" si="37"/>
        <v>1</v>
      </c>
      <c r="I138" s="81">
        <f t="shared" si="38"/>
        <v>1</v>
      </c>
      <c r="J138" s="95">
        <f t="shared" si="39"/>
        <v>28</v>
      </c>
      <c r="K138" s="81">
        <f t="shared" si="40"/>
        <v>1</v>
      </c>
      <c r="L138" s="81">
        <f t="shared" si="41"/>
        <v>1</v>
      </c>
      <c r="M138" s="81">
        <f t="shared" si="42"/>
        <v>1</v>
      </c>
      <c r="N138" s="95">
        <f t="shared" si="43"/>
        <v>28</v>
      </c>
      <c r="O138" s="81">
        <f t="shared" si="44"/>
        <v>1</v>
      </c>
      <c r="P138" s="81">
        <f t="shared" si="45"/>
        <v>1</v>
      </c>
      <c r="Q138" s="81">
        <f t="shared" si="46"/>
        <v>1</v>
      </c>
      <c r="R138" s="36"/>
      <c r="S138" s="36"/>
      <c r="T138" s="37">
        <f t="shared" si="34"/>
        <v>70</v>
      </c>
      <c r="U138" s="90">
        <f t="shared" si="47"/>
        <v>70</v>
      </c>
      <c r="V138" s="117">
        <v>29</v>
      </c>
      <c r="W138" s="118">
        <f t="shared" si="48"/>
        <v>29</v>
      </c>
      <c r="X138" s="36">
        <f t="shared" si="49"/>
        <v>28</v>
      </c>
      <c r="Y138" s="36">
        <f t="shared" ref="Y138:Y197" si="50">V138+1</f>
        <v>30</v>
      </c>
      <c r="Z138" s="17"/>
      <c r="AA138" s="17"/>
      <c r="AB138" s="17"/>
      <c r="AC138" s="17"/>
      <c r="AD138" s="17"/>
      <c r="AE138" s="17"/>
    </row>
    <row r="139" spans="1:31" ht="15.75" customHeight="1" thickBot="1">
      <c r="A139" s="94">
        <v>133</v>
      </c>
      <c r="B139" s="111" t="s">
        <v>428</v>
      </c>
      <c r="C139" s="115" t="s">
        <v>227</v>
      </c>
      <c r="D139" s="75"/>
      <c r="E139" s="73"/>
      <c r="F139" s="95">
        <f t="shared" si="35"/>
        <v>14</v>
      </c>
      <c r="G139" s="81">
        <f t="shared" si="36"/>
        <v>1</v>
      </c>
      <c r="H139" s="81">
        <f t="shared" si="37"/>
        <v>1</v>
      </c>
      <c r="I139" s="81">
        <f t="shared" si="38"/>
        <v>1</v>
      </c>
      <c r="J139" s="95">
        <f t="shared" si="39"/>
        <v>28</v>
      </c>
      <c r="K139" s="81">
        <f t="shared" si="40"/>
        <v>1</v>
      </c>
      <c r="L139" s="81">
        <f t="shared" si="41"/>
        <v>1</v>
      </c>
      <c r="M139" s="81">
        <f t="shared" si="42"/>
        <v>1</v>
      </c>
      <c r="N139" s="95">
        <f t="shared" si="43"/>
        <v>28</v>
      </c>
      <c r="O139" s="81">
        <f t="shared" si="44"/>
        <v>1</v>
      </c>
      <c r="P139" s="81">
        <f t="shared" si="45"/>
        <v>1</v>
      </c>
      <c r="Q139" s="81">
        <f t="shared" si="46"/>
        <v>1</v>
      </c>
      <c r="R139" s="36"/>
      <c r="S139" s="36"/>
      <c r="T139" s="37">
        <f t="shared" si="34"/>
        <v>70</v>
      </c>
      <c r="U139" s="90">
        <f t="shared" si="47"/>
        <v>70</v>
      </c>
      <c r="V139" s="117">
        <v>31</v>
      </c>
      <c r="W139" s="118">
        <f t="shared" si="48"/>
        <v>30</v>
      </c>
      <c r="X139" s="36">
        <f t="shared" si="49"/>
        <v>30</v>
      </c>
      <c r="Y139" s="36">
        <v>30</v>
      </c>
      <c r="Z139" s="17"/>
      <c r="AA139" s="17"/>
      <c r="AB139" s="17"/>
      <c r="AC139" s="17"/>
      <c r="AD139" s="17"/>
      <c r="AE139" s="17"/>
    </row>
    <row r="140" spans="1:31" ht="15.75" customHeight="1" thickBot="1">
      <c r="A140" s="94">
        <v>134</v>
      </c>
      <c r="B140" s="111" t="s">
        <v>429</v>
      </c>
      <c r="C140" s="115" t="s">
        <v>228</v>
      </c>
      <c r="D140" s="75"/>
      <c r="E140" s="73"/>
      <c r="F140" s="95">
        <f t="shared" si="35"/>
        <v>14</v>
      </c>
      <c r="G140" s="81">
        <f t="shared" si="36"/>
        <v>1</v>
      </c>
      <c r="H140" s="81">
        <f t="shared" si="37"/>
        <v>1</v>
      </c>
      <c r="I140" s="81">
        <f t="shared" si="38"/>
        <v>1</v>
      </c>
      <c r="J140" s="95">
        <f t="shared" si="39"/>
        <v>28</v>
      </c>
      <c r="K140" s="81">
        <f t="shared" si="40"/>
        <v>1</v>
      </c>
      <c r="L140" s="81">
        <f t="shared" si="41"/>
        <v>1</v>
      </c>
      <c r="M140" s="81">
        <f t="shared" si="42"/>
        <v>1</v>
      </c>
      <c r="N140" s="95">
        <f t="shared" si="43"/>
        <v>28</v>
      </c>
      <c r="O140" s="81">
        <f t="shared" si="44"/>
        <v>1</v>
      </c>
      <c r="P140" s="81">
        <f t="shared" si="45"/>
        <v>1</v>
      </c>
      <c r="Q140" s="81">
        <f t="shared" si="46"/>
        <v>1</v>
      </c>
      <c r="R140" s="36"/>
      <c r="S140" s="36"/>
      <c r="T140" s="37">
        <f t="shared" si="34"/>
        <v>70</v>
      </c>
      <c r="U140" s="90">
        <f t="shared" si="47"/>
        <v>70</v>
      </c>
      <c r="V140" s="117">
        <v>31</v>
      </c>
      <c r="W140" s="118">
        <f t="shared" si="48"/>
        <v>30</v>
      </c>
      <c r="X140" s="36">
        <f t="shared" si="49"/>
        <v>30</v>
      </c>
      <c r="Y140" s="36">
        <v>30</v>
      </c>
      <c r="Z140" s="17"/>
      <c r="AA140" s="17"/>
      <c r="AB140" s="17"/>
      <c r="AC140" s="17"/>
      <c r="AD140" s="17"/>
      <c r="AE140" s="17"/>
    </row>
    <row r="141" spans="1:31" ht="15.75" customHeight="1" thickBot="1">
      <c r="A141" s="94">
        <v>135</v>
      </c>
      <c r="B141" s="111" t="s">
        <v>430</v>
      </c>
      <c r="C141" s="115" t="s">
        <v>99</v>
      </c>
      <c r="D141" s="75"/>
      <c r="E141" s="73"/>
      <c r="F141" s="95">
        <f t="shared" si="35"/>
        <v>14</v>
      </c>
      <c r="G141" s="81">
        <f t="shared" si="36"/>
        <v>1</v>
      </c>
      <c r="H141" s="81">
        <f t="shared" si="37"/>
        <v>1</v>
      </c>
      <c r="I141" s="81">
        <f t="shared" si="38"/>
        <v>1</v>
      </c>
      <c r="J141" s="95">
        <f t="shared" si="39"/>
        <v>27</v>
      </c>
      <c r="K141" s="81">
        <f t="shared" si="40"/>
        <v>1</v>
      </c>
      <c r="L141" s="81">
        <f t="shared" si="41"/>
        <v>1</v>
      </c>
      <c r="M141" s="81">
        <f t="shared" si="42"/>
        <v>1</v>
      </c>
      <c r="N141" s="95">
        <f t="shared" si="43"/>
        <v>27</v>
      </c>
      <c r="O141" s="81">
        <f t="shared" si="44"/>
        <v>1</v>
      </c>
      <c r="P141" s="81">
        <f t="shared" si="45"/>
        <v>1</v>
      </c>
      <c r="Q141" s="81">
        <f t="shared" si="46"/>
        <v>1</v>
      </c>
      <c r="R141" s="36"/>
      <c r="S141" s="36"/>
      <c r="T141" s="37">
        <f t="shared" ref="T141:T201" si="51">F141+J141+N141</f>
        <v>68</v>
      </c>
      <c r="U141" s="90">
        <f t="shared" si="47"/>
        <v>68</v>
      </c>
      <c r="V141" s="117">
        <v>28</v>
      </c>
      <c r="W141" s="118">
        <f t="shared" si="48"/>
        <v>28</v>
      </c>
      <c r="X141" s="36">
        <f t="shared" si="49"/>
        <v>27</v>
      </c>
      <c r="Y141" s="36">
        <f t="shared" si="50"/>
        <v>29</v>
      </c>
      <c r="Z141" s="17"/>
      <c r="AA141" s="17"/>
      <c r="AB141" s="17"/>
      <c r="AC141" s="17"/>
      <c r="AD141" s="17"/>
      <c r="AE141" s="17"/>
    </row>
    <row r="142" spans="1:31" ht="15.75" customHeight="1" thickBot="1">
      <c r="A142" s="94">
        <v>136</v>
      </c>
      <c r="B142" s="111" t="s">
        <v>431</v>
      </c>
      <c r="C142" s="115" t="s">
        <v>229</v>
      </c>
      <c r="D142" s="75"/>
      <c r="E142" s="73"/>
      <c r="F142" s="95">
        <f t="shared" si="35"/>
        <v>12</v>
      </c>
      <c r="G142" s="81">
        <f t="shared" si="36"/>
        <v>1</v>
      </c>
      <c r="H142" s="81">
        <f t="shared" si="37"/>
        <v>1</v>
      </c>
      <c r="I142" s="81">
        <f t="shared" si="38"/>
        <v>0</v>
      </c>
      <c r="J142" s="95">
        <f t="shared" si="39"/>
        <v>22</v>
      </c>
      <c r="K142" s="81">
        <f t="shared" si="40"/>
        <v>1</v>
      </c>
      <c r="L142" s="81">
        <f t="shared" si="41"/>
        <v>0</v>
      </c>
      <c r="M142" s="81">
        <f t="shared" si="42"/>
        <v>0</v>
      </c>
      <c r="N142" s="95">
        <f t="shared" si="43"/>
        <v>22</v>
      </c>
      <c r="O142" s="81">
        <f t="shared" si="44"/>
        <v>1</v>
      </c>
      <c r="P142" s="81">
        <f t="shared" si="45"/>
        <v>0</v>
      </c>
      <c r="Q142" s="81">
        <f t="shared" si="46"/>
        <v>0</v>
      </c>
      <c r="R142" s="36"/>
      <c r="S142" s="36"/>
      <c r="T142" s="37">
        <f t="shared" si="51"/>
        <v>56</v>
      </c>
      <c r="U142" s="90">
        <f t="shared" si="47"/>
        <v>56</v>
      </c>
      <c r="V142" s="117">
        <v>23</v>
      </c>
      <c r="W142" s="118">
        <f t="shared" si="48"/>
        <v>23</v>
      </c>
      <c r="X142" s="36">
        <f t="shared" si="49"/>
        <v>22</v>
      </c>
      <c r="Y142" s="36">
        <f t="shared" si="50"/>
        <v>24</v>
      </c>
      <c r="Z142" s="17"/>
      <c r="AA142" s="17"/>
      <c r="AB142" s="17"/>
      <c r="AC142" s="17"/>
      <c r="AD142" s="17"/>
      <c r="AE142" s="17"/>
    </row>
    <row r="143" spans="1:31" ht="15.75" customHeight="1" thickBot="1">
      <c r="A143" s="94">
        <v>137</v>
      </c>
      <c r="B143" s="111" t="s">
        <v>432</v>
      </c>
      <c r="C143" s="115" t="s">
        <v>230</v>
      </c>
      <c r="D143" s="75"/>
      <c r="E143" s="73"/>
      <c r="F143" s="95">
        <f t="shared" si="35"/>
        <v>14</v>
      </c>
      <c r="G143" s="81">
        <f t="shared" si="36"/>
        <v>1</v>
      </c>
      <c r="H143" s="81">
        <f t="shared" si="37"/>
        <v>1</v>
      </c>
      <c r="I143" s="81">
        <f t="shared" si="38"/>
        <v>1</v>
      </c>
      <c r="J143" s="95">
        <f t="shared" si="39"/>
        <v>27</v>
      </c>
      <c r="K143" s="81">
        <f t="shared" si="40"/>
        <v>1</v>
      </c>
      <c r="L143" s="81">
        <f t="shared" si="41"/>
        <v>1</v>
      </c>
      <c r="M143" s="81">
        <f t="shared" si="42"/>
        <v>1</v>
      </c>
      <c r="N143" s="95">
        <f t="shared" si="43"/>
        <v>27</v>
      </c>
      <c r="O143" s="81">
        <f t="shared" si="44"/>
        <v>1</v>
      </c>
      <c r="P143" s="81">
        <f t="shared" si="45"/>
        <v>1</v>
      </c>
      <c r="Q143" s="81">
        <f t="shared" si="46"/>
        <v>1</v>
      </c>
      <c r="R143" s="36"/>
      <c r="S143" s="36"/>
      <c r="T143" s="37">
        <f t="shared" si="51"/>
        <v>68</v>
      </c>
      <c r="U143" s="90">
        <f t="shared" si="47"/>
        <v>68</v>
      </c>
      <c r="V143" s="117">
        <v>28</v>
      </c>
      <c r="W143" s="118">
        <f t="shared" si="48"/>
        <v>28</v>
      </c>
      <c r="X143" s="36">
        <f t="shared" si="49"/>
        <v>27</v>
      </c>
      <c r="Y143" s="36">
        <f t="shared" si="50"/>
        <v>29</v>
      </c>
      <c r="Z143" s="17"/>
      <c r="AA143" s="17"/>
      <c r="AB143" s="17"/>
      <c r="AC143" s="17"/>
      <c r="AD143" s="17"/>
      <c r="AE143" s="17"/>
    </row>
    <row r="144" spans="1:31" ht="15.75" customHeight="1" thickBot="1">
      <c r="A144" s="94">
        <v>138</v>
      </c>
      <c r="B144" s="111" t="s">
        <v>433</v>
      </c>
      <c r="C144" s="115" t="s">
        <v>231</v>
      </c>
      <c r="D144" s="75"/>
      <c r="E144" s="73"/>
      <c r="F144" s="95">
        <f t="shared" si="35"/>
        <v>14</v>
      </c>
      <c r="G144" s="81">
        <f t="shared" si="36"/>
        <v>1</v>
      </c>
      <c r="H144" s="81">
        <f t="shared" si="37"/>
        <v>1</v>
      </c>
      <c r="I144" s="81">
        <f t="shared" si="38"/>
        <v>1</v>
      </c>
      <c r="J144" s="95">
        <f t="shared" si="39"/>
        <v>28</v>
      </c>
      <c r="K144" s="81">
        <f t="shared" si="40"/>
        <v>1</v>
      </c>
      <c r="L144" s="81">
        <f t="shared" si="41"/>
        <v>1</v>
      </c>
      <c r="M144" s="81">
        <f t="shared" si="42"/>
        <v>1</v>
      </c>
      <c r="N144" s="95">
        <f t="shared" si="43"/>
        <v>28</v>
      </c>
      <c r="O144" s="81">
        <f t="shared" si="44"/>
        <v>1</v>
      </c>
      <c r="P144" s="81">
        <f t="shared" si="45"/>
        <v>1</v>
      </c>
      <c r="Q144" s="81">
        <f t="shared" si="46"/>
        <v>1</v>
      </c>
      <c r="R144" s="36"/>
      <c r="S144" s="36"/>
      <c r="T144" s="37">
        <f t="shared" si="51"/>
        <v>70</v>
      </c>
      <c r="U144" s="90">
        <f t="shared" si="47"/>
        <v>70</v>
      </c>
      <c r="V144" s="117">
        <v>30</v>
      </c>
      <c r="W144" s="118">
        <f t="shared" si="48"/>
        <v>29.5</v>
      </c>
      <c r="X144" s="36">
        <f t="shared" si="49"/>
        <v>29</v>
      </c>
      <c r="Y144" s="36">
        <v>30</v>
      </c>
      <c r="Z144" s="17"/>
      <c r="AA144" s="17"/>
      <c r="AB144" s="17"/>
      <c r="AC144" s="17"/>
      <c r="AD144" s="17"/>
      <c r="AE144" s="17"/>
    </row>
    <row r="145" spans="1:31" ht="15.75" customHeight="1" thickBot="1">
      <c r="A145" s="94">
        <v>139</v>
      </c>
      <c r="B145" s="111" t="s">
        <v>434</v>
      </c>
      <c r="C145" s="115" t="s">
        <v>232</v>
      </c>
      <c r="D145" s="75"/>
      <c r="E145" s="73"/>
      <c r="F145" s="95">
        <f t="shared" si="35"/>
        <v>14</v>
      </c>
      <c r="G145" s="81">
        <f t="shared" si="36"/>
        <v>1</v>
      </c>
      <c r="H145" s="81">
        <f t="shared" si="37"/>
        <v>1</v>
      </c>
      <c r="I145" s="81">
        <f t="shared" si="38"/>
        <v>1</v>
      </c>
      <c r="J145" s="95">
        <f t="shared" si="39"/>
        <v>28</v>
      </c>
      <c r="K145" s="81">
        <f t="shared" si="40"/>
        <v>1</v>
      </c>
      <c r="L145" s="81">
        <f t="shared" si="41"/>
        <v>1</v>
      </c>
      <c r="M145" s="81">
        <f t="shared" si="42"/>
        <v>1</v>
      </c>
      <c r="N145" s="95">
        <f t="shared" si="43"/>
        <v>28</v>
      </c>
      <c r="O145" s="81">
        <f t="shared" si="44"/>
        <v>1</v>
      </c>
      <c r="P145" s="81">
        <f t="shared" si="45"/>
        <v>1</v>
      </c>
      <c r="Q145" s="81">
        <f t="shared" si="46"/>
        <v>1</v>
      </c>
      <c r="R145" s="36"/>
      <c r="S145" s="36"/>
      <c r="T145" s="37">
        <f t="shared" si="51"/>
        <v>70</v>
      </c>
      <c r="U145" s="90">
        <f t="shared" si="47"/>
        <v>70</v>
      </c>
      <c r="V145" s="117">
        <v>29</v>
      </c>
      <c r="W145" s="118">
        <f t="shared" si="48"/>
        <v>29</v>
      </c>
      <c r="X145" s="36">
        <f t="shared" si="49"/>
        <v>28</v>
      </c>
      <c r="Y145" s="36">
        <f t="shared" si="50"/>
        <v>30</v>
      </c>
      <c r="Z145" s="17"/>
      <c r="AA145" s="17"/>
      <c r="AB145" s="17"/>
      <c r="AC145" s="17"/>
      <c r="AD145" s="17"/>
      <c r="AE145" s="17"/>
    </row>
    <row r="146" spans="1:31" ht="15.75" customHeight="1" thickBot="1">
      <c r="A146" s="94">
        <v>140</v>
      </c>
      <c r="B146" s="111" t="s">
        <v>435</v>
      </c>
      <c r="C146" s="115" t="s">
        <v>233</v>
      </c>
      <c r="D146" s="75"/>
      <c r="E146" s="73"/>
      <c r="F146" s="95">
        <f t="shared" si="35"/>
        <v>14</v>
      </c>
      <c r="G146" s="81">
        <f t="shared" si="36"/>
        <v>1</v>
      </c>
      <c r="H146" s="81">
        <f t="shared" si="37"/>
        <v>1</v>
      </c>
      <c r="I146" s="81">
        <f t="shared" si="38"/>
        <v>1</v>
      </c>
      <c r="J146" s="95">
        <f t="shared" si="39"/>
        <v>28</v>
      </c>
      <c r="K146" s="81">
        <f t="shared" si="40"/>
        <v>1</v>
      </c>
      <c r="L146" s="81">
        <f t="shared" si="41"/>
        <v>1</v>
      </c>
      <c r="M146" s="81">
        <f t="shared" si="42"/>
        <v>1</v>
      </c>
      <c r="N146" s="95">
        <f t="shared" si="43"/>
        <v>28</v>
      </c>
      <c r="O146" s="81">
        <f t="shared" si="44"/>
        <v>1</v>
      </c>
      <c r="P146" s="81">
        <f t="shared" si="45"/>
        <v>1</v>
      </c>
      <c r="Q146" s="81">
        <f t="shared" si="46"/>
        <v>1</v>
      </c>
      <c r="R146" s="36"/>
      <c r="S146" s="36"/>
      <c r="T146" s="37">
        <f t="shared" si="51"/>
        <v>70</v>
      </c>
      <c r="U146" s="90">
        <f t="shared" si="47"/>
        <v>70</v>
      </c>
      <c r="V146" s="117">
        <v>31</v>
      </c>
      <c r="W146" s="118">
        <f t="shared" si="48"/>
        <v>30</v>
      </c>
      <c r="X146" s="36">
        <f t="shared" si="49"/>
        <v>30</v>
      </c>
      <c r="Y146" s="36">
        <v>30</v>
      </c>
      <c r="Z146" s="17"/>
      <c r="AA146" s="17"/>
      <c r="AB146" s="17"/>
      <c r="AC146" s="17"/>
      <c r="AD146" s="17"/>
      <c r="AE146" s="17"/>
    </row>
    <row r="147" spans="1:31" ht="15.75" customHeight="1" thickBot="1">
      <c r="A147" s="36">
        <v>141</v>
      </c>
      <c r="B147" s="111" t="s">
        <v>436</v>
      </c>
      <c r="C147" s="115" t="s">
        <v>234</v>
      </c>
      <c r="D147" s="75"/>
      <c r="E147" s="73"/>
      <c r="F147" s="95">
        <f t="shared" si="35"/>
        <v>13</v>
      </c>
      <c r="G147" s="81">
        <f t="shared" si="36"/>
        <v>1</v>
      </c>
      <c r="H147" s="81">
        <f t="shared" si="37"/>
        <v>1</v>
      </c>
      <c r="I147" s="81">
        <f t="shared" si="38"/>
        <v>1</v>
      </c>
      <c r="J147" s="95">
        <f t="shared" si="39"/>
        <v>24</v>
      </c>
      <c r="K147" s="81">
        <f t="shared" si="40"/>
        <v>1</v>
      </c>
      <c r="L147" s="81">
        <f t="shared" si="41"/>
        <v>1</v>
      </c>
      <c r="M147" s="81">
        <f t="shared" si="42"/>
        <v>0</v>
      </c>
      <c r="N147" s="95">
        <f t="shared" si="43"/>
        <v>24</v>
      </c>
      <c r="O147" s="81">
        <f t="shared" si="44"/>
        <v>1</v>
      </c>
      <c r="P147" s="81">
        <f t="shared" si="45"/>
        <v>1</v>
      </c>
      <c r="Q147" s="81">
        <f t="shared" si="46"/>
        <v>0</v>
      </c>
      <c r="R147" s="36"/>
      <c r="S147" s="36"/>
      <c r="T147" s="37">
        <f t="shared" si="51"/>
        <v>61</v>
      </c>
      <c r="U147" s="90">
        <f t="shared" si="47"/>
        <v>61</v>
      </c>
      <c r="V147" s="117">
        <v>25</v>
      </c>
      <c r="W147" s="118">
        <f t="shared" si="48"/>
        <v>25</v>
      </c>
      <c r="X147" s="36">
        <f t="shared" si="49"/>
        <v>24</v>
      </c>
      <c r="Y147" s="36">
        <f t="shared" si="50"/>
        <v>26</v>
      </c>
      <c r="Z147" s="17"/>
      <c r="AA147" s="17"/>
      <c r="AB147" s="17"/>
      <c r="AC147" s="17"/>
      <c r="AD147" s="17"/>
      <c r="AE147" s="17"/>
    </row>
    <row r="148" spans="1:31" ht="15.75" customHeight="1" thickBot="1">
      <c r="A148" s="94">
        <v>142</v>
      </c>
      <c r="B148" s="111" t="s">
        <v>437</v>
      </c>
      <c r="C148" s="115" t="s">
        <v>235</v>
      </c>
      <c r="D148" s="75"/>
      <c r="E148" s="73"/>
      <c r="F148" s="95">
        <f t="shared" si="35"/>
        <v>14</v>
      </c>
      <c r="G148" s="81">
        <f t="shared" si="36"/>
        <v>1</v>
      </c>
      <c r="H148" s="81">
        <f t="shared" si="37"/>
        <v>1</v>
      </c>
      <c r="I148" s="81">
        <f t="shared" si="38"/>
        <v>1</v>
      </c>
      <c r="J148" s="95">
        <f t="shared" si="39"/>
        <v>27</v>
      </c>
      <c r="K148" s="81">
        <f t="shared" si="40"/>
        <v>1</v>
      </c>
      <c r="L148" s="81">
        <f t="shared" si="41"/>
        <v>1</v>
      </c>
      <c r="M148" s="81">
        <f t="shared" si="42"/>
        <v>1</v>
      </c>
      <c r="N148" s="95">
        <f t="shared" si="43"/>
        <v>27</v>
      </c>
      <c r="O148" s="81">
        <f t="shared" si="44"/>
        <v>1</v>
      </c>
      <c r="P148" s="81">
        <f t="shared" si="45"/>
        <v>1</v>
      </c>
      <c r="Q148" s="81">
        <f t="shared" si="46"/>
        <v>1</v>
      </c>
      <c r="R148" s="36"/>
      <c r="S148" s="36"/>
      <c r="T148" s="37">
        <f t="shared" si="51"/>
        <v>68</v>
      </c>
      <c r="U148" s="90">
        <f t="shared" si="47"/>
        <v>68</v>
      </c>
      <c r="V148" s="117">
        <v>28</v>
      </c>
      <c r="W148" s="118">
        <f t="shared" si="48"/>
        <v>28</v>
      </c>
      <c r="X148" s="36">
        <f t="shared" si="49"/>
        <v>27</v>
      </c>
      <c r="Y148" s="36">
        <f t="shared" si="50"/>
        <v>29</v>
      </c>
      <c r="Z148" s="17"/>
      <c r="AA148" s="17"/>
      <c r="AB148" s="17"/>
      <c r="AC148" s="17"/>
      <c r="AD148" s="17"/>
      <c r="AE148" s="17"/>
    </row>
    <row r="149" spans="1:31" ht="15.75" customHeight="1" thickBot="1">
      <c r="A149" s="36">
        <v>143</v>
      </c>
      <c r="B149" s="111" t="s">
        <v>438</v>
      </c>
      <c r="C149" s="115" t="s">
        <v>236</v>
      </c>
      <c r="D149" s="75"/>
      <c r="E149" s="73"/>
      <c r="F149" s="95">
        <f t="shared" si="35"/>
        <v>14</v>
      </c>
      <c r="G149" s="81">
        <f t="shared" si="36"/>
        <v>1</v>
      </c>
      <c r="H149" s="81">
        <f t="shared" si="37"/>
        <v>1</v>
      </c>
      <c r="I149" s="81">
        <f t="shared" si="38"/>
        <v>1</v>
      </c>
      <c r="J149" s="95">
        <f t="shared" si="39"/>
        <v>27</v>
      </c>
      <c r="K149" s="81">
        <f t="shared" si="40"/>
        <v>1</v>
      </c>
      <c r="L149" s="81">
        <f t="shared" si="41"/>
        <v>1</v>
      </c>
      <c r="M149" s="81">
        <f t="shared" si="42"/>
        <v>1</v>
      </c>
      <c r="N149" s="95">
        <f t="shared" si="43"/>
        <v>27</v>
      </c>
      <c r="O149" s="81">
        <f t="shared" si="44"/>
        <v>1</v>
      </c>
      <c r="P149" s="81">
        <f t="shared" si="45"/>
        <v>1</v>
      </c>
      <c r="Q149" s="81">
        <f t="shared" si="46"/>
        <v>1</v>
      </c>
      <c r="R149" s="36"/>
      <c r="S149" s="36"/>
      <c r="T149" s="37">
        <f t="shared" si="51"/>
        <v>68</v>
      </c>
      <c r="U149" s="90">
        <f t="shared" si="47"/>
        <v>68</v>
      </c>
      <c r="V149" s="117">
        <v>28</v>
      </c>
      <c r="W149" s="118">
        <f t="shared" si="48"/>
        <v>28</v>
      </c>
      <c r="X149" s="36">
        <f t="shared" si="49"/>
        <v>27</v>
      </c>
      <c r="Y149" s="36">
        <f t="shared" si="50"/>
        <v>29</v>
      </c>
      <c r="Z149" s="17"/>
      <c r="AA149" s="17"/>
      <c r="AB149" s="17"/>
      <c r="AC149" s="17"/>
      <c r="AD149" s="17"/>
      <c r="AE149" s="17"/>
    </row>
    <row r="150" spans="1:31" ht="15.75" customHeight="1" thickBot="1">
      <c r="A150" s="94">
        <v>144</v>
      </c>
      <c r="B150" s="111" t="s">
        <v>439</v>
      </c>
      <c r="C150" s="115" t="s">
        <v>237</v>
      </c>
      <c r="D150" s="75"/>
      <c r="E150" s="73"/>
      <c r="F150" s="95">
        <f t="shared" si="35"/>
        <v>14</v>
      </c>
      <c r="G150" s="81">
        <f t="shared" si="36"/>
        <v>1</v>
      </c>
      <c r="H150" s="81">
        <f t="shared" si="37"/>
        <v>1</v>
      </c>
      <c r="I150" s="81">
        <f t="shared" si="38"/>
        <v>1</v>
      </c>
      <c r="J150" s="95">
        <f t="shared" si="39"/>
        <v>28</v>
      </c>
      <c r="K150" s="81">
        <f t="shared" si="40"/>
        <v>1</v>
      </c>
      <c r="L150" s="81">
        <f t="shared" si="41"/>
        <v>1</v>
      </c>
      <c r="M150" s="81">
        <f t="shared" si="42"/>
        <v>1</v>
      </c>
      <c r="N150" s="95">
        <f t="shared" si="43"/>
        <v>28</v>
      </c>
      <c r="O150" s="81">
        <f t="shared" si="44"/>
        <v>1</v>
      </c>
      <c r="P150" s="81">
        <f t="shared" si="45"/>
        <v>1</v>
      </c>
      <c r="Q150" s="81">
        <f t="shared" si="46"/>
        <v>1</v>
      </c>
      <c r="R150" s="36"/>
      <c r="S150" s="36"/>
      <c r="T150" s="37">
        <f t="shared" si="51"/>
        <v>70</v>
      </c>
      <c r="U150" s="90">
        <f t="shared" si="47"/>
        <v>70</v>
      </c>
      <c r="V150" s="117">
        <v>31</v>
      </c>
      <c r="W150" s="118">
        <f t="shared" si="48"/>
        <v>30</v>
      </c>
      <c r="X150" s="36">
        <f t="shared" si="49"/>
        <v>30</v>
      </c>
      <c r="Y150" s="36">
        <v>30</v>
      </c>
      <c r="Z150" s="17"/>
      <c r="AA150" s="17"/>
      <c r="AB150" s="17"/>
      <c r="AC150" s="17"/>
      <c r="AD150" s="17"/>
      <c r="AE150" s="17"/>
    </row>
    <row r="151" spans="1:31" ht="15.75" customHeight="1" thickBot="1">
      <c r="A151" s="36">
        <v>145</v>
      </c>
      <c r="B151" s="111" t="s">
        <v>440</v>
      </c>
      <c r="C151" s="115" t="s">
        <v>238</v>
      </c>
      <c r="D151" s="75"/>
      <c r="E151" s="73"/>
      <c r="F151" s="95">
        <f t="shared" si="35"/>
        <v>14</v>
      </c>
      <c r="G151" s="81">
        <f t="shared" si="36"/>
        <v>1</v>
      </c>
      <c r="H151" s="81">
        <f t="shared" si="37"/>
        <v>1</v>
      </c>
      <c r="I151" s="81">
        <f t="shared" si="38"/>
        <v>1</v>
      </c>
      <c r="J151" s="95">
        <f t="shared" si="39"/>
        <v>28</v>
      </c>
      <c r="K151" s="81">
        <f t="shared" si="40"/>
        <v>1</v>
      </c>
      <c r="L151" s="81">
        <f t="shared" si="41"/>
        <v>1</v>
      </c>
      <c r="M151" s="81">
        <f t="shared" si="42"/>
        <v>1</v>
      </c>
      <c r="N151" s="95">
        <f t="shared" si="43"/>
        <v>28</v>
      </c>
      <c r="O151" s="81">
        <f t="shared" si="44"/>
        <v>1</v>
      </c>
      <c r="P151" s="81">
        <f t="shared" si="45"/>
        <v>1</v>
      </c>
      <c r="Q151" s="81">
        <f t="shared" si="46"/>
        <v>1</v>
      </c>
      <c r="R151" s="36"/>
      <c r="S151" s="36"/>
      <c r="T151" s="37">
        <f t="shared" si="51"/>
        <v>70</v>
      </c>
      <c r="U151" s="90">
        <f t="shared" si="47"/>
        <v>70</v>
      </c>
      <c r="V151" s="117">
        <v>30</v>
      </c>
      <c r="W151" s="118">
        <f t="shared" si="48"/>
        <v>29.5</v>
      </c>
      <c r="X151" s="36">
        <f t="shared" si="49"/>
        <v>29</v>
      </c>
      <c r="Y151" s="36">
        <v>30</v>
      </c>
      <c r="Z151" s="17"/>
      <c r="AA151" s="17"/>
      <c r="AB151" s="17"/>
      <c r="AC151" s="17"/>
      <c r="AD151" s="17"/>
      <c r="AE151" s="17"/>
    </row>
    <row r="152" spans="1:31" ht="15.75" customHeight="1" thickBot="1">
      <c r="A152" s="94">
        <v>146</v>
      </c>
      <c r="B152" s="111" t="s">
        <v>441</v>
      </c>
      <c r="C152" s="115" t="s">
        <v>239</v>
      </c>
      <c r="D152" s="75"/>
      <c r="E152" s="73"/>
      <c r="F152" s="95">
        <f t="shared" si="35"/>
        <v>14</v>
      </c>
      <c r="G152" s="81">
        <f t="shared" si="36"/>
        <v>1</v>
      </c>
      <c r="H152" s="81">
        <f t="shared" si="37"/>
        <v>1</v>
      </c>
      <c r="I152" s="81">
        <f t="shared" si="38"/>
        <v>1</v>
      </c>
      <c r="J152" s="95">
        <f t="shared" si="39"/>
        <v>28</v>
      </c>
      <c r="K152" s="81">
        <f t="shared" si="40"/>
        <v>1</v>
      </c>
      <c r="L152" s="81">
        <f t="shared" si="41"/>
        <v>1</v>
      </c>
      <c r="M152" s="81">
        <f t="shared" si="42"/>
        <v>1</v>
      </c>
      <c r="N152" s="95">
        <f t="shared" si="43"/>
        <v>28</v>
      </c>
      <c r="O152" s="81">
        <f t="shared" si="44"/>
        <v>1</v>
      </c>
      <c r="P152" s="81">
        <f t="shared" si="45"/>
        <v>1</v>
      </c>
      <c r="Q152" s="81">
        <f t="shared" si="46"/>
        <v>1</v>
      </c>
      <c r="R152" s="36"/>
      <c r="S152" s="36"/>
      <c r="T152" s="37">
        <f t="shared" si="51"/>
        <v>70</v>
      </c>
      <c r="U152" s="90">
        <f t="shared" si="47"/>
        <v>70</v>
      </c>
      <c r="V152" s="117">
        <v>31</v>
      </c>
      <c r="W152" s="118">
        <f t="shared" si="48"/>
        <v>30</v>
      </c>
      <c r="X152" s="36">
        <f t="shared" si="49"/>
        <v>30</v>
      </c>
      <c r="Y152" s="36">
        <v>30</v>
      </c>
      <c r="Z152" s="17"/>
      <c r="AA152" s="17"/>
      <c r="AB152" s="17"/>
      <c r="AC152" s="17"/>
      <c r="AD152" s="17"/>
      <c r="AE152" s="17"/>
    </row>
    <row r="153" spans="1:31" ht="15.75" customHeight="1" thickBot="1">
      <c r="A153" s="36">
        <v>147</v>
      </c>
      <c r="B153" s="111" t="s">
        <v>442</v>
      </c>
      <c r="C153" s="115" t="s">
        <v>240</v>
      </c>
      <c r="D153" s="75"/>
      <c r="E153" s="73"/>
      <c r="F153" s="95">
        <f t="shared" si="35"/>
        <v>14</v>
      </c>
      <c r="G153" s="81">
        <f t="shared" si="36"/>
        <v>1</v>
      </c>
      <c r="H153" s="81">
        <f t="shared" si="37"/>
        <v>1</v>
      </c>
      <c r="I153" s="81">
        <f t="shared" si="38"/>
        <v>1</v>
      </c>
      <c r="J153" s="95">
        <f t="shared" si="39"/>
        <v>28</v>
      </c>
      <c r="K153" s="81">
        <f t="shared" si="40"/>
        <v>1</v>
      </c>
      <c r="L153" s="81">
        <f t="shared" si="41"/>
        <v>1</v>
      </c>
      <c r="M153" s="81">
        <f t="shared" si="42"/>
        <v>1</v>
      </c>
      <c r="N153" s="95">
        <f t="shared" si="43"/>
        <v>28</v>
      </c>
      <c r="O153" s="81">
        <f t="shared" si="44"/>
        <v>1</v>
      </c>
      <c r="P153" s="81">
        <f t="shared" si="45"/>
        <v>1</v>
      </c>
      <c r="Q153" s="81">
        <f t="shared" si="46"/>
        <v>1</v>
      </c>
      <c r="R153" s="36"/>
      <c r="S153" s="36"/>
      <c r="T153" s="37">
        <f t="shared" si="51"/>
        <v>70</v>
      </c>
      <c r="U153" s="90">
        <f t="shared" si="47"/>
        <v>70</v>
      </c>
      <c r="V153" s="117">
        <v>29</v>
      </c>
      <c r="W153" s="118">
        <f t="shared" si="48"/>
        <v>29</v>
      </c>
      <c r="X153" s="36">
        <f t="shared" si="49"/>
        <v>28</v>
      </c>
      <c r="Y153" s="36">
        <f t="shared" si="50"/>
        <v>30</v>
      </c>
      <c r="Z153" s="17"/>
      <c r="AA153" s="17"/>
      <c r="AB153" s="17"/>
      <c r="AC153" s="17"/>
      <c r="AD153" s="17"/>
      <c r="AE153" s="17"/>
    </row>
    <row r="154" spans="1:31" ht="15.75" customHeight="1" thickBot="1">
      <c r="A154" s="94">
        <v>148</v>
      </c>
      <c r="B154" s="111" t="s">
        <v>443</v>
      </c>
      <c r="C154" s="115" t="s">
        <v>241</v>
      </c>
      <c r="D154" s="75"/>
      <c r="E154" s="73"/>
      <c r="F154" s="95">
        <f t="shared" si="35"/>
        <v>14</v>
      </c>
      <c r="G154" s="81">
        <f t="shared" si="36"/>
        <v>1</v>
      </c>
      <c r="H154" s="81">
        <f t="shared" si="37"/>
        <v>1</v>
      </c>
      <c r="I154" s="81">
        <f t="shared" si="38"/>
        <v>1</v>
      </c>
      <c r="J154" s="95">
        <f t="shared" si="39"/>
        <v>28</v>
      </c>
      <c r="K154" s="81">
        <f t="shared" si="40"/>
        <v>1</v>
      </c>
      <c r="L154" s="81">
        <f t="shared" si="41"/>
        <v>1</v>
      </c>
      <c r="M154" s="81">
        <f t="shared" si="42"/>
        <v>1</v>
      </c>
      <c r="N154" s="95">
        <f t="shared" si="43"/>
        <v>28</v>
      </c>
      <c r="O154" s="81">
        <f t="shared" si="44"/>
        <v>1</v>
      </c>
      <c r="P154" s="81">
        <f t="shared" si="45"/>
        <v>1</v>
      </c>
      <c r="Q154" s="81">
        <f t="shared" si="46"/>
        <v>1</v>
      </c>
      <c r="R154" s="36"/>
      <c r="S154" s="36"/>
      <c r="T154" s="37">
        <f t="shared" si="51"/>
        <v>70</v>
      </c>
      <c r="U154" s="90">
        <f t="shared" si="47"/>
        <v>70</v>
      </c>
      <c r="V154" s="117">
        <v>29</v>
      </c>
      <c r="W154" s="118">
        <f t="shared" si="48"/>
        <v>29</v>
      </c>
      <c r="X154" s="36">
        <f t="shared" si="49"/>
        <v>28</v>
      </c>
      <c r="Y154" s="36">
        <f t="shared" si="50"/>
        <v>30</v>
      </c>
      <c r="Z154" s="17"/>
      <c r="AA154" s="17"/>
      <c r="AB154" s="17"/>
      <c r="AC154" s="17"/>
      <c r="AD154" s="17"/>
      <c r="AE154" s="17"/>
    </row>
    <row r="155" spans="1:31" ht="15.75" customHeight="1" thickBot="1">
      <c r="A155" s="36">
        <v>149</v>
      </c>
      <c r="B155" s="111" t="s">
        <v>444</v>
      </c>
      <c r="C155" s="115" t="s">
        <v>242</v>
      </c>
      <c r="D155" s="75"/>
      <c r="E155" s="73"/>
      <c r="F155" s="95">
        <f t="shared" si="35"/>
        <v>14</v>
      </c>
      <c r="G155" s="81">
        <f t="shared" si="36"/>
        <v>1</v>
      </c>
      <c r="H155" s="81">
        <f t="shared" si="37"/>
        <v>1</v>
      </c>
      <c r="I155" s="81">
        <f t="shared" si="38"/>
        <v>1</v>
      </c>
      <c r="J155" s="95">
        <f t="shared" si="39"/>
        <v>27</v>
      </c>
      <c r="K155" s="81">
        <f t="shared" si="40"/>
        <v>1</v>
      </c>
      <c r="L155" s="81">
        <f t="shared" si="41"/>
        <v>1</v>
      </c>
      <c r="M155" s="81">
        <f t="shared" si="42"/>
        <v>1</v>
      </c>
      <c r="N155" s="95">
        <f t="shared" si="43"/>
        <v>27</v>
      </c>
      <c r="O155" s="81">
        <f t="shared" si="44"/>
        <v>1</v>
      </c>
      <c r="P155" s="81">
        <f t="shared" si="45"/>
        <v>1</v>
      </c>
      <c r="Q155" s="81">
        <f t="shared" si="46"/>
        <v>1</v>
      </c>
      <c r="R155" s="36"/>
      <c r="S155" s="36"/>
      <c r="T155" s="37">
        <f t="shared" si="51"/>
        <v>68</v>
      </c>
      <c r="U155" s="90">
        <f t="shared" si="47"/>
        <v>68</v>
      </c>
      <c r="V155" s="117">
        <v>28</v>
      </c>
      <c r="W155" s="118">
        <f t="shared" si="48"/>
        <v>28</v>
      </c>
      <c r="X155" s="36">
        <f t="shared" si="49"/>
        <v>27</v>
      </c>
      <c r="Y155" s="36">
        <f t="shared" si="50"/>
        <v>29</v>
      </c>
      <c r="Z155" s="17"/>
      <c r="AA155" s="17"/>
      <c r="AB155" s="17"/>
      <c r="AC155" s="17"/>
      <c r="AD155" s="17"/>
      <c r="AE155" s="17"/>
    </row>
    <row r="156" spans="1:31" ht="15.75" customHeight="1" thickBot="1">
      <c r="A156" s="94">
        <v>150</v>
      </c>
      <c r="B156" s="111" t="s">
        <v>445</v>
      </c>
      <c r="C156" s="115" t="s">
        <v>243</v>
      </c>
      <c r="D156" s="75"/>
      <c r="E156" s="73"/>
      <c r="F156" s="95">
        <f t="shared" si="35"/>
        <v>14</v>
      </c>
      <c r="G156" s="81">
        <f t="shared" si="36"/>
        <v>1</v>
      </c>
      <c r="H156" s="81">
        <f t="shared" si="37"/>
        <v>1</v>
      </c>
      <c r="I156" s="81">
        <f t="shared" si="38"/>
        <v>1</v>
      </c>
      <c r="J156" s="95">
        <f t="shared" si="39"/>
        <v>28</v>
      </c>
      <c r="K156" s="81">
        <f t="shared" si="40"/>
        <v>1</v>
      </c>
      <c r="L156" s="81">
        <f t="shared" si="41"/>
        <v>1</v>
      </c>
      <c r="M156" s="81">
        <f t="shared" si="42"/>
        <v>1</v>
      </c>
      <c r="N156" s="95">
        <f t="shared" si="43"/>
        <v>28</v>
      </c>
      <c r="O156" s="81">
        <f t="shared" si="44"/>
        <v>1</v>
      </c>
      <c r="P156" s="81">
        <f t="shared" si="45"/>
        <v>1</v>
      </c>
      <c r="Q156" s="81">
        <f t="shared" si="46"/>
        <v>1</v>
      </c>
      <c r="R156" s="36"/>
      <c r="S156" s="36"/>
      <c r="T156" s="37">
        <f t="shared" si="51"/>
        <v>70</v>
      </c>
      <c r="U156" s="90">
        <f t="shared" si="47"/>
        <v>70</v>
      </c>
      <c r="V156" s="117">
        <v>30</v>
      </c>
      <c r="W156" s="118">
        <f t="shared" si="48"/>
        <v>29.5</v>
      </c>
      <c r="X156" s="36">
        <f t="shared" si="49"/>
        <v>29</v>
      </c>
      <c r="Y156" s="36">
        <v>30</v>
      </c>
      <c r="Z156" s="17"/>
      <c r="AA156" s="17"/>
      <c r="AB156" s="17"/>
      <c r="AC156" s="17"/>
      <c r="AD156" s="17"/>
      <c r="AE156" s="17"/>
    </row>
    <row r="157" spans="1:31" ht="15.75" customHeight="1" thickBot="1">
      <c r="A157" s="36">
        <v>151</v>
      </c>
      <c r="B157" s="111" t="s">
        <v>446</v>
      </c>
      <c r="C157" s="115" t="s">
        <v>244</v>
      </c>
      <c r="D157" s="75"/>
      <c r="E157" s="73"/>
      <c r="F157" s="95">
        <f t="shared" si="35"/>
        <v>14</v>
      </c>
      <c r="G157" s="81">
        <f t="shared" si="36"/>
        <v>1</v>
      </c>
      <c r="H157" s="81">
        <f t="shared" si="37"/>
        <v>1</v>
      </c>
      <c r="I157" s="81">
        <f t="shared" si="38"/>
        <v>1</v>
      </c>
      <c r="J157" s="95">
        <f t="shared" si="39"/>
        <v>27</v>
      </c>
      <c r="K157" s="81">
        <f t="shared" si="40"/>
        <v>1</v>
      </c>
      <c r="L157" s="81">
        <f t="shared" si="41"/>
        <v>1</v>
      </c>
      <c r="M157" s="81">
        <f t="shared" si="42"/>
        <v>1</v>
      </c>
      <c r="N157" s="95">
        <f t="shared" si="43"/>
        <v>27</v>
      </c>
      <c r="O157" s="81">
        <f t="shared" si="44"/>
        <v>1</v>
      </c>
      <c r="P157" s="81">
        <f t="shared" si="45"/>
        <v>1</v>
      </c>
      <c r="Q157" s="81">
        <f t="shared" si="46"/>
        <v>1</v>
      </c>
      <c r="R157" s="36"/>
      <c r="S157" s="36"/>
      <c r="T157" s="37">
        <f t="shared" si="51"/>
        <v>68</v>
      </c>
      <c r="U157" s="90">
        <f t="shared" si="47"/>
        <v>68</v>
      </c>
      <c r="V157" s="117">
        <v>28</v>
      </c>
      <c r="W157" s="118">
        <f t="shared" si="48"/>
        <v>28</v>
      </c>
      <c r="X157" s="36">
        <f t="shared" si="49"/>
        <v>27</v>
      </c>
      <c r="Y157" s="36">
        <f t="shared" si="50"/>
        <v>29</v>
      </c>
      <c r="Z157" s="17"/>
      <c r="AA157" s="17"/>
      <c r="AB157" s="17"/>
      <c r="AC157" s="17"/>
      <c r="AD157" s="17"/>
      <c r="AE157" s="17"/>
    </row>
    <row r="158" spans="1:31" ht="15.75" customHeight="1" thickBot="1">
      <c r="A158" s="94">
        <v>152</v>
      </c>
      <c r="B158" s="111" t="s">
        <v>447</v>
      </c>
      <c r="C158" s="115" t="s">
        <v>245</v>
      </c>
      <c r="D158" s="75"/>
      <c r="E158" s="73"/>
      <c r="F158" s="95">
        <f t="shared" si="35"/>
        <v>14</v>
      </c>
      <c r="G158" s="81">
        <f t="shared" si="36"/>
        <v>1</v>
      </c>
      <c r="H158" s="81">
        <f t="shared" si="37"/>
        <v>1</v>
      </c>
      <c r="I158" s="81">
        <f t="shared" si="38"/>
        <v>1</v>
      </c>
      <c r="J158" s="95">
        <f t="shared" si="39"/>
        <v>27</v>
      </c>
      <c r="K158" s="81">
        <f t="shared" si="40"/>
        <v>1</v>
      </c>
      <c r="L158" s="81">
        <f t="shared" si="41"/>
        <v>1</v>
      </c>
      <c r="M158" s="81">
        <f t="shared" si="42"/>
        <v>1</v>
      </c>
      <c r="N158" s="95">
        <f t="shared" si="43"/>
        <v>27</v>
      </c>
      <c r="O158" s="81">
        <f t="shared" si="44"/>
        <v>1</v>
      </c>
      <c r="P158" s="81">
        <f t="shared" si="45"/>
        <v>1</v>
      </c>
      <c r="Q158" s="81">
        <f t="shared" si="46"/>
        <v>1</v>
      </c>
      <c r="R158" s="36"/>
      <c r="S158" s="36"/>
      <c r="T158" s="37">
        <f t="shared" si="51"/>
        <v>68</v>
      </c>
      <c r="U158" s="90">
        <f t="shared" si="47"/>
        <v>68</v>
      </c>
      <c r="V158" s="117">
        <v>28</v>
      </c>
      <c r="W158" s="118">
        <f t="shared" si="48"/>
        <v>28</v>
      </c>
      <c r="X158" s="36">
        <f t="shared" si="49"/>
        <v>27</v>
      </c>
      <c r="Y158" s="36">
        <f t="shared" si="50"/>
        <v>29</v>
      </c>
      <c r="Z158" s="17"/>
      <c r="AA158" s="17"/>
      <c r="AB158" s="17"/>
      <c r="AC158" s="17"/>
      <c r="AD158" s="17"/>
      <c r="AE158" s="17"/>
    </row>
    <row r="159" spans="1:31" ht="15.75" customHeight="1" thickBot="1">
      <c r="A159" s="36">
        <v>153</v>
      </c>
      <c r="B159" s="111" t="s">
        <v>448</v>
      </c>
      <c r="C159" s="115" t="s">
        <v>246</v>
      </c>
      <c r="D159" s="75"/>
      <c r="E159" s="73"/>
      <c r="F159" s="95">
        <f t="shared" si="35"/>
        <v>14</v>
      </c>
      <c r="G159" s="81">
        <f t="shared" si="36"/>
        <v>1</v>
      </c>
      <c r="H159" s="81">
        <f t="shared" si="37"/>
        <v>1</v>
      </c>
      <c r="I159" s="81">
        <f t="shared" si="38"/>
        <v>1</v>
      </c>
      <c r="J159" s="95">
        <f t="shared" si="39"/>
        <v>28</v>
      </c>
      <c r="K159" s="81">
        <f t="shared" si="40"/>
        <v>1</v>
      </c>
      <c r="L159" s="81">
        <f t="shared" si="41"/>
        <v>1</v>
      </c>
      <c r="M159" s="81">
        <f t="shared" si="42"/>
        <v>1</v>
      </c>
      <c r="N159" s="95">
        <f t="shared" si="43"/>
        <v>28</v>
      </c>
      <c r="O159" s="81">
        <f t="shared" si="44"/>
        <v>1</v>
      </c>
      <c r="P159" s="81">
        <f t="shared" si="45"/>
        <v>1</v>
      </c>
      <c r="Q159" s="81">
        <f t="shared" si="46"/>
        <v>1</v>
      </c>
      <c r="R159" s="36"/>
      <c r="S159" s="36"/>
      <c r="T159" s="37">
        <f t="shared" si="51"/>
        <v>70</v>
      </c>
      <c r="U159" s="90">
        <f t="shared" si="47"/>
        <v>70</v>
      </c>
      <c r="V159" s="117">
        <v>31</v>
      </c>
      <c r="W159" s="118">
        <f t="shared" si="48"/>
        <v>30</v>
      </c>
      <c r="X159" s="36">
        <f t="shared" si="49"/>
        <v>30</v>
      </c>
      <c r="Y159" s="36">
        <v>30</v>
      </c>
      <c r="Z159" s="17"/>
      <c r="AA159" s="17"/>
      <c r="AB159" s="17"/>
      <c r="AC159" s="17"/>
      <c r="AD159" s="17"/>
      <c r="AE159" s="17"/>
    </row>
    <row r="160" spans="1:31" ht="15.75" customHeight="1" thickBot="1">
      <c r="A160" s="94">
        <v>154</v>
      </c>
      <c r="B160" s="111" t="s">
        <v>449</v>
      </c>
      <c r="C160" s="115" t="s">
        <v>247</v>
      </c>
      <c r="D160" s="75"/>
      <c r="E160" s="73"/>
      <c r="F160" s="95">
        <f t="shared" si="35"/>
        <v>14</v>
      </c>
      <c r="G160" s="81">
        <f t="shared" si="36"/>
        <v>1</v>
      </c>
      <c r="H160" s="81">
        <f t="shared" si="37"/>
        <v>1</v>
      </c>
      <c r="I160" s="81">
        <f t="shared" si="38"/>
        <v>1</v>
      </c>
      <c r="J160" s="95">
        <f t="shared" si="39"/>
        <v>28</v>
      </c>
      <c r="K160" s="81">
        <f t="shared" si="40"/>
        <v>1</v>
      </c>
      <c r="L160" s="81">
        <f t="shared" si="41"/>
        <v>1</v>
      </c>
      <c r="M160" s="81">
        <f t="shared" si="42"/>
        <v>1</v>
      </c>
      <c r="N160" s="95">
        <f t="shared" si="43"/>
        <v>28</v>
      </c>
      <c r="O160" s="81">
        <f t="shared" si="44"/>
        <v>1</v>
      </c>
      <c r="P160" s="81">
        <f t="shared" si="45"/>
        <v>1</v>
      </c>
      <c r="Q160" s="81">
        <f t="shared" si="46"/>
        <v>1</v>
      </c>
      <c r="R160" s="36"/>
      <c r="S160" s="36"/>
      <c r="T160" s="37">
        <f t="shared" si="51"/>
        <v>70</v>
      </c>
      <c r="U160" s="90">
        <f t="shared" si="47"/>
        <v>70</v>
      </c>
      <c r="V160" s="117">
        <v>30</v>
      </c>
      <c r="W160" s="118">
        <f t="shared" si="48"/>
        <v>29.5</v>
      </c>
      <c r="X160" s="36">
        <f t="shared" si="49"/>
        <v>29</v>
      </c>
      <c r="Y160" s="36">
        <v>30</v>
      </c>
      <c r="Z160" s="17"/>
      <c r="AA160" s="17"/>
      <c r="AB160" s="17"/>
      <c r="AC160" s="17"/>
      <c r="AD160" s="17"/>
      <c r="AE160" s="17"/>
    </row>
    <row r="161" spans="1:31" ht="15.75" customHeight="1" thickBot="1">
      <c r="A161" s="36">
        <v>155</v>
      </c>
      <c r="B161" s="111" t="s">
        <v>450</v>
      </c>
      <c r="C161" s="115" t="s">
        <v>248</v>
      </c>
      <c r="D161" s="75"/>
      <c r="E161" s="73"/>
      <c r="F161" s="95">
        <f t="shared" si="35"/>
        <v>14</v>
      </c>
      <c r="G161" s="81">
        <f t="shared" si="36"/>
        <v>1</v>
      </c>
      <c r="H161" s="81">
        <f t="shared" si="37"/>
        <v>1</v>
      </c>
      <c r="I161" s="81">
        <f t="shared" si="38"/>
        <v>1</v>
      </c>
      <c r="J161" s="95">
        <f t="shared" si="39"/>
        <v>28</v>
      </c>
      <c r="K161" s="81">
        <f t="shared" si="40"/>
        <v>1</v>
      </c>
      <c r="L161" s="81">
        <f t="shared" si="41"/>
        <v>1</v>
      </c>
      <c r="M161" s="81">
        <f t="shared" si="42"/>
        <v>1</v>
      </c>
      <c r="N161" s="95">
        <f t="shared" si="43"/>
        <v>28</v>
      </c>
      <c r="O161" s="81">
        <f t="shared" si="44"/>
        <v>1</v>
      </c>
      <c r="P161" s="81">
        <f t="shared" si="45"/>
        <v>1</v>
      </c>
      <c r="Q161" s="81">
        <f t="shared" si="46"/>
        <v>1</v>
      </c>
      <c r="R161" s="36"/>
      <c r="S161" s="36"/>
      <c r="T161" s="37">
        <f t="shared" si="51"/>
        <v>70</v>
      </c>
      <c r="U161" s="90">
        <f t="shared" si="47"/>
        <v>70</v>
      </c>
      <c r="V161" s="117">
        <v>30</v>
      </c>
      <c r="W161" s="118">
        <f t="shared" si="48"/>
        <v>29.5</v>
      </c>
      <c r="X161" s="36">
        <f t="shared" si="49"/>
        <v>29</v>
      </c>
      <c r="Y161" s="36">
        <v>30</v>
      </c>
      <c r="Z161" s="17"/>
      <c r="AA161" s="17"/>
      <c r="AB161" s="17"/>
      <c r="AC161" s="17"/>
      <c r="AD161" s="17"/>
      <c r="AE161" s="17"/>
    </row>
    <row r="162" spans="1:31" ht="15.75" customHeight="1" thickBot="1">
      <c r="A162" s="94">
        <v>156</v>
      </c>
      <c r="B162" s="111" t="s">
        <v>451</v>
      </c>
      <c r="C162" s="115" t="s">
        <v>249</v>
      </c>
      <c r="D162" s="75"/>
      <c r="E162" s="73"/>
      <c r="F162" s="95">
        <f t="shared" si="35"/>
        <v>13</v>
      </c>
      <c r="G162" s="81">
        <f t="shared" si="36"/>
        <v>1</v>
      </c>
      <c r="H162" s="81">
        <f t="shared" si="37"/>
        <v>1</v>
      </c>
      <c r="I162" s="81">
        <f t="shared" si="38"/>
        <v>1</v>
      </c>
      <c r="J162" s="95">
        <f t="shared" si="39"/>
        <v>26</v>
      </c>
      <c r="K162" s="81">
        <f t="shared" si="40"/>
        <v>1</v>
      </c>
      <c r="L162" s="81">
        <f t="shared" si="41"/>
        <v>1</v>
      </c>
      <c r="M162" s="81">
        <f t="shared" si="42"/>
        <v>1</v>
      </c>
      <c r="N162" s="95">
        <f t="shared" si="43"/>
        <v>26</v>
      </c>
      <c r="O162" s="81">
        <f t="shared" si="44"/>
        <v>1</v>
      </c>
      <c r="P162" s="81">
        <f t="shared" si="45"/>
        <v>1</v>
      </c>
      <c r="Q162" s="81">
        <f t="shared" si="46"/>
        <v>1</v>
      </c>
      <c r="R162" s="36"/>
      <c r="S162" s="36"/>
      <c r="T162" s="37">
        <f t="shared" si="51"/>
        <v>65</v>
      </c>
      <c r="U162" s="90">
        <f t="shared" si="47"/>
        <v>65</v>
      </c>
      <c r="V162" s="117">
        <v>27</v>
      </c>
      <c r="W162" s="118">
        <f t="shared" si="48"/>
        <v>27</v>
      </c>
      <c r="X162" s="36">
        <f t="shared" si="49"/>
        <v>26</v>
      </c>
      <c r="Y162" s="36">
        <f t="shared" si="50"/>
        <v>28</v>
      </c>
      <c r="Z162" s="17"/>
      <c r="AA162" s="17"/>
      <c r="AB162" s="17"/>
      <c r="AC162" s="17"/>
      <c r="AD162" s="17"/>
      <c r="AE162" s="17"/>
    </row>
    <row r="163" spans="1:31" ht="15.75" customHeight="1" thickBot="1">
      <c r="A163" s="36">
        <v>157</v>
      </c>
      <c r="B163" s="111" t="s">
        <v>452</v>
      </c>
      <c r="C163" s="115" t="s">
        <v>250</v>
      </c>
      <c r="D163" s="75"/>
      <c r="E163" s="73"/>
      <c r="F163" s="95">
        <f t="shared" si="35"/>
        <v>14</v>
      </c>
      <c r="G163" s="81">
        <f t="shared" si="36"/>
        <v>1</v>
      </c>
      <c r="H163" s="81">
        <f t="shared" si="37"/>
        <v>1</v>
      </c>
      <c r="I163" s="81">
        <f t="shared" si="38"/>
        <v>1</v>
      </c>
      <c r="J163" s="95">
        <f t="shared" si="39"/>
        <v>27</v>
      </c>
      <c r="K163" s="81">
        <f t="shared" si="40"/>
        <v>1</v>
      </c>
      <c r="L163" s="81">
        <f t="shared" si="41"/>
        <v>1</v>
      </c>
      <c r="M163" s="81">
        <f t="shared" si="42"/>
        <v>1</v>
      </c>
      <c r="N163" s="95">
        <f t="shared" si="43"/>
        <v>27</v>
      </c>
      <c r="O163" s="81">
        <f t="shared" si="44"/>
        <v>1</v>
      </c>
      <c r="P163" s="81">
        <f t="shared" si="45"/>
        <v>1</v>
      </c>
      <c r="Q163" s="81">
        <f t="shared" si="46"/>
        <v>1</v>
      </c>
      <c r="R163" s="36"/>
      <c r="S163" s="36"/>
      <c r="T163" s="37">
        <f t="shared" si="51"/>
        <v>68</v>
      </c>
      <c r="U163" s="90">
        <f t="shared" si="47"/>
        <v>68</v>
      </c>
      <c r="V163" s="117">
        <v>28</v>
      </c>
      <c r="W163" s="118">
        <f t="shared" si="48"/>
        <v>28</v>
      </c>
      <c r="X163" s="36">
        <f t="shared" si="49"/>
        <v>27</v>
      </c>
      <c r="Y163" s="36">
        <f t="shared" si="50"/>
        <v>29</v>
      </c>
      <c r="Z163" s="17"/>
      <c r="AA163" s="17"/>
      <c r="AB163" s="17"/>
      <c r="AC163" s="17"/>
      <c r="AD163" s="17"/>
      <c r="AE163" s="17"/>
    </row>
    <row r="164" spans="1:31" ht="15.75" customHeight="1" thickBot="1">
      <c r="A164" s="94">
        <v>158</v>
      </c>
      <c r="B164" s="111" t="s">
        <v>453</v>
      </c>
      <c r="C164" s="115" t="s">
        <v>251</v>
      </c>
      <c r="D164" s="75"/>
      <c r="E164" s="73"/>
      <c r="F164" s="95">
        <f t="shared" si="35"/>
        <v>14</v>
      </c>
      <c r="G164" s="81">
        <f t="shared" si="36"/>
        <v>1</v>
      </c>
      <c r="H164" s="81">
        <f t="shared" si="37"/>
        <v>1</v>
      </c>
      <c r="I164" s="81">
        <f t="shared" si="38"/>
        <v>1</v>
      </c>
      <c r="J164" s="95">
        <f t="shared" si="39"/>
        <v>27</v>
      </c>
      <c r="K164" s="81">
        <f t="shared" si="40"/>
        <v>1</v>
      </c>
      <c r="L164" s="81">
        <f t="shared" si="41"/>
        <v>1</v>
      </c>
      <c r="M164" s="81">
        <f t="shared" si="42"/>
        <v>1</v>
      </c>
      <c r="N164" s="95">
        <f t="shared" si="43"/>
        <v>27</v>
      </c>
      <c r="O164" s="81">
        <f t="shared" si="44"/>
        <v>1</v>
      </c>
      <c r="P164" s="81">
        <f t="shared" si="45"/>
        <v>1</v>
      </c>
      <c r="Q164" s="81">
        <f t="shared" si="46"/>
        <v>1</v>
      </c>
      <c r="R164" s="36"/>
      <c r="S164" s="36"/>
      <c r="T164" s="37">
        <f t="shared" si="51"/>
        <v>68</v>
      </c>
      <c r="U164" s="90">
        <f t="shared" si="47"/>
        <v>68</v>
      </c>
      <c r="V164" s="117">
        <v>28</v>
      </c>
      <c r="W164" s="118">
        <f t="shared" si="48"/>
        <v>28</v>
      </c>
      <c r="X164" s="36">
        <f t="shared" si="49"/>
        <v>27</v>
      </c>
      <c r="Y164" s="36">
        <f t="shared" si="50"/>
        <v>29</v>
      </c>
      <c r="Z164" s="17"/>
      <c r="AA164" s="17"/>
      <c r="AB164" s="17"/>
      <c r="AC164" s="17"/>
      <c r="AD164" s="17"/>
      <c r="AE164" s="17"/>
    </row>
    <row r="165" spans="1:31" ht="15.75" customHeight="1" thickBot="1">
      <c r="A165" s="36">
        <v>159</v>
      </c>
      <c r="B165" s="111" t="s">
        <v>454</v>
      </c>
      <c r="C165" s="115" t="s">
        <v>252</v>
      </c>
      <c r="D165" s="75"/>
      <c r="E165" s="73"/>
      <c r="F165" s="95">
        <f t="shared" si="35"/>
        <v>14</v>
      </c>
      <c r="G165" s="81">
        <f t="shared" si="36"/>
        <v>1</v>
      </c>
      <c r="H165" s="81">
        <f t="shared" si="37"/>
        <v>1</v>
      </c>
      <c r="I165" s="81">
        <f t="shared" si="38"/>
        <v>1</v>
      </c>
      <c r="J165" s="95">
        <f t="shared" si="39"/>
        <v>28</v>
      </c>
      <c r="K165" s="81">
        <f t="shared" si="40"/>
        <v>1</v>
      </c>
      <c r="L165" s="81">
        <f t="shared" si="41"/>
        <v>1</v>
      </c>
      <c r="M165" s="81">
        <f t="shared" si="42"/>
        <v>1</v>
      </c>
      <c r="N165" s="95">
        <f t="shared" si="43"/>
        <v>28</v>
      </c>
      <c r="O165" s="81">
        <f t="shared" si="44"/>
        <v>1</v>
      </c>
      <c r="P165" s="81">
        <f t="shared" si="45"/>
        <v>1</v>
      </c>
      <c r="Q165" s="81">
        <f t="shared" si="46"/>
        <v>1</v>
      </c>
      <c r="R165" s="36"/>
      <c r="S165" s="36"/>
      <c r="T165" s="37">
        <f t="shared" si="51"/>
        <v>70</v>
      </c>
      <c r="U165" s="90">
        <f t="shared" si="47"/>
        <v>70</v>
      </c>
      <c r="V165" s="117">
        <v>30</v>
      </c>
      <c r="W165" s="118">
        <f t="shared" si="48"/>
        <v>29.5</v>
      </c>
      <c r="X165" s="36">
        <f t="shared" si="49"/>
        <v>29</v>
      </c>
      <c r="Y165" s="36">
        <v>30</v>
      </c>
      <c r="Z165" s="17"/>
      <c r="AA165" s="17"/>
      <c r="AB165" s="17"/>
      <c r="AC165" s="17"/>
      <c r="AD165" s="17"/>
      <c r="AE165" s="17"/>
    </row>
    <row r="166" spans="1:31" ht="15.75" customHeight="1" thickBot="1">
      <c r="A166" s="94">
        <v>160</v>
      </c>
      <c r="B166" s="111" t="s">
        <v>455</v>
      </c>
      <c r="C166" s="115" t="s">
        <v>253</v>
      </c>
      <c r="D166" s="75"/>
      <c r="E166" s="73"/>
      <c r="F166" s="95">
        <f t="shared" si="35"/>
        <v>14</v>
      </c>
      <c r="G166" s="81">
        <f t="shared" si="36"/>
        <v>1</v>
      </c>
      <c r="H166" s="81">
        <f t="shared" si="37"/>
        <v>1</v>
      </c>
      <c r="I166" s="81">
        <f t="shared" si="38"/>
        <v>1</v>
      </c>
      <c r="J166" s="95">
        <f t="shared" si="39"/>
        <v>28</v>
      </c>
      <c r="K166" s="81">
        <f t="shared" si="40"/>
        <v>1</v>
      </c>
      <c r="L166" s="81">
        <f t="shared" si="41"/>
        <v>1</v>
      </c>
      <c r="M166" s="81">
        <f t="shared" si="42"/>
        <v>1</v>
      </c>
      <c r="N166" s="95">
        <f t="shared" si="43"/>
        <v>28</v>
      </c>
      <c r="O166" s="81">
        <f t="shared" si="44"/>
        <v>1</v>
      </c>
      <c r="P166" s="81">
        <f t="shared" si="45"/>
        <v>1</v>
      </c>
      <c r="Q166" s="81">
        <f t="shared" si="46"/>
        <v>1</v>
      </c>
      <c r="R166" s="36"/>
      <c r="S166" s="36"/>
      <c r="T166" s="37">
        <f t="shared" si="51"/>
        <v>70</v>
      </c>
      <c r="U166" s="90">
        <f t="shared" si="47"/>
        <v>70</v>
      </c>
      <c r="V166" s="117">
        <v>29</v>
      </c>
      <c r="W166" s="118">
        <f t="shared" si="48"/>
        <v>29</v>
      </c>
      <c r="X166" s="36">
        <f t="shared" si="49"/>
        <v>28</v>
      </c>
      <c r="Y166" s="36">
        <f t="shared" si="50"/>
        <v>30</v>
      </c>
      <c r="Z166" s="17"/>
      <c r="AA166" s="17"/>
      <c r="AB166" s="17"/>
      <c r="AC166" s="17"/>
      <c r="AD166" s="17"/>
      <c r="AE166" s="17"/>
    </row>
    <row r="167" spans="1:31" ht="15.75" customHeight="1" thickBot="1">
      <c r="A167" s="36">
        <v>161</v>
      </c>
      <c r="B167" s="111" t="s">
        <v>456</v>
      </c>
      <c r="C167" s="115" t="s">
        <v>254</v>
      </c>
      <c r="D167" s="75"/>
      <c r="E167" s="73"/>
      <c r="F167" s="95">
        <f t="shared" si="35"/>
        <v>14</v>
      </c>
      <c r="G167" s="81">
        <f t="shared" si="36"/>
        <v>1</v>
      </c>
      <c r="H167" s="81">
        <f t="shared" si="37"/>
        <v>1</v>
      </c>
      <c r="I167" s="81">
        <f t="shared" si="38"/>
        <v>1</v>
      </c>
      <c r="J167" s="95">
        <f t="shared" si="39"/>
        <v>27</v>
      </c>
      <c r="K167" s="81">
        <f t="shared" si="40"/>
        <v>1</v>
      </c>
      <c r="L167" s="81">
        <f t="shared" si="41"/>
        <v>1</v>
      </c>
      <c r="M167" s="81">
        <f t="shared" si="42"/>
        <v>1</v>
      </c>
      <c r="N167" s="95">
        <f t="shared" si="43"/>
        <v>27</v>
      </c>
      <c r="O167" s="81">
        <f t="shared" si="44"/>
        <v>1</v>
      </c>
      <c r="P167" s="81">
        <f t="shared" si="45"/>
        <v>1</v>
      </c>
      <c r="Q167" s="81">
        <f t="shared" si="46"/>
        <v>1</v>
      </c>
      <c r="R167" s="36"/>
      <c r="S167" s="36"/>
      <c r="T167" s="37">
        <f t="shared" si="51"/>
        <v>68</v>
      </c>
      <c r="U167" s="90">
        <f t="shared" si="47"/>
        <v>68</v>
      </c>
      <c r="V167" s="117">
        <v>28</v>
      </c>
      <c r="W167" s="118">
        <f t="shared" si="48"/>
        <v>28</v>
      </c>
      <c r="X167" s="36">
        <f t="shared" si="49"/>
        <v>27</v>
      </c>
      <c r="Y167" s="36">
        <f t="shared" si="50"/>
        <v>29</v>
      </c>
      <c r="Z167" s="17"/>
      <c r="AA167" s="17"/>
      <c r="AB167" s="17"/>
      <c r="AC167" s="17"/>
      <c r="AD167" s="17"/>
      <c r="AE167" s="17"/>
    </row>
    <row r="168" spans="1:31" ht="15.75" customHeight="1" thickBot="1">
      <c r="A168" s="94">
        <v>162</v>
      </c>
      <c r="B168" s="111" t="s">
        <v>457</v>
      </c>
      <c r="C168" s="115" t="s">
        <v>255</v>
      </c>
      <c r="D168" s="75"/>
      <c r="E168" s="73"/>
      <c r="F168" s="95">
        <f t="shared" si="35"/>
        <v>14</v>
      </c>
      <c r="G168" s="81">
        <f t="shared" si="36"/>
        <v>1</v>
      </c>
      <c r="H168" s="81">
        <f t="shared" si="37"/>
        <v>1</v>
      </c>
      <c r="I168" s="81">
        <f t="shared" si="38"/>
        <v>1</v>
      </c>
      <c r="J168" s="95">
        <f t="shared" si="39"/>
        <v>27</v>
      </c>
      <c r="K168" s="81">
        <f t="shared" si="40"/>
        <v>1</v>
      </c>
      <c r="L168" s="81">
        <f t="shared" si="41"/>
        <v>1</v>
      </c>
      <c r="M168" s="81">
        <f t="shared" si="42"/>
        <v>1</v>
      </c>
      <c r="N168" s="95">
        <f t="shared" si="43"/>
        <v>27</v>
      </c>
      <c r="O168" s="81">
        <f t="shared" si="44"/>
        <v>1</v>
      </c>
      <c r="P168" s="81">
        <f t="shared" si="45"/>
        <v>1</v>
      </c>
      <c r="Q168" s="81">
        <f t="shared" si="46"/>
        <v>1</v>
      </c>
      <c r="R168" s="36"/>
      <c r="S168" s="36"/>
      <c r="T168" s="37">
        <f t="shared" si="51"/>
        <v>68</v>
      </c>
      <c r="U168" s="90">
        <f t="shared" si="47"/>
        <v>68</v>
      </c>
      <c r="V168" s="117">
        <v>28</v>
      </c>
      <c r="W168" s="118">
        <f t="shared" si="48"/>
        <v>28</v>
      </c>
      <c r="X168" s="36">
        <f t="shared" si="49"/>
        <v>27</v>
      </c>
      <c r="Y168" s="36">
        <f t="shared" si="50"/>
        <v>29</v>
      </c>
      <c r="Z168" s="17"/>
      <c r="AA168" s="17"/>
      <c r="AB168" s="17"/>
      <c r="AC168" s="17"/>
      <c r="AD168" s="17"/>
      <c r="AE168" s="17"/>
    </row>
    <row r="169" spans="1:31" ht="15.75" customHeight="1" thickBot="1">
      <c r="A169" s="36">
        <v>163</v>
      </c>
      <c r="B169" s="111" t="s">
        <v>458</v>
      </c>
      <c r="C169" s="115" t="s">
        <v>256</v>
      </c>
      <c r="D169" s="75"/>
      <c r="E169" s="73"/>
      <c r="F169" s="95">
        <f t="shared" si="35"/>
        <v>13</v>
      </c>
      <c r="G169" s="81">
        <f t="shared" si="36"/>
        <v>1</v>
      </c>
      <c r="H169" s="81">
        <f t="shared" si="37"/>
        <v>1</v>
      </c>
      <c r="I169" s="81">
        <f t="shared" si="38"/>
        <v>1</v>
      </c>
      <c r="J169" s="95">
        <f t="shared" si="39"/>
        <v>26</v>
      </c>
      <c r="K169" s="81">
        <f t="shared" si="40"/>
        <v>1</v>
      </c>
      <c r="L169" s="81">
        <f t="shared" si="41"/>
        <v>1</v>
      </c>
      <c r="M169" s="81">
        <f t="shared" si="42"/>
        <v>1</v>
      </c>
      <c r="N169" s="95">
        <f t="shared" si="43"/>
        <v>26</v>
      </c>
      <c r="O169" s="81">
        <f t="shared" si="44"/>
        <v>1</v>
      </c>
      <c r="P169" s="81">
        <f t="shared" si="45"/>
        <v>1</v>
      </c>
      <c r="Q169" s="81">
        <f t="shared" si="46"/>
        <v>1</v>
      </c>
      <c r="R169" s="36"/>
      <c r="S169" s="36"/>
      <c r="T169" s="37">
        <f t="shared" si="51"/>
        <v>65</v>
      </c>
      <c r="U169" s="90">
        <f t="shared" si="47"/>
        <v>65</v>
      </c>
      <c r="V169" s="117">
        <v>27</v>
      </c>
      <c r="W169" s="118">
        <f t="shared" si="48"/>
        <v>27</v>
      </c>
      <c r="X169" s="36">
        <f t="shared" si="49"/>
        <v>26</v>
      </c>
      <c r="Y169" s="36">
        <f t="shared" si="50"/>
        <v>28</v>
      </c>
      <c r="Z169" s="17"/>
      <c r="AA169" s="17"/>
      <c r="AB169" s="17"/>
      <c r="AC169" s="17"/>
      <c r="AD169" s="17"/>
      <c r="AE169" s="17"/>
    </row>
    <row r="170" spans="1:31" ht="15.75" customHeight="1" thickBot="1">
      <c r="A170" s="94">
        <v>164</v>
      </c>
      <c r="B170" s="111" t="s">
        <v>459</v>
      </c>
      <c r="C170" s="115" t="s">
        <v>257</v>
      </c>
      <c r="D170" s="75"/>
      <c r="E170" s="73"/>
      <c r="F170" s="95">
        <f t="shared" si="35"/>
        <v>14</v>
      </c>
      <c r="G170" s="81">
        <f t="shared" si="36"/>
        <v>1</v>
      </c>
      <c r="H170" s="81">
        <f t="shared" si="37"/>
        <v>1</v>
      </c>
      <c r="I170" s="81">
        <f t="shared" si="38"/>
        <v>1</v>
      </c>
      <c r="J170" s="95">
        <f t="shared" si="39"/>
        <v>28</v>
      </c>
      <c r="K170" s="81">
        <f t="shared" si="40"/>
        <v>1</v>
      </c>
      <c r="L170" s="81">
        <f t="shared" si="41"/>
        <v>1</v>
      </c>
      <c r="M170" s="81">
        <f t="shared" si="42"/>
        <v>1</v>
      </c>
      <c r="N170" s="95">
        <f t="shared" si="43"/>
        <v>28</v>
      </c>
      <c r="O170" s="81">
        <f t="shared" si="44"/>
        <v>1</v>
      </c>
      <c r="P170" s="81">
        <f t="shared" si="45"/>
        <v>1</v>
      </c>
      <c r="Q170" s="81">
        <f t="shared" si="46"/>
        <v>1</v>
      </c>
      <c r="R170" s="36"/>
      <c r="S170" s="36"/>
      <c r="T170" s="37">
        <f t="shared" si="51"/>
        <v>70</v>
      </c>
      <c r="U170" s="90">
        <f t="shared" si="47"/>
        <v>70</v>
      </c>
      <c r="V170" s="117">
        <v>30</v>
      </c>
      <c r="W170" s="118">
        <f t="shared" si="48"/>
        <v>29.5</v>
      </c>
      <c r="X170" s="36">
        <f t="shared" si="49"/>
        <v>29</v>
      </c>
      <c r="Y170" s="36">
        <v>30</v>
      </c>
      <c r="Z170" s="17"/>
      <c r="AA170" s="17"/>
      <c r="AB170" s="17"/>
      <c r="AC170" s="17"/>
      <c r="AD170" s="17"/>
      <c r="AE170" s="17"/>
    </row>
    <row r="171" spans="1:31" ht="15.75" customHeight="1" thickBot="1">
      <c r="A171" s="36">
        <v>165</v>
      </c>
      <c r="B171" s="111" t="s">
        <v>460</v>
      </c>
      <c r="C171" s="115" t="s">
        <v>258</v>
      </c>
      <c r="D171" s="75"/>
      <c r="E171" s="73"/>
      <c r="F171" s="95">
        <f t="shared" si="35"/>
        <v>14</v>
      </c>
      <c r="G171" s="81">
        <f t="shared" si="36"/>
        <v>1</v>
      </c>
      <c r="H171" s="81">
        <f t="shared" si="37"/>
        <v>1</v>
      </c>
      <c r="I171" s="81">
        <f t="shared" si="38"/>
        <v>1</v>
      </c>
      <c r="J171" s="95">
        <f t="shared" si="39"/>
        <v>27</v>
      </c>
      <c r="K171" s="81">
        <f t="shared" si="40"/>
        <v>1</v>
      </c>
      <c r="L171" s="81">
        <f t="shared" si="41"/>
        <v>1</v>
      </c>
      <c r="M171" s="81">
        <f t="shared" si="42"/>
        <v>1</v>
      </c>
      <c r="N171" s="95">
        <f t="shared" si="43"/>
        <v>27</v>
      </c>
      <c r="O171" s="81">
        <f t="shared" si="44"/>
        <v>1</v>
      </c>
      <c r="P171" s="81">
        <f t="shared" si="45"/>
        <v>1</v>
      </c>
      <c r="Q171" s="81">
        <f t="shared" si="46"/>
        <v>1</v>
      </c>
      <c r="R171" s="36"/>
      <c r="S171" s="36"/>
      <c r="T171" s="37">
        <f t="shared" si="51"/>
        <v>68</v>
      </c>
      <c r="U171" s="90">
        <f t="shared" si="47"/>
        <v>68</v>
      </c>
      <c r="V171" s="117">
        <v>28</v>
      </c>
      <c r="W171" s="118">
        <f t="shared" si="48"/>
        <v>28</v>
      </c>
      <c r="X171" s="36">
        <f t="shared" si="49"/>
        <v>27</v>
      </c>
      <c r="Y171" s="36">
        <f t="shared" si="50"/>
        <v>29</v>
      </c>
      <c r="Z171" s="17"/>
      <c r="AA171" s="17"/>
      <c r="AB171" s="17"/>
      <c r="AC171" s="17"/>
      <c r="AD171" s="17"/>
      <c r="AE171" s="17"/>
    </row>
    <row r="172" spans="1:31" ht="15.75" customHeight="1" thickBot="1">
      <c r="A172" s="94">
        <v>166</v>
      </c>
      <c r="B172" s="111" t="s">
        <v>461</v>
      </c>
      <c r="C172" s="115" t="s">
        <v>259</v>
      </c>
      <c r="D172" s="75"/>
      <c r="E172" s="73"/>
      <c r="F172" s="95">
        <f t="shared" si="35"/>
        <v>14</v>
      </c>
      <c r="G172" s="81">
        <f t="shared" si="36"/>
        <v>1</v>
      </c>
      <c r="H172" s="81">
        <f t="shared" si="37"/>
        <v>1</v>
      </c>
      <c r="I172" s="81">
        <f t="shared" si="38"/>
        <v>1</v>
      </c>
      <c r="J172" s="95">
        <f t="shared" si="39"/>
        <v>27</v>
      </c>
      <c r="K172" s="81">
        <f t="shared" si="40"/>
        <v>1</v>
      </c>
      <c r="L172" s="81">
        <f t="shared" si="41"/>
        <v>1</v>
      </c>
      <c r="M172" s="81">
        <f t="shared" si="42"/>
        <v>1</v>
      </c>
      <c r="N172" s="95">
        <f t="shared" si="43"/>
        <v>27</v>
      </c>
      <c r="O172" s="81">
        <f t="shared" si="44"/>
        <v>1</v>
      </c>
      <c r="P172" s="81">
        <f t="shared" si="45"/>
        <v>1</v>
      </c>
      <c r="Q172" s="81">
        <f t="shared" si="46"/>
        <v>1</v>
      </c>
      <c r="R172" s="36"/>
      <c r="S172" s="36"/>
      <c r="T172" s="37">
        <f t="shared" si="51"/>
        <v>68</v>
      </c>
      <c r="U172" s="90">
        <f t="shared" si="47"/>
        <v>68</v>
      </c>
      <c r="V172" s="117">
        <v>28</v>
      </c>
      <c r="W172" s="118">
        <f t="shared" si="48"/>
        <v>28</v>
      </c>
      <c r="X172" s="36">
        <f t="shared" si="49"/>
        <v>27</v>
      </c>
      <c r="Y172" s="36">
        <f t="shared" si="50"/>
        <v>29</v>
      </c>
      <c r="Z172" s="17"/>
      <c r="AA172" s="17"/>
      <c r="AB172" s="17"/>
      <c r="AC172" s="17"/>
      <c r="AD172" s="17"/>
      <c r="AE172" s="17"/>
    </row>
    <row r="173" spans="1:31" ht="15.75" customHeight="1" thickBot="1">
      <c r="A173" s="36">
        <v>167</v>
      </c>
      <c r="B173" s="111" t="s">
        <v>462</v>
      </c>
      <c r="C173" s="115" t="s">
        <v>260</v>
      </c>
      <c r="D173" s="75"/>
      <c r="E173" s="73"/>
      <c r="F173" s="95">
        <f t="shared" si="35"/>
        <v>14</v>
      </c>
      <c r="G173" s="81">
        <f t="shared" si="36"/>
        <v>1</v>
      </c>
      <c r="H173" s="81">
        <f t="shared" si="37"/>
        <v>1</v>
      </c>
      <c r="I173" s="81">
        <f t="shared" si="38"/>
        <v>1</v>
      </c>
      <c r="J173" s="95">
        <f t="shared" si="39"/>
        <v>28</v>
      </c>
      <c r="K173" s="81">
        <f t="shared" si="40"/>
        <v>1</v>
      </c>
      <c r="L173" s="81">
        <f t="shared" si="41"/>
        <v>1</v>
      </c>
      <c r="M173" s="81">
        <f t="shared" si="42"/>
        <v>1</v>
      </c>
      <c r="N173" s="95">
        <f t="shared" si="43"/>
        <v>28</v>
      </c>
      <c r="O173" s="81">
        <f t="shared" si="44"/>
        <v>1</v>
      </c>
      <c r="P173" s="81">
        <f t="shared" si="45"/>
        <v>1</v>
      </c>
      <c r="Q173" s="81">
        <f t="shared" si="46"/>
        <v>1</v>
      </c>
      <c r="R173" s="36"/>
      <c r="S173" s="36"/>
      <c r="T173" s="37">
        <f t="shared" si="51"/>
        <v>70</v>
      </c>
      <c r="U173" s="90">
        <f t="shared" si="47"/>
        <v>70</v>
      </c>
      <c r="V173" s="117">
        <v>29</v>
      </c>
      <c r="W173" s="118">
        <f t="shared" si="48"/>
        <v>29</v>
      </c>
      <c r="X173" s="36">
        <f t="shared" si="49"/>
        <v>28</v>
      </c>
      <c r="Y173" s="36">
        <f t="shared" si="50"/>
        <v>30</v>
      </c>
      <c r="Z173" s="17"/>
      <c r="AA173" s="17"/>
      <c r="AB173" s="17"/>
      <c r="AC173" s="17"/>
      <c r="AD173" s="17"/>
      <c r="AE173" s="17"/>
    </row>
    <row r="174" spans="1:31" ht="15.75" customHeight="1" thickBot="1">
      <c r="A174" s="94">
        <v>168</v>
      </c>
      <c r="B174" s="111" t="s">
        <v>463</v>
      </c>
      <c r="C174" s="115" t="s">
        <v>261</v>
      </c>
      <c r="D174" s="75"/>
      <c r="E174" s="73"/>
      <c r="F174" s="95">
        <f t="shared" si="35"/>
        <v>14</v>
      </c>
      <c r="G174" s="81">
        <f t="shared" si="36"/>
        <v>1</v>
      </c>
      <c r="H174" s="81">
        <f t="shared" si="37"/>
        <v>1</v>
      </c>
      <c r="I174" s="81">
        <f t="shared" si="38"/>
        <v>1</v>
      </c>
      <c r="J174" s="95">
        <f t="shared" si="39"/>
        <v>28</v>
      </c>
      <c r="K174" s="81">
        <f t="shared" si="40"/>
        <v>1</v>
      </c>
      <c r="L174" s="81">
        <f t="shared" si="41"/>
        <v>1</v>
      </c>
      <c r="M174" s="81">
        <f t="shared" si="42"/>
        <v>1</v>
      </c>
      <c r="N174" s="95">
        <f t="shared" si="43"/>
        <v>28</v>
      </c>
      <c r="O174" s="81">
        <f t="shared" si="44"/>
        <v>1</v>
      </c>
      <c r="P174" s="81">
        <f t="shared" si="45"/>
        <v>1</v>
      </c>
      <c r="Q174" s="81">
        <f t="shared" si="46"/>
        <v>1</v>
      </c>
      <c r="R174" s="36"/>
      <c r="S174" s="36"/>
      <c r="T174" s="37">
        <f t="shared" si="51"/>
        <v>70</v>
      </c>
      <c r="U174" s="90">
        <f t="shared" si="47"/>
        <v>70</v>
      </c>
      <c r="V174" s="117">
        <v>30</v>
      </c>
      <c r="W174" s="118">
        <f t="shared" si="48"/>
        <v>29.5</v>
      </c>
      <c r="X174" s="36">
        <f t="shared" si="49"/>
        <v>29</v>
      </c>
      <c r="Y174" s="36">
        <v>30</v>
      </c>
      <c r="Z174" s="17"/>
      <c r="AA174" s="17"/>
      <c r="AB174" s="17"/>
      <c r="AC174" s="17"/>
      <c r="AD174" s="17"/>
      <c r="AE174" s="17"/>
    </row>
    <row r="175" spans="1:31" ht="15.75" customHeight="1" thickBot="1">
      <c r="A175" s="36">
        <v>169</v>
      </c>
      <c r="B175" s="111" t="s">
        <v>464</v>
      </c>
      <c r="C175" s="115" t="s">
        <v>262</v>
      </c>
      <c r="D175" s="75"/>
      <c r="E175" s="73"/>
      <c r="F175" s="95">
        <f t="shared" si="35"/>
        <v>14</v>
      </c>
      <c r="G175" s="81">
        <f t="shared" si="36"/>
        <v>1</v>
      </c>
      <c r="H175" s="81">
        <f t="shared" si="37"/>
        <v>1</v>
      </c>
      <c r="I175" s="81">
        <f t="shared" si="38"/>
        <v>1</v>
      </c>
      <c r="J175" s="95">
        <f t="shared" si="39"/>
        <v>27</v>
      </c>
      <c r="K175" s="81">
        <f t="shared" si="40"/>
        <v>1</v>
      </c>
      <c r="L175" s="81">
        <f t="shared" si="41"/>
        <v>1</v>
      </c>
      <c r="M175" s="81">
        <f t="shared" si="42"/>
        <v>1</v>
      </c>
      <c r="N175" s="95">
        <f t="shared" si="43"/>
        <v>27</v>
      </c>
      <c r="O175" s="81">
        <f t="shared" si="44"/>
        <v>1</v>
      </c>
      <c r="P175" s="81">
        <f t="shared" si="45"/>
        <v>1</v>
      </c>
      <c r="Q175" s="81">
        <f t="shared" si="46"/>
        <v>1</v>
      </c>
      <c r="R175" s="36"/>
      <c r="S175" s="36"/>
      <c r="T175" s="37">
        <f t="shared" si="51"/>
        <v>68</v>
      </c>
      <c r="U175" s="90">
        <f t="shared" si="47"/>
        <v>68</v>
      </c>
      <c r="V175" s="117">
        <v>28</v>
      </c>
      <c r="W175" s="118">
        <f t="shared" si="48"/>
        <v>28</v>
      </c>
      <c r="X175" s="36">
        <f t="shared" si="49"/>
        <v>27</v>
      </c>
      <c r="Y175" s="36">
        <f t="shared" si="50"/>
        <v>29</v>
      </c>
      <c r="Z175" s="17"/>
      <c r="AA175" s="17"/>
      <c r="AB175" s="17"/>
      <c r="AC175" s="17"/>
      <c r="AD175" s="17"/>
      <c r="AE175" s="17"/>
    </row>
    <row r="176" spans="1:31" ht="15.75" customHeight="1" thickBot="1">
      <c r="A176" s="94">
        <v>170</v>
      </c>
      <c r="B176" s="111" t="s">
        <v>465</v>
      </c>
      <c r="C176" s="115" t="s">
        <v>263</v>
      </c>
      <c r="D176" s="75"/>
      <c r="E176" s="73"/>
      <c r="F176" s="95">
        <f t="shared" si="35"/>
        <v>14</v>
      </c>
      <c r="G176" s="81">
        <f t="shared" si="36"/>
        <v>1</v>
      </c>
      <c r="H176" s="81">
        <f t="shared" si="37"/>
        <v>1</v>
      </c>
      <c r="I176" s="81">
        <f t="shared" si="38"/>
        <v>1</v>
      </c>
      <c r="J176" s="95">
        <f t="shared" si="39"/>
        <v>28</v>
      </c>
      <c r="K176" s="81">
        <f t="shared" si="40"/>
        <v>1</v>
      </c>
      <c r="L176" s="81">
        <f t="shared" si="41"/>
        <v>1</v>
      </c>
      <c r="M176" s="81">
        <f t="shared" si="42"/>
        <v>1</v>
      </c>
      <c r="N176" s="95">
        <f t="shared" si="43"/>
        <v>28</v>
      </c>
      <c r="O176" s="81">
        <f t="shared" si="44"/>
        <v>1</v>
      </c>
      <c r="P176" s="81">
        <f t="shared" si="45"/>
        <v>1</v>
      </c>
      <c r="Q176" s="81">
        <f t="shared" si="46"/>
        <v>1</v>
      </c>
      <c r="R176" s="36"/>
      <c r="S176" s="36"/>
      <c r="T176" s="37">
        <f t="shared" si="51"/>
        <v>70</v>
      </c>
      <c r="U176" s="90">
        <f t="shared" si="47"/>
        <v>70</v>
      </c>
      <c r="V176" s="117">
        <v>30</v>
      </c>
      <c r="W176" s="118">
        <f t="shared" si="48"/>
        <v>29.5</v>
      </c>
      <c r="X176" s="36">
        <f t="shared" si="49"/>
        <v>29</v>
      </c>
      <c r="Y176" s="36">
        <v>30</v>
      </c>
      <c r="Z176" s="17"/>
      <c r="AA176" s="17"/>
      <c r="AB176" s="17"/>
      <c r="AC176" s="17"/>
      <c r="AD176" s="17"/>
      <c r="AE176" s="17"/>
    </row>
    <row r="177" spans="1:31" ht="15.75" customHeight="1" thickBot="1">
      <c r="A177" s="36">
        <v>171</v>
      </c>
      <c r="B177" s="111" t="s">
        <v>466</v>
      </c>
      <c r="C177" s="115" t="s">
        <v>264</v>
      </c>
      <c r="D177" s="76"/>
      <c r="E177" s="76"/>
      <c r="F177" s="95">
        <f t="shared" si="35"/>
        <v>14</v>
      </c>
      <c r="G177" s="81">
        <f t="shared" si="36"/>
        <v>1</v>
      </c>
      <c r="H177" s="81">
        <f t="shared" si="37"/>
        <v>1</v>
      </c>
      <c r="I177" s="81">
        <f t="shared" si="38"/>
        <v>1</v>
      </c>
      <c r="J177" s="95">
        <f t="shared" si="39"/>
        <v>27</v>
      </c>
      <c r="K177" s="81">
        <f t="shared" si="40"/>
        <v>1</v>
      </c>
      <c r="L177" s="81">
        <f t="shared" si="41"/>
        <v>1</v>
      </c>
      <c r="M177" s="81">
        <f t="shared" si="42"/>
        <v>1</v>
      </c>
      <c r="N177" s="95">
        <f t="shared" si="43"/>
        <v>27</v>
      </c>
      <c r="O177" s="81">
        <f t="shared" si="44"/>
        <v>1</v>
      </c>
      <c r="P177" s="81">
        <f t="shared" si="45"/>
        <v>1</v>
      </c>
      <c r="Q177" s="81">
        <f t="shared" si="46"/>
        <v>1</v>
      </c>
      <c r="R177" s="36"/>
      <c r="S177" s="36"/>
      <c r="T177" s="37">
        <f t="shared" si="51"/>
        <v>68</v>
      </c>
      <c r="U177" s="90">
        <f t="shared" si="47"/>
        <v>68</v>
      </c>
      <c r="V177" s="66">
        <v>28</v>
      </c>
      <c r="W177" s="118">
        <f t="shared" si="48"/>
        <v>28</v>
      </c>
      <c r="X177" s="36">
        <f t="shared" si="49"/>
        <v>27</v>
      </c>
      <c r="Y177" s="36">
        <f t="shared" si="50"/>
        <v>29</v>
      </c>
      <c r="Z177" s="17"/>
      <c r="AA177" s="17"/>
      <c r="AB177" s="17"/>
      <c r="AC177" s="17"/>
      <c r="AD177" s="17"/>
      <c r="AE177" s="17"/>
    </row>
    <row r="178" spans="1:31" ht="15.75" customHeight="1" thickBot="1">
      <c r="A178" s="94">
        <v>172</v>
      </c>
      <c r="B178" s="111" t="s">
        <v>467</v>
      </c>
      <c r="C178" s="115" t="s">
        <v>265</v>
      </c>
      <c r="D178" s="76"/>
      <c r="E178" s="76"/>
      <c r="F178" s="95">
        <f t="shared" si="35"/>
        <v>14</v>
      </c>
      <c r="G178" s="81">
        <f t="shared" si="36"/>
        <v>1</v>
      </c>
      <c r="H178" s="81">
        <f t="shared" si="37"/>
        <v>1</v>
      </c>
      <c r="I178" s="81">
        <f t="shared" si="38"/>
        <v>1</v>
      </c>
      <c r="J178" s="95">
        <f t="shared" si="39"/>
        <v>27</v>
      </c>
      <c r="K178" s="81">
        <f t="shared" si="40"/>
        <v>1</v>
      </c>
      <c r="L178" s="81">
        <f t="shared" si="41"/>
        <v>1</v>
      </c>
      <c r="M178" s="81">
        <f t="shared" si="42"/>
        <v>1</v>
      </c>
      <c r="N178" s="95">
        <f t="shared" si="43"/>
        <v>27</v>
      </c>
      <c r="O178" s="81">
        <f t="shared" si="44"/>
        <v>1</v>
      </c>
      <c r="P178" s="81">
        <f t="shared" si="45"/>
        <v>1</v>
      </c>
      <c r="Q178" s="81">
        <f t="shared" si="46"/>
        <v>1</v>
      </c>
      <c r="R178" s="36"/>
      <c r="S178" s="36"/>
      <c r="T178" s="37">
        <f t="shared" si="51"/>
        <v>68</v>
      </c>
      <c r="U178" s="90">
        <f t="shared" si="47"/>
        <v>68</v>
      </c>
      <c r="V178" s="66">
        <v>28</v>
      </c>
      <c r="W178" s="118">
        <f t="shared" si="48"/>
        <v>28</v>
      </c>
      <c r="X178" s="36">
        <f t="shared" si="49"/>
        <v>27</v>
      </c>
      <c r="Y178" s="36">
        <f t="shared" si="50"/>
        <v>29</v>
      </c>
      <c r="Z178" s="17"/>
      <c r="AA178" s="17"/>
      <c r="AB178" s="17"/>
      <c r="AC178" s="17"/>
      <c r="AD178" s="17"/>
      <c r="AE178" s="17"/>
    </row>
    <row r="179" spans="1:31" ht="15.75" customHeight="1" thickBot="1">
      <c r="A179" s="36">
        <v>173</v>
      </c>
      <c r="B179" s="111" t="s">
        <v>468</v>
      </c>
      <c r="C179" s="115" t="s">
        <v>266</v>
      </c>
      <c r="D179" s="76"/>
      <c r="E179" s="76"/>
      <c r="F179" s="95">
        <f t="shared" si="35"/>
        <v>14</v>
      </c>
      <c r="G179" s="81">
        <f t="shared" si="36"/>
        <v>1</v>
      </c>
      <c r="H179" s="81">
        <f t="shared" si="37"/>
        <v>1</v>
      </c>
      <c r="I179" s="81">
        <f t="shared" si="38"/>
        <v>1</v>
      </c>
      <c r="J179" s="95">
        <f t="shared" si="39"/>
        <v>28</v>
      </c>
      <c r="K179" s="81">
        <f t="shared" si="40"/>
        <v>1</v>
      </c>
      <c r="L179" s="81">
        <f t="shared" si="41"/>
        <v>1</v>
      </c>
      <c r="M179" s="81">
        <f t="shared" si="42"/>
        <v>1</v>
      </c>
      <c r="N179" s="95">
        <f t="shared" si="43"/>
        <v>28</v>
      </c>
      <c r="O179" s="81">
        <f t="shared" si="44"/>
        <v>1</v>
      </c>
      <c r="P179" s="81">
        <f t="shared" si="45"/>
        <v>1</v>
      </c>
      <c r="Q179" s="81">
        <f t="shared" si="46"/>
        <v>1</v>
      </c>
      <c r="R179" s="36"/>
      <c r="S179" s="36"/>
      <c r="T179" s="37">
        <f t="shared" si="51"/>
        <v>70</v>
      </c>
      <c r="U179" s="90">
        <f t="shared" si="47"/>
        <v>70</v>
      </c>
      <c r="V179" s="66">
        <v>30</v>
      </c>
      <c r="W179" s="118">
        <f t="shared" si="48"/>
        <v>29.5</v>
      </c>
      <c r="X179" s="36">
        <f t="shared" si="49"/>
        <v>29</v>
      </c>
      <c r="Y179" s="36">
        <v>30</v>
      </c>
      <c r="Z179" s="17"/>
      <c r="AA179" s="17"/>
      <c r="AB179" s="17"/>
      <c r="AC179" s="17"/>
      <c r="AD179" s="17"/>
      <c r="AE179" s="17"/>
    </row>
    <row r="180" spans="1:31" ht="15.75" customHeight="1" thickBot="1">
      <c r="A180" s="94">
        <v>174</v>
      </c>
      <c r="B180" s="111" t="s">
        <v>469</v>
      </c>
      <c r="C180" s="115" t="s">
        <v>267</v>
      </c>
      <c r="D180" s="76"/>
      <c r="E180" s="76"/>
      <c r="F180" s="95">
        <f t="shared" si="35"/>
        <v>14</v>
      </c>
      <c r="G180" s="81">
        <f t="shared" si="36"/>
        <v>1</v>
      </c>
      <c r="H180" s="81">
        <f t="shared" si="37"/>
        <v>1</v>
      </c>
      <c r="I180" s="81">
        <f t="shared" si="38"/>
        <v>1</v>
      </c>
      <c r="J180" s="95">
        <f t="shared" si="39"/>
        <v>28</v>
      </c>
      <c r="K180" s="81">
        <f t="shared" si="40"/>
        <v>1</v>
      </c>
      <c r="L180" s="81">
        <f t="shared" si="41"/>
        <v>1</v>
      </c>
      <c r="M180" s="81">
        <f t="shared" si="42"/>
        <v>1</v>
      </c>
      <c r="N180" s="95">
        <f t="shared" si="43"/>
        <v>28</v>
      </c>
      <c r="O180" s="81">
        <f t="shared" si="44"/>
        <v>1</v>
      </c>
      <c r="P180" s="81">
        <f t="shared" si="45"/>
        <v>1</v>
      </c>
      <c r="Q180" s="81">
        <f t="shared" si="46"/>
        <v>1</v>
      </c>
      <c r="R180" s="36"/>
      <c r="S180" s="36"/>
      <c r="T180" s="37">
        <f t="shared" si="51"/>
        <v>70</v>
      </c>
      <c r="U180" s="90">
        <f t="shared" si="47"/>
        <v>70</v>
      </c>
      <c r="V180" s="66">
        <v>30</v>
      </c>
      <c r="W180" s="118">
        <f t="shared" si="48"/>
        <v>29.5</v>
      </c>
      <c r="X180" s="36">
        <f t="shared" si="49"/>
        <v>29</v>
      </c>
      <c r="Y180" s="36">
        <v>30</v>
      </c>
      <c r="Z180" s="17"/>
      <c r="AA180" s="17"/>
      <c r="AB180" s="17"/>
      <c r="AC180" s="17"/>
      <c r="AD180" s="17"/>
      <c r="AE180" s="17"/>
    </row>
    <row r="181" spans="1:31" ht="15.75" customHeight="1" thickBot="1">
      <c r="A181" s="36">
        <v>175</v>
      </c>
      <c r="B181" s="110" t="s">
        <v>288</v>
      </c>
      <c r="C181" s="114" t="s">
        <v>100</v>
      </c>
      <c r="D181" s="76"/>
      <c r="E181" s="76"/>
      <c r="F181" s="95">
        <f t="shared" si="35"/>
        <v>14</v>
      </c>
      <c r="G181" s="81">
        <f t="shared" si="36"/>
        <v>1</v>
      </c>
      <c r="H181" s="81">
        <f t="shared" si="37"/>
        <v>1</v>
      </c>
      <c r="I181" s="81">
        <f t="shared" si="38"/>
        <v>1</v>
      </c>
      <c r="J181" s="95">
        <f t="shared" si="39"/>
        <v>28</v>
      </c>
      <c r="K181" s="81">
        <f t="shared" si="40"/>
        <v>1</v>
      </c>
      <c r="L181" s="81">
        <f t="shared" si="41"/>
        <v>1</v>
      </c>
      <c r="M181" s="81">
        <f t="shared" si="42"/>
        <v>1</v>
      </c>
      <c r="N181" s="95">
        <f t="shared" si="43"/>
        <v>28</v>
      </c>
      <c r="O181" s="81">
        <f t="shared" si="44"/>
        <v>1</v>
      </c>
      <c r="P181" s="81">
        <f t="shared" si="45"/>
        <v>1</v>
      </c>
      <c r="Q181" s="81">
        <f t="shared" si="46"/>
        <v>1</v>
      </c>
      <c r="R181" s="36"/>
      <c r="S181" s="36"/>
      <c r="T181" s="37">
        <f t="shared" si="51"/>
        <v>70</v>
      </c>
      <c r="U181" s="90">
        <f t="shared" si="47"/>
        <v>70</v>
      </c>
      <c r="V181" s="66">
        <v>30</v>
      </c>
      <c r="W181" s="118">
        <f t="shared" si="48"/>
        <v>29.5</v>
      </c>
      <c r="X181" s="36">
        <f t="shared" si="49"/>
        <v>29</v>
      </c>
      <c r="Y181" s="36">
        <v>30</v>
      </c>
      <c r="Z181" s="17"/>
      <c r="AA181" s="17"/>
      <c r="AB181" s="17"/>
      <c r="AC181" s="17"/>
      <c r="AD181" s="17"/>
      <c r="AE181" s="17"/>
    </row>
    <row r="182" spans="1:31" ht="15.75" customHeight="1" thickBot="1">
      <c r="A182" s="94">
        <v>176</v>
      </c>
      <c r="B182" s="111" t="s">
        <v>289</v>
      </c>
      <c r="C182" s="115" t="s">
        <v>268</v>
      </c>
      <c r="D182" s="76"/>
      <c r="E182" s="76"/>
      <c r="F182" s="95">
        <f t="shared" si="35"/>
        <v>14</v>
      </c>
      <c r="G182" s="81">
        <f t="shared" si="36"/>
        <v>1</v>
      </c>
      <c r="H182" s="81">
        <f t="shared" si="37"/>
        <v>1</v>
      </c>
      <c r="I182" s="81">
        <f t="shared" si="38"/>
        <v>1</v>
      </c>
      <c r="J182" s="95">
        <f t="shared" si="39"/>
        <v>27</v>
      </c>
      <c r="K182" s="81">
        <f t="shared" si="40"/>
        <v>1</v>
      </c>
      <c r="L182" s="81">
        <f t="shared" si="41"/>
        <v>1</v>
      </c>
      <c r="M182" s="81">
        <f t="shared" si="42"/>
        <v>1</v>
      </c>
      <c r="N182" s="95">
        <f t="shared" si="43"/>
        <v>27</v>
      </c>
      <c r="O182" s="81">
        <f t="shared" si="44"/>
        <v>1</v>
      </c>
      <c r="P182" s="81">
        <f t="shared" si="45"/>
        <v>1</v>
      </c>
      <c r="Q182" s="81">
        <f t="shared" si="46"/>
        <v>1</v>
      </c>
      <c r="R182" s="36"/>
      <c r="S182" s="36"/>
      <c r="T182" s="37">
        <f t="shared" si="51"/>
        <v>68</v>
      </c>
      <c r="U182" s="90">
        <f t="shared" si="47"/>
        <v>68</v>
      </c>
      <c r="V182" s="66">
        <v>28</v>
      </c>
      <c r="W182" s="118">
        <f t="shared" si="48"/>
        <v>28</v>
      </c>
      <c r="X182" s="36">
        <f t="shared" si="49"/>
        <v>27</v>
      </c>
      <c r="Y182" s="36">
        <f t="shared" si="50"/>
        <v>29</v>
      </c>
      <c r="Z182" s="17"/>
      <c r="AA182" s="17"/>
      <c r="AB182" s="17"/>
      <c r="AC182" s="17"/>
      <c r="AD182" s="17"/>
      <c r="AE182" s="17"/>
    </row>
    <row r="183" spans="1:31" ht="15.75" customHeight="1" thickBot="1">
      <c r="A183" s="36">
        <v>177</v>
      </c>
      <c r="B183" s="111" t="s">
        <v>290</v>
      </c>
      <c r="C183" s="115" t="s">
        <v>269</v>
      </c>
      <c r="D183" s="76"/>
      <c r="E183" s="76"/>
      <c r="F183" s="95">
        <f t="shared" si="35"/>
        <v>14</v>
      </c>
      <c r="G183" s="81">
        <f t="shared" si="36"/>
        <v>1</v>
      </c>
      <c r="H183" s="81">
        <f t="shared" si="37"/>
        <v>1</v>
      </c>
      <c r="I183" s="81">
        <f t="shared" si="38"/>
        <v>1</v>
      </c>
      <c r="J183" s="95">
        <f t="shared" si="39"/>
        <v>28</v>
      </c>
      <c r="K183" s="81">
        <f t="shared" si="40"/>
        <v>1</v>
      </c>
      <c r="L183" s="81">
        <f t="shared" si="41"/>
        <v>1</v>
      </c>
      <c r="M183" s="81">
        <f t="shared" si="42"/>
        <v>1</v>
      </c>
      <c r="N183" s="95">
        <f t="shared" si="43"/>
        <v>28</v>
      </c>
      <c r="O183" s="81">
        <f t="shared" si="44"/>
        <v>1</v>
      </c>
      <c r="P183" s="81">
        <f t="shared" si="45"/>
        <v>1</v>
      </c>
      <c r="Q183" s="81">
        <f t="shared" si="46"/>
        <v>1</v>
      </c>
      <c r="R183" s="36"/>
      <c r="S183" s="36"/>
      <c r="T183" s="37">
        <f t="shared" si="51"/>
        <v>70</v>
      </c>
      <c r="U183" s="90">
        <f t="shared" si="47"/>
        <v>70</v>
      </c>
      <c r="V183" s="66">
        <v>30</v>
      </c>
      <c r="W183" s="118">
        <f t="shared" si="48"/>
        <v>29.5</v>
      </c>
      <c r="X183" s="36">
        <f t="shared" si="49"/>
        <v>29</v>
      </c>
      <c r="Y183" s="36">
        <v>30</v>
      </c>
      <c r="Z183" s="17"/>
      <c r="AA183" s="17"/>
      <c r="AB183" s="17"/>
      <c r="AC183" s="17"/>
      <c r="AD183" s="17"/>
      <c r="AE183" s="17"/>
    </row>
    <row r="184" spans="1:31" ht="15.75" customHeight="1" thickBot="1">
      <c r="A184" s="94">
        <v>178</v>
      </c>
      <c r="B184" s="111" t="s">
        <v>291</v>
      </c>
      <c r="C184" s="115" t="s">
        <v>270</v>
      </c>
      <c r="D184" s="76"/>
      <c r="E184" s="76"/>
      <c r="F184" s="95">
        <f t="shared" si="35"/>
        <v>8</v>
      </c>
      <c r="G184" s="81">
        <f t="shared" si="36"/>
        <v>0</v>
      </c>
      <c r="H184" s="81">
        <f t="shared" si="37"/>
        <v>0</v>
      </c>
      <c r="I184" s="81">
        <f t="shared" si="38"/>
        <v>0</v>
      </c>
      <c r="J184" s="95">
        <f t="shared" si="39"/>
        <v>16</v>
      </c>
      <c r="K184" s="81">
        <f t="shared" si="40"/>
        <v>0</v>
      </c>
      <c r="L184" s="81">
        <f t="shared" si="41"/>
        <v>0</v>
      </c>
      <c r="M184" s="81">
        <f t="shared" si="42"/>
        <v>0</v>
      </c>
      <c r="N184" s="95">
        <f t="shared" si="43"/>
        <v>16</v>
      </c>
      <c r="O184" s="81">
        <f t="shared" si="44"/>
        <v>0</v>
      </c>
      <c r="P184" s="81">
        <f t="shared" si="45"/>
        <v>0</v>
      </c>
      <c r="Q184" s="81">
        <f t="shared" si="46"/>
        <v>0</v>
      </c>
      <c r="R184" s="36"/>
      <c r="S184" s="36"/>
      <c r="T184" s="37">
        <f t="shared" si="51"/>
        <v>40</v>
      </c>
      <c r="U184" s="90">
        <f t="shared" si="47"/>
        <v>40</v>
      </c>
      <c r="V184" s="66">
        <v>16</v>
      </c>
      <c r="W184" s="118">
        <f t="shared" si="48"/>
        <v>16</v>
      </c>
      <c r="X184" s="36">
        <f t="shared" si="49"/>
        <v>15</v>
      </c>
      <c r="Y184" s="36">
        <f t="shared" si="50"/>
        <v>17</v>
      </c>
      <c r="Z184" s="17"/>
      <c r="AA184" s="17"/>
      <c r="AB184" s="17"/>
      <c r="AC184" s="17"/>
      <c r="AD184" s="17"/>
      <c r="AE184" s="17"/>
    </row>
    <row r="185" spans="1:31" ht="15.75" customHeight="1" thickBot="1">
      <c r="A185" s="36">
        <v>179</v>
      </c>
      <c r="B185" s="111" t="s">
        <v>292</v>
      </c>
      <c r="C185" s="115" t="s">
        <v>271</v>
      </c>
      <c r="D185" s="76"/>
      <c r="E185" s="76"/>
      <c r="F185" s="95">
        <f t="shared" si="35"/>
        <v>14</v>
      </c>
      <c r="G185" s="81">
        <f t="shared" si="36"/>
        <v>1</v>
      </c>
      <c r="H185" s="81">
        <f t="shared" si="37"/>
        <v>1</v>
      </c>
      <c r="I185" s="81">
        <f t="shared" si="38"/>
        <v>1</v>
      </c>
      <c r="J185" s="95">
        <f t="shared" si="39"/>
        <v>27</v>
      </c>
      <c r="K185" s="81">
        <f t="shared" si="40"/>
        <v>1</v>
      </c>
      <c r="L185" s="81">
        <f t="shared" si="41"/>
        <v>1</v>
      </c>
      <c r="M185" s="81">
        <f t="shared" si="42"/>
        <v>1</v>
      </c>
      <c r="N185" s="95">
        <f t="shared" si="43"/>
        <v>27</v>
      </c>
      <c r="O185" s="81">
        <f t="shared" si="44"/>
        <v>1</v>
      </c>
      <c r="P185" s="81">
        <f t="shared" si="45"/>
        <v>1</v>
      </c>
      <c r="Q185" s="81">
        <f t="shared" si="46"/>
        <v>1</v>
      </c>
      <c r="R185" s="36"/>
      <c r="S185" s="36"/>
      <c r="T185" s="37">
        <f t="shared" si="51"/>
        <v>68</v>
      </c>
      <c r="U185" s="90">
        <f t="shared" si="47"/>
        <v>68</v>
      </c>
      <c r="V185" s="66">
        <v>28</v>
      </c>
      <c r="W185" s="118">
        <f t="shared" si="48"/>
        <v>28</v>
      </c>
      <c r="X185" s="36">
        <f t="shared" si="49"/>
        <v>27</v>
      </c>
      <c r="Y185" s="36">
        <f t="shared" si="50"/>
        <v>29</v>
      </c>
      <c r="Z185" s="17"/>
      <c r="AA185" s="17"/>
      <c r="AB185" s="17"/>
      <c r="AC185" s="17"/>
      <c r="AD185" s="17"/>
      <c r="AE185" s="17"/>
    </row>
    <row r="186" spans="1:31" ht="15.75" customHeight="1" thickBot="1">
      <c r="A186" s="94">
        <v>180</v>
      </c>
      <c r="B186" s="111" t="s">
        <v>293</v>
      </c>
      <c r="C186" s="115" t="s">
        <v>272</v>
      </c>
      <c r="D186" s="76"/>
      <c r="E186" s="76"/>
      <c r="F186" s="95">
        <f t="shared" si="35"/>
        <v>13</v>
      </c>
      <c r="G186" s="81">
        <f t="shared" si="36"/>
        <v>1</v>
      </c>
      <c r="H186" s="81">
        <f t="shared" si="37"/>
        <v>1</v>
      </c>
      <c r="I186" s="81">
        <f t="shared" si="38"/>
        <v>1</v>
      </c>
      <c r="J186" s="95">
        <f t="shared" si="39"/>
        <v>25</v>
      </c>
      <c r="K186" s="81">
        <f t="shared" si="40"/>
        <v>1</v>
      </c>
      <c r="L186" s="81">
        <f t="shared" si="41"/>
        <v>1</v>
      </c>
      <c r="M186" s="81">
        <f t="shared" si="42"/>
        <v>0</v>
      </c>
      <c r="N186" s="95">
        <f t="shared" si="43"/>
        <v>25</v>
      </c>
      <c r="O186" s="81">
        <f t="shared" si="44"/>
        <v>1</v>
      </c>
      <c r="P186" s="81">
        <f t="shared" si="45"/>
        <v>1</v>
      </c>
      <c r="Q186" s="81">
        <f t="shared" si="46"/>
        <v>0</v>
      </c>
      <c r="R186" s="36"/>
      <c r="S186" s="36"/>
      <c r="T186" s="37">
        <f t="shared" si="51"/>
        <v>63</v>
      </c>
      <c r="U186" s="90">
        <f t="shared" si="47"/>
        <v>63</v>
      </c>
      <c r="V186" s="66">
        <v>26</v>
      </c>
      <c r="W186" s="118">
        <f t="shared" si="48"/>
        <v>26</v>
      </c>
      <c r="X186" s="36">
        <f t="shared" si="49"/>
        <v>25</v>
      </c>
      <c r="Y186" s="36">
        <f t="shared" si="50"/>
        <v>27</v>
      </c>
      <c r="Z186" s="17"/>
      <c r="AA186" s="17"/>
      <c r="AB186" s="17"/>
      <c r="AC186" s="17"/>
      <c r="AD186" s="17"/>
      <c r="AE186" s="17"/>
    </row>
    <row r="187" spans="1:31" ht="15.75" customHeight="1" thickBot="1">
      <c r="A187" s="36">
        <v>181</v>
      </c>
      <c r="B187" s="111" t="s">
        <v>294</v>
      </c>
      <c r="C187" s="115" t="s">
        <v>273</v>
      </c>
      <c r="D187" s="76"/>
      <c r="E187" s="76"/>
      <c r="F187" s="95">
        <f t="shared" si="35"/>
        <v>13</v>
      </c>
      <c r="G187" s="81">
        <f t="shared" si="36"/>
        <v>1</v>
      </c>
      <c r="H187" s="81">
        <f t="shared" si="37"/>
        <v>1</v>
      </c>
      <c r="I187" s="81">
        <f t="shared" si="38"/>
        <v>1</v>
      </c>
      <c r="J187" s="95">
        <f t="shared" si="39"/>
        <v>25</v>
      </c>
      <c r="K187" s="81">
        <f t="shared" si="40"/>
        <v>1</v>
      </c>
      <c r="L187" s="81">
        <f t="shared" si="41"/>
        <v>1</v>
      </c>
      <c r="M187" s="81">
        <f t="shared" si="42"/>
        <v>0</v>
      </c>
      <c r="N187" s="95">
        <f t="shared" si="43"/>
        <v>25</v>
      </c>
      <c r="O187" s="81">
        <f t="shared" si="44"/>
        <v>1</v>
      </c>
      <c r="P187" s="81">
        <f t="shared" si="45"/>
        <v>1</v>
      </c>
      <c r="Q187" s="81">
        <f t="shared" si="46"/>
        <v>0</v>
      </c>
      <c r="R187" s="36"/>
      <c r="S187" s="36"/>
      <c r="T187" s="37">
        <f t="shared" si="51"/>
        <v>63</v>
      </c>
      <c r="U187" s="90">
        <f t="shared" si="47"/>
        <v>63</v>
      </c>
      <c r="V187" s="66">
        <v>26</v>
      </c>
      <c r="W187" s="118">
        <f t="shared" si="48"/>
        <v>26</v>
      </c>
      <c r="X187" s="36">
        <f t="shared" si="49"/>
        <v>25</v>
      </c>
      <c r="Y187" s="36">
        <f t="shared" si="50"/>
        <v>27</v>
      </c>
      <c r="Z187" s="17"/>
      <c r="AA187" s="17"/>
      <c r="AB187" s="17"/>
      <c r="AC187" s="17"/>
      <c r="AD187" s="17"/>
      <c r="AE187" s="17"/>
    </row>
    <row r="188" spans="1:31" ht="15.75" customHeight="1" thickBot="1">
      <c r="A188" s="94">
        <v>182</v>
      </c>
      <c r="B188" s="111" t="s">
        <v>295</v>
      </c>
      <c r="C188" s="115" t="s">
        <v>274</v>
      </c>
      <c r="D188" s="76"/>
      <c r="E188" s="76"/>
      <c r="F188" s="95">
        <f t="shared" si="35"/>
        <v>13</v>
      </c>
      <c r="G188" s="81">
        <f t="shared" si="36"/>
        <v>1</v>
      </c>
      <c r="H188" s="81">
        <f t="shared" si="37"/>
        <v>1</v>
      </c>
      <c r="I188" s="81">
        <f t="shared" si="38"/>
        <v>1</v>
      </c>
      <c r="J188" s="95">
        <f t="shared" si="39"/>
        <v>24</v>
      </c>
      <c r="K188" s="81">
        <f t="shared" si="40"/>
        <v>1</v>
      </c>
      <c r="L188" s="81">
        <f t="shared" si="41"/>
        <v>1</v>
      </c>
      <c r="M188" s="81">
        <f t="shared" si="42"/>
        <v>0</v>
      </c>
      <c r="N188" s="95">
        <f t="shared" si="43"/>
        <v>24</v>
      </c>
      <c r="O188" s="81">
        <f t="shared" si="44"/>
        <v>1</v>
      </c>
      <c r="P188" s="81">
        <f t="shared" si="45"/>
        <v>1</v>
      </c>
      <c r="Q188" s="81">
        <f t="shared" si="46"/>
        <v>0</v>
      </c>
      <c r="R188" s="36"/>
      <c r="S188" s="36"/>
      <c r="T188" s="37">
        <f t="shared" si="51"/>
        <v>61</v>
      </c>
      <c r="U188" s="90">
        <f t="shared" si="47"/>
        <v>61</v>
      </c>
      <c r="V188" s="66">
        <v>25</v>
      </c>
      <c r="W188" s="118">
        <f t="shared" si="48"/>
        <v>25</v>
      </c>
      <c r="X188" s="36">
        <f t="shared" si="49"/>
        <v>24</v>
      </c>
      <c r="Y188" s="36">
        <f t="shared" si="50"/>
        <v>26</v>
      </c>
      <c r="Z188" s="17"/>
      <c r="AA188" s="17"/>
      <c r="AB188" s="17"/>
      <c r="AC188" s="17"/>
      <c r="AD188" s="17"/>
      <c r="AE188" s="17"/>
    </row>
    <row r="189" spans="1:31" ht="15.75" customHeight="1" thickBot="1">
      <c r="A189" s="36">
        <v>183</v>
      </c>
      <c r="B189" s="110" t="s">
        <v>470</v>
      </c>
      <c r="C189" s="114" t="s">
        <v>275</v>
      </c>
      <c r="D189" s="76"/>
      <c r="E189" s="76"/>
      <c r="F189" s="95">
        <f t="shared" si="35"/>
        <v>14</v>
      </c>
      <c r="G189" s="81">
        <f t="shared" si="36"/>
        <v>1</v>
      </c>
      <c r="H189" s="81">
        <f t="shared" si="37"/>
        <v>1</v>
      </c>
      <c r="I189" s="81">
        <f t="shared" si="38"/>
        <v>1</v>
      </c>
      <c r="J189" s="95">
        <f t="shared" si="39"/>
        <v>28</v>
      </c>
      <c r="K189" s="81">
        <f t="shared" si="40"/>
        <v>1</v>
      </c>
      <c r="L189" s="81">
        <f t="shared" si="41"/>
        <v>1</v>
      </c>
      <c r="M189" s="81">
        <f t="shared" si="42"/>
        <v>1</v>
      </c>
      <c r="N189" s="95">
        <f t="shared" si="43"/>
        <v>28</v>
      </c>
      <c r="O189" s="81">
        <f t="shared" si="44"/>
        <v>1</v>
      </c>
      <c r="P189" s="81">
        <f t="shared" si="45"/>
        <v>1</v>
      </c>
      <c r="Q189" s="81">
        <f t="shared" si="46"/>
        <v>1</v>
      </c>
      <c r="R189" s="36"/>
      <c r="S189" s="36"/>
      <c r="T189" s="37">
        <f t="shared" si="51"/>
        <v>70</v>
      </c>
      <c r="U189" s="90">
        <f t="shared" si="47"/>
        <v>70</v>
      </c>
      <c r="V189" s="66">
        <v>31</v>
      </c>
      <c r="W189" s="118">
        <f t="shared" si="48"/>
        <v>30</v>
      </c>
      <c r="X189" s="36">
        <f t="shared" si="49"/>
        <v>30</v>
      </c>
      <c r="Y189" s="36">
        <v>30</v>
      </c>
      <c r="Z189" s="17"/>
      <c r="AA189" s="17"/>
      <c r="AB189" s="17"/>
      <c r="AC189" s="17"/>
      <c r="AD189" s="17"/>
      <c r="AE189" s="17"/>
    </row>
    <row r="190" spans="1:31" ht="15.75" customHeight="1" thickBot="1">
      <c r="A190" s="94">
        <v>184</v>
      </c>
      <c r="B190" s="111" t="s">
        <v>471</v>
      </c>
      <c r="C190" s="115" t="s">
        <v>276</v>
      </c>
      <c r="D190" s="76"/>
      <c r="E190" s="76"/>
      <c r="F190" s="95">
        <f t="shared" si="35"/>
        <v>14</v>
      </c>
      <c r="G190" s="81">
        <f t="shared" si="36"/>
        <v>1</v>
      </c>
      <c r="H190" s="81">
        <f t="shared" si="37"/>
        <v>1</v>
      </c>
      <c r="I190" s="81">
        <f t="shared" si="38"/>
        <v>1</v>
      </c>
      <c r="J190" s="95">
        <f t="shared" si="39"/>
        <v>28</v>
      </c>
      <c r="K190" s="81">
        <f t="shared" si="40"/>
        <v>1</v>
      </c>
      <c r="L190" s="81">
        <f t="shared" si="41"/>
        <v>1</v>
      </c>
      <c r="M190" s="81">
        <f t="shared" si="42"/>
        <v>1</v>
      </c>
      <c r="N190" s="95">
        <f t="shared" si="43"/>
        <v>28</v>
      </c>
      <c r="O190" s="81">
        <f t="shared" si="44"/>
        <v>1</v>
      </c>
      <c r="P190" s="81">
        <f t="shared" si="45"/>
        <v>1</v>
      </c>
      <c r="Q190" s="81">
        <f t="shared" si="46"/>
        <v>1</v>
      </c>
      <c r="R190" s="36"/>
      <c r="S190" s="36"/>
      <c r="T190" s="37">
        <f t="shared" si="51"/>
        <v>70</v>
      </c>
      <c r="U190" s="90">
        <f t="shared" si="47"/>
        <v>70</v>
      </c>
      <c r="V190" s="66">
        <v>31</v>
      </c>
      <c r="W190" s="118">
        <f t="shared" si="48"/>
        <v>30</v>
      </c>
      <c r="X190" s="36">
        <f t="shared" si="49"/>
        <v>30</v>
      </c>
      <c r="Y190" s="36">
        <v>30</v>
      </c>
      <c r="Z190" s="17"/>
      <c r="AA190" s="17"/>
      <c r="AB190" s="17"/>
      <c r="AC190" s="17"/>
      <c r="AD190" s="17"/>
      <c r="AE190" s="17"/>
    </row>
    <row r="191" spans="1:31" ht="15.75" customHeight="1" thickBot="1">
      <c r="A191" s="36">
        <v>185</v>
      </c>
      <c r="B191" s="111" t="s">
        <v>472</v>
      </c>
      <c r="C191" s="115" t="s">
        <v>277</v>
      </c>
      <c r="D191" s="76"/>
      <c r="E191" s="76"/>
      <c r="F191" s="95">
        <f t="shared" si="35"/>
        <v>14</v>
      </c>
      <c r="G191" s="81">
        <f t="shared" si="36"/>
        <v>1</v>
      </c>
      <c r="H191" s="81">
        <f t="shared" si="37"/>
        <v>1</v>
      </c>
      <c r="I191" s="81">
        <f t="shared" si="38"/>
        <v>1</v>
      </c>
      <c r="J191" s="95">
        <f t="shared" si="39"/>
        <v>28</v>
      </c>
      <c r="K191" s="81">
        <f t="shared" si="40"/>
        <v>1</v>
      </c>
      <c r="L191" s="81">
        <f t="shared" si="41"/>
        <v>1</v>
      </c>
      <c r="M191" s="81">
        <f t="shared" si="42"/>
        <v>1</v>
      </c>
      <c r="N191" s="95">
        <f t="shared" si="43"/>
        <v>28</v>
      </c>
      <c r="O191" s="81">
        <f t="shared" si="44"/>
        <v>1</v>
      </c>
      <c r="P191" s="81">
        <f t="shared" si="45"/>
        <v>1</v>
      </c>
      <c r="Q191" s="81">
        <f t="shared" si="46"/>
        <v>1</v>
      </c>
      <c r="R191" s="36"/>
      <c r="S191" s="36"/>
      <c r="T191" s="37">
        <f t="shared" si="51"/>
        <v>70</v>
      </c>
      <c r="U191" s="90">
        <f t="shared" si="47"/>
        <v>70</v>
      </c>
      <c r="V191" s="66">
        <v>30</v>
      </c>
      <c r="W191" s="118">
        <f t="shared" si="48"/>
        <v>29.5</v>
      </c>
      <c r="X191" s="36">
        <f t="shared" si="49"/>
        <v>29</v>
      </c>
      <c r="Y191" s="36">
        <v>30</v>
      </c>
      <c r="Z191" s="17"/>
      <c r="AA191" s="17"/>
      <c r="AB191" s="17"/>
      <c r="AC191" s="17"/>
      <c r="AD191" s="17"/>
      <c r="AE191" s="17"/>
    </row>
    <row r="192" spans="1:31" ht="15.75" customHeight="1" thickBot="1">
      <c r="A192" s="94">
        <v>186</v>
      </c>
      <c r="B192" s="111" t="s">
        <v>473</v>
      </c>
      <c r="C192" s="115" t="s">
        <v>127</v>
      </c>
      <c r="D192" s="76"/>
      <c r="E192" s="76"/>
      <c r="F192" s="95">
        <f t="shared" si="35"/>
        <v>14</v>
      </c>
      <c r="G192" s="81">
        <f t="shared" si="36"/>
        <v>1</v>
      </c>
      <c r="H192" s="81">
        <f t="shared" si="37"/>
        <v>1</v>
      </c>
      <c r="I192" s="81">
        <f t="shared" si="38"/>
        <v>1</v>
      </c>
      <c r="J192" s="95">
        <f t="shared" si="39"/>
        <v>27</v>
      </c>
      <c r="K192" s="81">
        <f t="shared" si="40"/>
        <v>1</v>
      </c>
      <c r="L192" s="81">
        <f t="shared" si="41"/>
        <v>1</v>
      </c>
      <c r="M192" s="81">
        <f t="shared" si="42"/>
        <v>1</v>
      </c>
      <c r="N192" s="95">
        <f t="shared" si="43"/>
        <v>27</v>
      </c>
      <c r="O192" s="81">
        <f t="shared" si="44"/>
        <v>1</v>
      </c>
      <c r="P192" s="81">
        <f t="shared" si="45"/>
        <v>1</v>
      </c>
      <c r="Q192" s="81">
        <f t="shared" si="46"/>
        <v>1</v>
      </c>
      <c r="R192" s="36"/>
      <c r="S192" s="36"/>
      <c r="T192" s="37">
        <f t="shared" si="51"/>
        <v>68</v>
      </c>
      <c r="U192" s="90">
        <f t="shared" si="47"/>
        <v>68</v>
      </c>
      <c r="V192" s="66">
        <v>28</v>
      </c>
      <c r="W192" s="118">
        <f t="shared" si="48"/>
        <v>28</v>
      </c>
      <c r="X192" s="36">
        <f t="shared" si="49"/>
        <v>27</v>
      </c>
      <c r="Y192" s="36">
        <f t="shared" si="50"/>
        <v>29</v>
      </c>
      <c r="Z192" s="17"/>
      <c r="AA192" s="17"/>
      <c r="AB192" s="17"/>
      <c r="AC192" s="17"/>
      <c r="AD192" s="17"/>
      <c r="AE192" s="17"/>
    </row>
    <row r="193" spans="1:31" ht="15.75" customHeight="1" thickBot="1">
      <c r="A193" s="36">
        <v>187</v>
      </c>
      <c r="B193" s="111" t="s">
        <v>474</v>
      </c>
      <c r="C193" s="115" t="s">
        <v>278</v>
      </c>
      <c r="D193" s="76"/>
      <c r="E193" s="76"/>
      <c r="F193" s="95">
        <f t="shared" si="35"/>
        <v>13</v>
      </c>
      <c r="G193" s="81">
        <f t="shared" si="36"/>
        <v>1</v>
      </c>
      <c r="H193" s="81">
        <f t="shared" si="37"/>
        <v>1</v>
      </c>
      <c r="I193" s="81">
        <f t="shared" si="38"/>
        <v>1</v>
      </c>
      <c r="J193" s="95">
        <f t="shared" si="39"/>
        <v>26</v>
      </c>
      <c r="K193" s="81">
        <f t="shared" si="40"/>
        <v>1</v>
      </c>
      <c r="L193" s="81">
        <f t="shared" si="41"/>
        <v>1</v>
      </c>
      <c r="M193" s="81">
        <f t="shared" si="42"/>
        <v>1</v>
      </c>
      <c r="N193" s="95">
        <f t="shared" si="43"/>
        <v>26</v>
      </c>
      <c r="O193" s="81">
        <f t="shared" si="44"/>
        <v>1</v>
      </c>
      <c r="P193" s="81">
        <f t="shared" si="45"/>
        <v>1</v>
      </c>
      <c r="Q193" s="81">
        <f t="shared" si="46"/>
        <v>1</v>
      </c>
      <c r="R193" s="36"/>
      <c r="S193" s="36"/>
      <c r="T193" s="37">
        <f t="shared" si="51"/>
        <v>65</v>
      </c>
      <c r="U193" s="90">
        <f t="shared" si="47"/>
        <v>65</v>
      </c>
      <c r="V193" s="66">
        <v>27</v>
      </c>
      <c r="W193" s="118">
        <f t="shared" si="48"/>
        <v>27</v>
      </c>
      <c r="X193" s="36">
        <f t="shared" si="49"/>
        <v>26</v>
      </c>
      <c r="Y193" s="36">
        <f t="shared" si="50"/>
        <v>28</v>
      </c>
      <c r="Z193" s="17"/>
      <c r="AA193" s="17"/>
      <c r="AB193" s="17"/>
      <c r="AC193" s="17"/>
      <c r="AD193" s="17"/>
      <c r="AE193" s="17"/>
    </row>
    <row r="194" spans="1:31" ht="15.75" customHeight="1" thickBot="1">
      <c r="A194" s="94">
        <v>188</v>
      </c>
      <c r="B194" s="111" t="s">
        <v>475</v>
      </c>
      <c r="C194" s="115" t="s">
        <v>279</v>
      </c>
      <c r="D194" s="76"/>
      <c r="E194" s="76"/>
      <c r="F194" s="95">
        <f t="shared" si="35"/>
        <v>14</v>
      </c>
      <c r="G194" s="81">
        <f t="shared" si="36"/>
        <v>1</v>
      </c>
      <c r="H194" s="81">
        <f t="shared" si="37"/>
        <v>1</v>
      </c>
      <c r="I194" s="81">
        <f t="shared" si="38"/>
        <v>1</v>
      </c>
      <c r="J194" s="95">
        <f t="shared" si="39"/>
        <v>28</v>
      </c>
      <c r="K194" s="81">
        <f t="shared" si="40"/>
        <v>1</v>
      </c>
      <c r="L194" s="81">
        <f t="shared" si="41"/>
        <v>1</v>
      </c>
      <c r="M194" s="81">
        <f t="shared" si="42"/>
        <v>1</v>
      </c>
      <c r="N194" s="95">
        <f t="shared" si="43"/>
        <v>28</v>
      </c>
      <c r="O194" s="81">
        <f t="shared" si="44"/>
        <v>1</v>
      </c>
      <c r="P194" s="81">
        <f t="shared" si="45"/>
        <v>1</v>
      </c>
      <c r="Q194" s="81">
        <f t="shared" si="46"/>
        <v>1</v>
      </c>
      <c r="R194" s="36"/>
      <c r="S194" s="36"/>
      <c r="T194" s="37">
        <f t="shared" si="51"/>
        <v>70</v>
      </c>
      <c r="U194" s="90">
        <f t="shared" si="47"/>
        <v>70</v>
      </c>
      <c r="V194" s="66">
        <v>29</v>
      </c>
      <c r="W194" s="118">
        <f t="shared" si="48"/>
        <v>29</v>
      </c>
      <c r="X194" s="36">
        <f t="shared" si="49"/>
        <v>28</v>
      </c>
      <c r="Y194" s="36">
        <f t="shared" si="50"/>
        <v>30</v>
      </c>
      <c r="Z194" s="17"/>
      <c r="AA194" s="17"/>
      <c r="AB194" s="17"/>
      <c r="AC194" s="17"/>
      <c r="AD194" s="17"/>
      <c r="AE194" s="17"/>
    </row>
    <row r="195" spans="1:31" ht="15.75" customHeight="1" thickBot="1">
      <c r="A195" s="36">
        <v>189</v>
      </c>
      <c r="B195" s="111" t="s">
        <v>476</v>
      </c>
      <c r="C195" s="115" t="s">
        <v>280</v>
      </c>
      <c r="D195" s="76"/>
      <c r="E195" s="76"/>
      <c r="F195" s="95">
        <f t="shared" si="35"/>
        <v>11</v>
      </c>
      <c r="G195" s="81">
        <f t="shared" si="36"/>
        <v>1</v>
      </c>
      <c r="H195" s="81">
        <f t="shared" si="37"/>
        <v>0</v>
      </c>
      <c r="I195" s="81">
        <f t="shared" si="38"/>
        <v>0</v>
      </c>
      <c r="J195" s="95">
        <f t="shared" si="39"/>
        <v>20</v>
      </c>
      <c r="K195" s="81">
        <f t="shared" si="40"/>
        <v>1</v>
      </c>
      <c r="L195" s="81">
        <f t="shared" si="41"/>
        <v>0</v>
      </c>
      <c r="M195" s="81">
        <f t="shared" si="42"/>
        <v>0</v>
      </c>
      <c r="N195" s="95">
        <f t="shared" si="43"/>
        <v>20</v>
      </c>
      <c r="O195" s="81">
        <f t="shared" si="44"/>
        <v>1</v>
      </c>
      <c r="P195" s="81">
        <f t="shared" si="45"/>
        <v>0</v>
      </c>
      <c r="Q195" s="81">
        <f t="shared" si="46"/>
        <v>0</v>
      </c>
      <c r="R195" s="36"/>
      <c r="S195" s="36"/>
      <c r="T195" s="37">
        <f t="shared" si="51"/>
        <v>51</v>
      </c>
      <c r="U195" s="90">
        <f t="shared" si="47"/>
        <v>51</v>
      </c>
      <c r="V195" s="66">
        <v>21</v>
      </c>
      <c r="W195" s="118">
        <f t="shared" si="48"/>
        <v>21</v>
      </c>
      <c r="X195" s="36">
        <f t="shared" si="49"/>
        <v>20</v>
      </c>
      <c r="Y195" s="36">
        <f t="shared" si="50"/>
        <v>22</v>
      </c>
      <c r="Z195" s="17"/>
      <c r="AA195" s="17"/>
      <c r="AB195" s="17"/>
      <c r="AC195" s="17"/>
      <c r="AD195" s="17"/>
      <c r="AE195" s="17"/>
    </row>
    <row r="196" spans="1:31" ht="15.75" customHeight="1" thickBot="1">
      <c r="A196" s="94">
        <v>190</v>
      </c>
      <c r="B196" s="111" t="s">
        <v>477</v>
      </c>
      <c r="C196" s="115" t="s">
        <v>281</v>
      </c>
      <c r="D196" s="76"/>
      <c r="E196" s="76"/>
      <c r="F196" s="95">
        <f t="shared" si="35"/>
        <v>14</v>
      </c>
      <c r="G196" s="81">
        <f t="shared" si="36"/>
        <v>1</v>
      </c>
      <c r="H196" s="81">
        <f t="shared" si="37"/>
        <v>1</v>
      </c>
      <c r="I196" s="81">
        <f t="shared" si="38"/>
        <v>1</v>
      </c>
      <c r="J196" s="95">
        <f t="shared" si="39"/>
        <v>27</v>
      </c>
      <c r="K196" s="81">
        <f t="shared" si="40"/>
        <v>1</v>
      </c>
      <c r="L196" s="81">
        <f t="shared" si="41"/>
        <v>1</v>
      </c>
      <c r="M196" s="81">
        <f t="shared" si="42"/>
        <v>1</v>
      </c>
      <c r="N196" s="95">
        <f t="shared" si="43"/>
        <v>27</v>
      </c>
      <c r="O196" s="81">
        <f t="shared" si="44"/>
        <v>1</v>
      </c>
      <c r="P196" s="81">
        <f t="shared" si="45"/>
        <v>1</v>
      </c>
      <c r="Q196" s="81">
        <f t="shared" si="46"/>
        <v>1</v>
      </c>
      <c r="R196" s="36"/>
      <c r="S196" s="36"/>
      <c r="T196" s="37">
        <f t="shared" si="51"/>
        <v>68</v>
      </c>
      <c r="U196" s="90">
        <f t="shared" si="47"/>
        <v>68</v>
      </c>
      <c r="V196" s="66">
        <v>28</v>
      </c>
      <c r="W196" s="118">
        <f t="shared" si="48"/>
        <v>28</v>
      </c>
      <c r="X196" s="36">
        <f t="shared" si="49"/>
        <v>27</v>
      </c>
      <c r="Y196" s="36">
        <f t="shared" si="50"/>
        <v>29</v>
      </c>
      <c r="Z196" s="17"/>
      <c r="AA196" s="17"/>
      <c r="AB196" s="17"/>
      <c r="AC196" s="17"/>
      <c r="AD196" s="17"/>
      <c r="AE196" s="17"/>
    </row>
    <row r="197" spans="1:31" ht="15.75" customHeight="1" thickBot="1">
      <c r="A197" s="36">
        <v>191</v>
      </c>
      <c r="B197" s="111" t="s">
        <v>478</v>
      </c>
      <c r="C197" s="115" t="s">
        <v>282</v>
      </c>
      <c r="D197" s="76"/>
      <c r="E197" s="76"/>
      <c r="F197" s="95">
        <f t="shared" si="35"/>
        <v>13</v>
      </c>
      <c r="G197" s="81">
        <f t="shared" si="36"/>
        <v>1</v>
      </c>
      <c r="H197" s="81">
        <f t="shared" si="37"/>
        <v>1</v>
      </c>
      <c r="I197" s="81">
        <f t="shared" si="38"/>
        <v>1</v>
      </c>
      <c r="J197" s="95">
        <f t="shared" si="39"/>
        <v>26</v>
      </c>
      <c r="K197" s="81">
        <f t="shared" si="40"/>
        <v>1</v>
      </c>
      <c r="L197" s="81">
        <f t="shared" si="41"/>
        <v>1</v>
      </c>
      <c r="M197" s="81">
        <f t="shared" si="42"/>
        <v>1</v>
      </c>
      <c r="N197" s="95">
        <f t="shared" si="43"/>
        <v>26</v>
      </c>
      <c r="O197" s="81">
        <f t="shared" si="44"/>
        <v>1</v>
      </c>
      <c r="P197" s="81">
        <f t="shared" si="45"/>
        <v>1</v>
      </c>
      <c r="Q197" s="81">
        <f t="shared" si="46"/>
        <v>1</v>
      </c>
      <c r="R197" s="36"/>
      <c r="S197" s="36"/>
      <c r="T197" s="37">
        <f t="shared" si="51"/>
        <v>65</v>
      </c>
      <c r="U197" s="90">
        <f t="shared" si="47"/>
        <v>65</v>
      </c>
      <c r="V197" s="66">
        <v>27</v>
      </c>
      <c r="W197" s="118">
        <f t="shared" si="48"/>
        <v>27</v>
      </c>
      <c r="X197" s="36">
        <f t="shared" si="49"/>
        <v>26</v>
      </c>
      <c r="Y197" s="36">
        <f t="shared" si="50"/>
        <v>28</v>
      </c>
      <c r="Z197" s="17"/>
      <c r="AA197" s="17"/>
      <c r="AB197" s="17"/>
      <c r="AC197" s="17"/>
      <c r="AD197" s="17"/>
      <c r="AE197" s="17"/>
    </row>
    <row r="198" spans="1:31" ht="15.75" customHeight="1" thickBot="1">
      <c r="A198" s="94">
        <v>192</v>
      </c>
      <c r="B198" s="111" t="s">
        <v>479</v>
      </c>
      <c r="C198" s="115" t="s">
        <v>283</v>
      </c>
      <c r="D198" s="76"/>
      <c r="E198" s="76"/>
      <c r="F198" s="95">
        <f t="shared" ref="F198:F202" si="52">ROUNDUP(U198*1/5,0)</f>
        <v>13</v>
      </c>
      <c r="G198" s="81">
        <f t="shared" ref="G198:G202" si="53">IF(F198&gt;=($F$6*0.7),1,0)</f>
        <v>1</v>
      </c>
      <c r="H198" s="81">
        <f t="shared" ref="H198:H202" si="54">IF(F198&gt;=($F$6*0.8),1,0)</f>
        <v>1</v>
      </c>
      <c r="I198" s="81">
        <f t="shared" ref="I198:I202" si="55">IF(F198&gt;=($F$6*0.9),1,0)</f>
        <v>1</v>
      </c>
      <c r="J198" s="95">
        <f t="shared" ref="J198:J202" si="56">ROUNDDOWN(U198*2/5,0)</f>
        <v>26</v>
      </c>
      <c r="K198" s="81">
        <f t="shared" ref="K198:K202" si="57">IF(J198&gt;=($J$6*0.7),1,0)</f>
        <v>1</v>
      </c>
      <c r="L198" s="81">
        <f t="shared" ref="L198:L202" si="58">IF(J198&gt;=($J$6*0.8),1,0)</f>
        <v>1</v>
      </c>
      <c r="M198" s="81">
        <f t="shared" ref="M198:M202" si="59">IF(J198&gt;=($J$6*0.9),1,0)</f>
        <v>1</v>
      </c>
      <c r="N198" s="95">
        <f t="shared" ref="N198:N202" si="60">ROUNDDOWN(U198*2/5,0)</f>
        <v>26</v>
      </c>
      <c r="O198" s="81">
        <f t="shared" ref="O198:O202" si="61">IF(N198&gt;=($N$6*0.7),1,0)</f>
        <v>1</v>
      </c>
      <c r="P198" s="81">
        <f t="shared" ref="P198:P202" si="62">IF(N198&gt;=($N$6*0.8),1,0)</f>
        <v>1</v>
      </c>
      <c r="Q198" s="81">
        <f t="shared" ref="Q198:Q202" si="63">IF(N198&gt;=($N$6*0.9),1,0)</f>
        <v>1</v>
      </c>
      <c r="R198" s="36"/>
      <c r="S198" s="36"/>
      <c r="T198" s="37">
        <f t="shared" si="51"/>
        <v>65</v>
      </c>
      <c r="U198" s="90">
        <f t="shared" ref="U198:U202" si="64">ROUND(7/3*Y198,0)</f>
        <v>65</v>
      </c>
      <c r="V198" s="66">
        <v>27</v>
      </c>
      <c r="W198" s="118">
        <f t="shared" ref="W198:W202" si="65">(X198+Y198)/2</f>
        <v>27</v>
      </c>
      <c r="X198" s="36">
        <f t="shared" ref="X198:X202" si="66">V198-1</f>
        <v>26</v>
      </c>
      <c r="Y198" s="36">
        <f t="shared" ref="Y198:Y202" si="67">V198+1</f>
        <v>28</v>
      </c>
      <c r="Z198" s="17"/>
      <c r="AA198" s="17"/>
      <c r="AB198" s="17"/>
      <c r="AC198" s="17"/>
      <c r="AD198" s="17"/>
      <c r="AE198" s="17"/>
    </row>
    <row r="199" spans="1:31" ht="15.75" customHeight="1" thickBot="1">
      <c r="A199" s="36">
        <v>193</v>
      </c>
      <c r="B199" s="111" t="s">
        <v>480</v>
      </c>
      <c r="C199" s="115" t="s">
        <v>284</v>
      </c>
      <c r="D199" s="77"/>
      <c r="E199" s="77"/>
      <c r="F199" s="95">
        <f t="shared" si="52"/>
        <v>14</v>
      </c>
      <c r="G199" s="81">
        <f t="shared" si="53"/>
        <v>1</v>
      </c>
      <c r="H199" s="81">
        <f t="shared" si="54"/>
        <v>1</v>
      </c>
      <c r="I199" s="81">
        <f t="shared" si="55"/>
        <v>1</v>
      </c>
      <c r="J199" s="95">
        <f t="shared" si="56"/>
        <v>27</v>
      </c>
      <c r="K199" s="81">
        <f t="shared" si="57"/>
        <v>1</v>
      </c>
      <c r="L199" s="81">
        <f t="shared" si="58"/>
        <v>1</v>
      </c>
      <c r="M199" s="81">
        <f t="shared" si="59"/>
        <v>1</v>
      </c>
      <c r="N199" s="95">
        <f t="shared" si="60"/>
        <v>27</v>
      </c>
      <c r="O199" s="81">
        <f t="shared" si="61"/>
        <v>1</v>
      </c>
      <c r="P199" s="81">
        <f t="shared" si="62"/>
        <v>1</v>
      </c>
      <c r="Q199" s="81">
        <f t="shared" si="63"/>
        <v>1</v>
      </c>
      <c r="R199" s="36"/>
      <c r="S199" s="36"/>
      <c r="T199" s="96" t="s">
        <v>83</v>
      </c>
      <c r="U199" s="90">
        <f t="shared" si="64"/>
        <v>68</v>
      </c>
      <c r="V199" s="66">
        <v>28</v>
      </c>
      <c r="W199" s="118">
        <f t="shared" si="65"/>
        <v>28</v>
      </c>
      <c r="X199" s="36">
        <f t="shared" si="66"/>
        <v>27</v>
      </c>
      <c r="Y199" s="36">
        <f t="shared" si="67"/>
        <v>29</v>
      </c>
      <c r="Z199" s="17"/>
      <c r="AA199" s="17"/>
      <c r="AB199" s="17"/>
      <c r="AC199" s="17"/>
      <c r="AD199" s="17"/>
      <c r="AE199" s="17"/>
    </row>
    <row r="200" spans="1:31" ht="15.75" customHeight="1" thickBot="1">
      <c r="A200" s="94">
        <v>194</v>
      </c>
      <c r="B200" s="111" t="s">
        <v>481</v>
      </c>
      <c r="C200" s="115" t="s">
        <v>285</v>
      </c>
      <c r="D200" s="76"/>
      <c r="E200" s="76"/>
      <c r="F200" s="95">
        <f t="shared" si="52"/>
        <v>13</v>
      </c>
      <c r="G200" s="81">
        <f t="shared" si="53"/>
        <v>1</v>
      </c>
      <c r="H200" s="81">
        <f t="shared" si="54"/>
        <v>1</v>
      </c>
      <c r="I200" s="81">
        <f t="shared" si="55"/>
        <v>1</v>
      </c>
      <c r="J200" s="95">
        <f t="shared" si="56"/>
        <v>26</v>
      </c>
      <c r="K200" s="81">
        <f t="shared" si="57"/>
        <v>1</v>
      </c>
      <c r="L200" s="81">
        <f t="shared" si="58"/>
        <v>1</v>
      </c>
      <c r="M200" s="81">
        <f t="shared" si="59"/>
        <v>1</v>
      </c>
      <c r="N200" s="95">
        <f t="shared" si="60"/>
        <v>26</v>
      </c>
      <c r="O200" s="81">
        <f t="shared" si="61"/>
        <v>1</v>
      </c>
      <c r="P200" s="81">
        <f t="shared" si="62"/>
        <v>1</v>
      </c>
      <c r="Q200" s="81">
        <f t="shared" si="63"/>
        <v>1</v>
      </c>
      <c r="R200" s="36"/>
      <c r="S200" s="36"/>
      <c r="T200" s="37">
        <f t="shared" si="51"/>
        <v>65</v>
      </c>
      <c r="U200" s="90">
        <f t="shared" si="64"/>
        <v>65</v>
      </c>
      <c r="V200" s="66">
        <v>27</v>
      </c>
      <c r="W200" s="118">
        <f t="shared" si="65"/>
        <v>27</v>
      </c>
      <c r="X200" s="36">
        <f t="shared" si="66"/>
        <v>26</v>
      </c>
      <c r="Y200" s="36">
        <f t="shared" si="67"/>
        <v>28</v>
      </c>
      <c r="Z200" s="17"/>
      <c r="AA200" s="17"/>
      <c r="AB200" s="17"/>
      <c r="AC200" s="17"/>
      <c r="AD200" s="17"/>
      <c r="AE200" s="17"/>
    </row>
    <row r="201" spans="1:31" ht="15.75" customHeight="1" thickBot="1">
      <c r="A201" s="36">
        <v>195</v>
      </c>
      <c r="B201" s="110" t="s">
        <v>482</v>
      </c>
      <c r="C201" s="114" t="s">
        <v>286</v>
      </c>
      <c r="D201" s="76"/>
      <c r="E201" s="76"/>
      <c r="F201" s="95">
        <f t="shared" si="52"/>
        <v>14</v>
      </c>
      <c r="G201" s="81">
        <f t="shared" si="53"/>
        <v>1</v>
      </c>
      <c r="H201" s="81">
        <f t="shared" si="54"/>
        <v>1</v>
      </c>
      <c r="I201" s="81">
        <f t="shared" si="55"/>
        <v>1</v>
      </c>
      <c r="J201" s="95">
        <f t="shared" si="56"/>
        <v>27</v>
      </c>
      <c r="K201" s="81">
        <f t="shared" si="57"/>
        <v>1</v>
      </c>
      <c r="L201" s="81">
        <f t="shared" si="58"/>
        <v>1</v>
      </c>
      <c r="M201" s="81">
        <f t="shared" si="59"/>
        <v>1</v>
      </c>
      <c r="N201" s="95">
        <f t="shared" si="60"/>
        <v>27</v>
      </c>
      <c r="O201" s="81">
        <f t="shared" si="61"/>
        <v>1</v>
      </c>
      <c r="P201" s="81">
        <f t="shared" si="62"/>
        <v>1</v>
      </c>
      <c r="Q201" s="81">
        <f t="shared" si="63"/>
        <v>1</v>
      </c>
      <c r="R201" s="36"/>
      <c r="S201" s="36"/>
      <c r="T201" s="37">
        <f t="shared" si="51"/>
        <v>68</v>
      </c>
      <c r="U201" s="90">
        <f t="shared" si="64"/>
        <v>68</v>
      </c>
      <c r="V201" s="66">
        <v>28</v>
      </c>
      <c r="W201" s="118">
        <f t="shared" si="65"/>
        <v>28</v>
      </c>
      <c r="X201" s="36">
        <f t="shared" si="66"/>
        <v>27</v>
      </c>
      <c r="Y201" s="36">
        <f t="shared" si="67"/>
        <v>29</v>
      </c>
      <c r="Z201" s="17"/>
      <c r="AA201" s="17"/>
      <c r="AB201" s="17"/>
      <c r="AC201" s="17"/>
      <c r="AD201" s="17"/>
      <c r="AE201" s="17"/>
    </row>
    <row r="202" spans="1:31" ht="15.75" customHeight="1" thickBot="1">
      <c r="A202" s="94">
        <v>196</v>
      </c>
      <c r="B202" s="111" t="s">
        <v>483</v>
      </c>
      <c r="C202" s="115" t="s">
        <v>287</v>
      </c>
      <c r="D202" s="76"/>
      <c r="E202" s="76"/>
      <c r="F202" s="95">
        <f t="shared" si="52"/>
        <v>14</v>
      </c>
      <c r="G202" s="81">
        <f t="shared" si="53"/>
        <v>1</v>
      </c>
      <c r="H202" s="81">
        <f t="shared" si="54"/>
        <v>1</v>
      </c>
      <c r="I202" s="81">
        <f t="shared" si="55"/>
        <v>1</v>
      </c>
      <c r="J202" s="95">
        <f t="shared" si="56"/>
        <v>27</v>
      </c>
      <c r="K202" s="81">
        <f t="shared" si="57"/>
        <v>1</v>
      </c>
      <c r="L202" s="81">
        <f t="shared" si="58"/>
        <v>1</v>
      </c>
      <c r="M202" s="81">
        <f t="shared" si="59"/>
        <v>1</v>
      </c>
      <c r="N202" s="95">
        <f t="shared" si="60"/>
        <v>27</v>
      </c>
      <c r="O202" s="81">
        <f t="shared" si="61"/>
        <v>1</v>
      </c>
      <c r="P202" s="81">
        <f t="shared" si="62"/>
        <v>1</v>
      </c>
      <c r="Q202" s="81">
        <f t="shared" si="63"/>
        <v>1</v>
      </c>
      <c r="R202" s="36"/>
      <c r="S202" s="36"/>
      <c r="T202" s="37">
        <f t="shared" ref="T202" si="68">F202+J202+N202</f>
        <v>68</v>
      </c>
      <c r="U202" s="90">
        <f t="shared" si="64"/>
        <v>68</v>
      </c>
      <c r="V202" s="66">
        <v>28</v>
      </c>
      <c r="W202" s="118">
        <f t="shared" si="65"/>
        <v>28</v>
      </c>
      <c r="X202" s="36">
        <f t="shared" si="66"/>
        <v>27</v>
      </c>
      <c r="Y202" s="36">
        <f t="shared" si="67"/>
        <v>29</v>
      </c>
      <c r="Z202" s="17"/>
      <c r="AA202" s="17"/>
      <c r="AB202" s="17"/>
      <c r="AC202" s="17"/>
      <c r="AD202" s="17"/>
      <c r="AE202" s="17"/>
    </row>
    <row r="203" spans="1:31" ht="15.75" customHeight="1">
      <c r="A203" s="17"/>
      <c r="B203" s="17"/>
      <c r="C203" s="17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17"/>
      <c r="AA203" s="17"/>
      <c r="AB203" s="17"/>
      <c r="AC203" s="17"/>
      <c r="AD203" s="17"/>
      <c r="AE203" s="17"/>
    </row>
    <row r="204" spans="1:31" ht="15.75" customHeight="1">
      <c r="A204" s="17"/>
      <c r="B204" s="17"/>
      <c r="C204" s="17"/>
      <c r="D204" s="17"/>
      <c r="E204" s="17"/>
      <c r="F204" s="17"/>
      <c r="G204" s="116">
        <f>COUNTIF(G7:G202,1)</f>
        <v>195</v>
      </c>
      <c r="H204" s="116">
        <f>COUNTIF(H7:H202,1)</f>
        <v>194</v>
      </c>
      <c r="I204" s="116">
        <f>COUNTIF(I7:I202,1)</f>
        <v>192</v>
      </c>
      <c r="J204" s="17"/>
      <c r="K204" s="116">
        <f>COUNTIF(K7:K202,1)</f>
        <v>195</v>
      </c>
      <c r="L204" s="116">
        <f>COUNTIF(L7:L202,1)</f>
        <v>192</v>
      </c>
      <c r="M204" s="116">
        <f>COUNTIF(M7:M202,1)</f>
        <v>187</v>
      </c>
      <c r="N204" s="17"/>
      <c r="O204" s="116">
        <f>COUNTIF(O7:O202,1)</f>
        <v>195</v>
      </c>
      <c r="P204" s="116">
        <f>COUNTIF(P7:P202,1)</f>
        <v>192</v>
      </c>
      <c r="Q204" s="116">
        <f>COUNTIF(Q7:Q202,1)</f>
        <v>187</v>
      </c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</row>
    <row r="205" spans="1:31" ht="15.75" customHeight="1">
      <c r="A205" s="17"/>
      <c r="B205" s="17"/>
      <c r="C205" s="17"/>
      <c r="D205" s="17"/>
      <c r="E205" s="17"/>
      <c r="F205" s="17"/>
      <c r="G205" s="59">
        <f>IF($A$202/G204&gt;=0.7,1,0)</f>
        <v>1</v>
      </c>
      <c r="H205" s="59">
        <f t="shared" ref="H205:K205" si="69">IF($A$202/H204&gt;=0.7,1,0)</f>
        <v>1</v>
      </c>
      <c r="I205" s="59">
        <f t="shared" si="69"/>
        <v>1</v>
      </c>
      <c r="J205" s="17"/>
      <c r="K205" s="59">
        <f t="shared" si="69"/>
        <v>1</v>
      </c>
      <c r="L205" s="59">
        <f t="shared" ref="L205" si="70">IF($A$202/L204&gt;=0.7,1,0)</f>
        <v>1</v>
      </c>
      <c r="M205" s="59">
        <f t="shared" ref="M205:O205" si="71">IF($A$202/M204&gt;=0.7,1,0)</f>
        <v>1</v>
      </c>
      <c r="N205" s="17"/>
      <c r="O205" s="59">
        <f t="shared" si="71"/>
        <v>1</v>
      </c>
      <c r="P205" s="59">
        <f t="shared" ref="P205" si="72">IF($A$202/P204&gt;=0.7,1,0)</f>
        <v>1</v>
      </c>
      <c r="Q205" s="59">
        <f t="shared" ref="Q205" si="73">IF($A$202/Q204&gt;=0.7,1,0)</f>
        <v>1</v>
      </c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</row>
    <row r="206" spans="1:31" ht="15.75" customHeight="1">
      <c r="A206" s="17"/>
      <c r="B206" s="17"/>
      <c r="C206" s="17"/>
      <c r="D206" s="17"/>
      <c r="E206" s="17"/>
      <c r="F206" s="17"/>
      <c r="G206" s="36">
        <f>G204/196*100</f>
        <v>99.489795918367349</v>
      </c>
      <c r="H206" s="36">
        <f t="shared" ref="H206:Q206" si="74">H204/196*100</f>
        <v>98.979591836734699</v>
      </c>
      <c r="I206" s="36">
        <f t="shared" si="74"/>
        <v>97.959183673469383</v>
      </c>
      <c r="J206" s="17"/>
      <c r="K206" s="36">
        <f t="shared" si="74"/>
        <v>99.489795918367349</v>
      </c>
      <c r="L206" s="36">
        <f t="shared" si="74"/>
        <v>97.959183673469383</v>
      </c>
      <c r="M206" s="36">
        <f t="shared" si="74"/>
        <v>95.408163265306129</v>
      </c>
      <c r="N206" s="17"/>
      <c r="O206" s="36">
        <f t="shared" si="74"/>
        <v>99.489795918367349</v>
      </c>
      <c r="P206" s="36">
        <f t="shared" si="74"/>
        <v>97.959183673469383</v>
      </c>
      <c r="Q206" s="36">
        <f t="shared" si="74"/>
        <v>95.408163265306129</v>
      </c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</row>
    <row r="207" spans="1:31" ht="15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</row>
    <row r="208" spans="1:31" ht="15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</row>
    <row r="209" spans="1:31" ht="15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</row>
    <row r="210" spans="1:31" ht="15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</row>
    <row r="211" spans="1:31" ht="15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</row>
    <row r="212" spans="1:31" ht="15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</row>
    <row r="213" spans="1:31" ht="15.75" customHeight="1">
      <c r="A213" s="17"/>
      <c r="B213" s="17"/>
      <c r="C213" s="17"/>
      <c r="D213" s="17"/>
      <c r="E213" s="17"/>
      <c r="F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</row>
    <row r="214" spans="1:31" ht="15.75" customHeight="1">
      <c r="A214" s="17"/>
      <c r="B214" s="17"/>
      <c r="C214" s="17"/>
      <c r="D214" s="17"/>
      <c r="E214" s="17"/>
      <c r="F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</row>
    <row r="215" spans="1:31" ht="15.75" customHeight="1">
      <c r="A215" s="17"/>
      <c r="B215" s="17"/>
      <c r="C215" s="17"/>
      <c r="D215" s="17"/>
      <c r="E215" s="17"/>
      <c r="F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</row>
    <row r="216" spans="1:31" ht="15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</row>
    <row r="217" spans="1:31" ht="15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</row>
    <row r="218" spans="1:31" ht="15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</row>
    <row r="219" spans="1:31" ht="15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</row>
    <row r="220" spans="1:31" ht="15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</row>
    <row r="221" spans="1:31" ht="15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</row>
    <row r="222" spans="1:31" ht="15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</row>
    <row r="223" spans="1:31" ht="15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</row>
    <row r="224" spans="1:31" ht="15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</row>
    <row r="225" spans="1:31" ht="15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</row>
    <row r="226" spans="1:31" ht="15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</row>
    <row r="227" spans="1:31" ht="15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</row>
    <row r="228" spans="1:31" ht="15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</row>
    <row r="229" spans="1:31" ht="15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</row>
    <row r="230" spans="1:31" ht="15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</row>
    <row r="231" spans="1:31" ht="15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</row>
    <row r="232" spans="1:31" ht="15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</row>
    <row r="233" spans="1:31" ht="15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</row>
    <row r="234" spans="1:31" ht="15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</row>
    <row r="235" spans="1:31" ht="15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</row>
    <row r="236" spans="1:31" ht="15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</row>
    <row r="237" spans="1:31" ht="15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</row>
    <row r="238" spans="1:31" ht="15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</row>
    <row r="239" spans="1:31" ht="15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</row>
    <row r="240" spans="1:31" ht="15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</row>
    <row r="241" spans="1:31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</row>
    <row r="242" spans="1:31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</row>
    <row r="243" spans="1:31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</row>
    <row r="244" spans="1:31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</row>
    <row r="245" spans="1:31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</row>
    <row r="246" spans="1:31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</row>
    <row r="247" spans="1:31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</row>
    <row r="248" spans="1:31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</row>
    <row r="249" spans="1:31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</row>
    <row r="250" spans="1:31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</row>
    <row r="251" spans="1:31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</row>
    <row r="252" spans="1:31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</row>
    <row r="253" spans="1:31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</row>
    <row r="254" spans="1:31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</row>
    <row r="255" spans="1:31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</row>
    <row r="256" spans="1:31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</row>
    <row r="257" spans="1:31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</row>
    <row r="258" spans="1:31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</row>
    <row r="259" spans="1:31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</row>
    <row r="260" spans="1:31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</row>
    <row r="261" spans="1:31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</row>
    <row r="262" spans="1:31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</row>
    <row r="263" spans="1:31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</row>
    <row r="264" spans="1:31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</row>
    <row r="265" spans="1:31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</row>
    <row r="266" spans="1:31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</row>
    <row r="267" spans="1:31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</row>
    <row r="268" spans="1:31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</row>
    <row r="269" spans="1:31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</row>
    <row r="270" spans="1:31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</row>
    <row r="271" spans="1:31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</row>
    <row r="272" spans="1:31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</row>
    <row r="273" spans="1:31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</row>
    <row r="274" spans="1:31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</row>
    <row r="275" spans="1:31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</row>
    <row r="276" spans="1:31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</row>
    <row r="277" spans="1:31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</row>
    <row r="278" spans="1:31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</row>
    <row r="279" spans="1:31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</row>
    <row r="280" spans="1:31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</row>
    <row r="281" spans="1:31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</row>
    <row r="282" spans="1:31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</row>
    <row r="283" spans="1:31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</row>
    <row r="284" spans="1:31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</row>
    <row r="285" spans="1:31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</row>
    <row r="286" spans="1:31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</row>
    <row r="287" spans="1:31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</row>
    <row r="288" spans="1:31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</row>
    <row r="289" spans="1:31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</row>
    <row r="290" spans="1:31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</row>
    <row r="291" spans="1:31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</row>
    <row r="292" spans="1:31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</row>
    <row r="293" spans="1:31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</row>
    <row r="294" spans="1:31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</row>
    <row r="295" spans="1:31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</row>
    <row r="296" spans="1:31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</row>
    <row r="297" spans="1:31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</row>
    <row r="298" spans="1:31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</row>
    <row r="299" spans="1:31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</row>
    <row r="300" spans="1:31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</row>
    <row r="301" spans="1:31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</row>
    <row r="302" spans="1:31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</row>
    <row r="303" spans="1:31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</row>
    <row r="304" spans="1:31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</row>
    <row r="305" spans="1:31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</row>
    <row r="306" spans="1:31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</row>
    <row r="307" spans="1:31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</row>
    <row r="308" spans="1:31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</row>
    <row r="309" spans="1:31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</row>
    <row r="310" spans="1:31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</row>
    <row r="311" spans="1:31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</row>
    <row r="312" spans="1:31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</row>
    <row r="313" spans="1:31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</row>
    <row r="314" spans="1:31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</row>
    <row r="315" spans="1:31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</row>
    <row r="316" spans="1:31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</row>
    <row r="317" spans="1:31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</row>
    <row r="318" spans="1:31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</row>
    <row r="319" spans="1:31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</row>
    <row r="320" spans="1:31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</row>
    <row r="321" spans="1:31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</row>
    <row r="322" spans="1:31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</row>
    <row r="323" spans="1:31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</row>
    <row r="324" spans="1:31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</row>
    <row r="325" spans="1:31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</row>
    <row r="326" spans="1:31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</row>
    <row r="327" spans="1:31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</row>
    <row r="328" spans="1:31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</row>
    <row r="329" spans="1:31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</row>
    <row r="330" spans="1:31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</row>
    <row r="331" spans="1:31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</row>
    <row r="332" spans="1:31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</row>
    <row r="333" spans="1:31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</row>
    <row r="334" spans="1:31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</row>
    <row r="335" spans="1:31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</row>
    <row r="336" spans="1:31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</row>
    <row r="337" spans="1:31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</row>
    <row r="338" spans="1:31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</row>
    <row r="339" spans="1:31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</row>
    <row r="340" spans="1:31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</row>
    <row r="341" spans="1:31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</row>
    <row r="342" spans="1:31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</row>
    <row r="343" spans="1:31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</row>
    <row r="344" spans="1:31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</row>
    <row r="345" spans="1:31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</row>
    <row r="346" spans="1:31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</row>
    <row r="347" spans="1:31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</row>
    <row r="348" spans="1:31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</row>
    <row r="349" spans="1:31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</row>
    <row r="350" spans="1:31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</row>
    <row r="351" spans="1:31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</row>
    <row r="352" spans="1:31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</row>
    <row r="353" spans="1:31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</row>
    <row r="354" spans="1:31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</row>
    <row r="355" spans="1:31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</row>
    <row r="356" spans="1:31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</row>
    <row r="357" spans="1:31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</row>
    <row r="358" spans="1:31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</row>
    <row r="359" spans="1:31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</row>
    <row r="360" spans="1:31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</row>
    <row r="361" spans="1:31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</row>
    <row r="362" spans="1:31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</row>
    <row r="363" spans="1:31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</row>
    <row r="364" spans="1:31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</row>
    <row r="365" spans="1:31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</row>
    <row r="366" spans="1:31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</row>
    <row r="367" spans="1:31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</row>
    <row r="368" spans="1:31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</row>
    <row r="369" spans="1:31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</row>
    <row r="370" spans="1:31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</row>
    <row r="371" spans="1:31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</row>
    <row r="372" spans="1:31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</row>
    <row r="373" spans="1:31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</row>
    <row r="374" spans="1:31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</row>
    <row r="375" spans="1:31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</row>
    <row r="376" spans="1:31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</row>
    <row r="377" spans="1:31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</row>
    <row r="378" spans="1:31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</row>
    <row r="379" spans="1:31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</row>
    <row r="380" spans="1:31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</row>
    <row r="381" spans="1:31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</row>
    <row r="382" spans="1:31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</row>
    <row r="383" spans="1:31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</row>
    <row r="384" spans="1:31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</row>
    <row r="385" spans="1:31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</row>
    <row r="386" spans="1:31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</row>
    <row r="387" spans="1:31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</row>
    <row r="388" spans="1:31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</row>
    <row r="389" spans="1:31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</row>
    <row r="390" spans="1:31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</row>
    <row r="391" spans="1:31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</row>
    <row r="392" spans="1:31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</row>
    <row r="393" spans="1:31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</row>
    <row r="394" spans="1:31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</row>
    <row r="395" spans="1:31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</row>
    <row r="396" spans="1:31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</row>
    <row r="397" spans="1:31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</row>
    <row r="398" spans="1:31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</row>
    <row r="399" spans="1:31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</row>
    <row r="400" spans="1:31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</row>
    <row r="401" spans="1:31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</row>
    <row r="402" spans="1:31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</row>
    <row r="403" spans="1:31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</row>
    <row r="404" spans="1:31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</row>
    <row r="405" spans="1:31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</row>
    <row r="406" spans="1:31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</row>
    <row r="407" spans="1:31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</row>
    <row r="408" spans="1:31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</row>
    <row r="409" spans="1:31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</row>
    <row r="410" spans="1:31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</row>
    <row r="411" spans="1:31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</row>
    <row r="412" spans="1:31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</row>
    <row r="413" spans="1:31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</row>
    <row r="414" spans="1:31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</row>
    <row r="415" spans="1:31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</row>
    <row r="416" spans="1:31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</row>
    <row r="417" spans="1:31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</row>
    <row r="418" spans="1:31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</row>
    <row r="419" spans="1:31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</row>
    <row r="420" spans="1:31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</row>
    <row r="421" spans="1:31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</row>
    <row r="422" spans="1:31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</row>
    <row r="423" spans="1:31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</row>
    <row r="424" spans="1:31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</row>
    <row r="425" spans="1:31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</row>
    <row r="426" spans="1:31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</row>
    <row r="427" spans="1:31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</row>
    <row r="428" spans="1:31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</row>
    <row r="429" spans="1:31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</row>
    <row r="430" spans="1:31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</row>
    <row r="431" spans="1:31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</row>
    <row r="432" spans="1:31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</row>
    <row r="433" spans="1:31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</row>
    <row r="434" spans="1:31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</row>
    <row r="435" spans="1:31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</row>
    <row r="436" spans="1:31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</row>
    <row r="437" spans="1:31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</row>
    <row r="438" spans="1:31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</row>
    <row r="439" spans="1:31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</row>
    <row r="440" spans="1:31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</row>
    <row r="441" spans="1:31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</row>
    <row r="442" spans="1:31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</row>
    <row r="443" spans="1:31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</row>
    <row r="444" spans="1:31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</row>
    <row r="445" spans="1:31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</row>
    <row r="446" spans="1:31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</row>
    <row r="447" spans="1:31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</row>
    <row r="448" spans="1:31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</row>
    <row r="449" spans="1:31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</row>
    <row r="450" spans="1:31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</row>
    <row r="451" spans="1:31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</row>
    <row r="452" spans="1:31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</row>
    <row r="453" spans="1:31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</row>
    <row r="454" spans="1:31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</row>
    <row r="455" spans="1:31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</row>
    <row r="456" spans="1:31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</row>
    <row r="457" spans="1:31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</row>
    <row r="458" spans="1:31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</row>
    <row r="459" spans="1:31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</row>
    <row r="460" spans="1:31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</row>
    <row r="461" spans="1:31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</row>
    <row r="462" spans="1:31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</row>
    <row r="463" spans="1:31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</row>
    <row r="464" spans="1:31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</row>
    <row r="465" spans="1:31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</row>
    <row r="466" spans="1:31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</row>
    <row r="467" spans="1:31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</row>
    <row r="468" spans="1:31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</row>
    <row r="469" spans="1:31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</row>
    <row r="470" spans="1:31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</row>
    <row r="471" spans="1:31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</row>
    <row r="472" spans="1:31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</row>
    <row r="473" spans="1:31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</row>
    <row r="474" spans="1:31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</row>
    <row r="475" spans="1:31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</row>
    <row r="476" spans="1:31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</row>
    <row r="477" spans="1:31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</row>
    <row r="478" spans="1:31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</row>
    <row r="479" spans="1:31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</row>
    <row r="480" spans="1:31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</row>
    <row r="481" spans="1:31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</row>
    <row r="482" spans="1:31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</row>
    <row r="483" spans="1:31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</row>
    <row r="484" spans="1:31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</row>
    <row r="485" spans="1:31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</row>
    <row r="486" spans="1:31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</row>
    <row r="487" spans="1:31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</row>
    <row r="488" spans="1:31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</row>
    <row r="489" spans="1:31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</row>
    <row r="490" spans="1:31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</row>
    <row r="491" spans="1:31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</row>
    <row r="492" spans="1:31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</row>
    <row r="493" spans="1:31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</row>
    <row r="494" spans="1:31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</row>
    <row r="495" spans="1:31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</row>
    <row r="496" spans="1:31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</row>
    <row r="497" spans="1:31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</row>
    <row r="498" spans="1:31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</row>
    <row r="499" spans="1:31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</row>
    <row r="500" spans="1:31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</row>
    <row r="501" spans="1:31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</row>
    <row r="502" spans="1:31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</row>
    <row r="503" spans="1:31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</row>
    <row r="504" spans="1:31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</row>
    <row r="505" spans="1:31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</row>
    <row r="506" spans="1:31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</row>
    <row r="507" spans="1:31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</row>
    <row r="508" spans="1:31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</row>
    <row r="509" spans="1:31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</row>
    <row r="510" spans="1:31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</row>
    <row r="511" spans="1:31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</row>
    <row r="512" spans="1:31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</row>
    <row r="513" spans="1:31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</row>
    <row r="514" spans="1:31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</row>
    <row r="515" spans="1:31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</row>
    <row r="516" spans="1:31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</row>
    <row r="517" spans="1:31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</row>
    <row r="518" spans="1:31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</row>
    <row r="519" spans="1:31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</row>
    <row r="520" spans="1:31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</row>
    <row r="521" spans="1:31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</row>
    <row r="522" spans="1:31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</row>
    <row r="523" spans="1:31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</row>
    <row r="524" spans="1:31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</row>
    <row r="525" spans="1:31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</row>
    <row r="526" spans="1:31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</row>
    <row r="527" spans="1:31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</row>
    <row r="528" spans="1:31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</row>
    <row r="529" spans="1:31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</row>
    <row r="530" spans="1:31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</row>
    <row r="531" spans="1:31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</row>
    <row r="532" spans="1:31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</row>
    <row r="533" spans="1:31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</row>
    <row r="534" spans="1:31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</row>
    <row r="535" spans="1:31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</row>
    <row r="536" spans="1:31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</row>
    <row r="537" spans="1:31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</row>
    <row r="538" spans="1:31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</row>
    <row r="539" spans="1:31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</row>
    <row r="540" spans="1:31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</row>
    <row r="541" spans="1:31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</row>
    <row r="542" spans="1:31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</row>
    <row r="543" spans="1:31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</row>
    <row r="544" spans="1:31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</row>
    <row r="545" spans="1:31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</row>
    <row r="546" spans="1:31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</row>
    <row r="547" spans="1:31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</row>
    <row r="548" spans="1:31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</row>
    <row r="549" spans="1:31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</row>
    <row r="550" spans="1:31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</row>
    <row r="551" spans="1:31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</row>
    <row r="552" spans="1:31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</row>
    <row r="553" spans="1:31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</row>
    <row r="554" spans="1:31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</row>
    <row r="555" spans="1:31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</row>
    <row r="556" spans="1:31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</row>
    <row r="557" spans="1:31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</row>
    <row r="558" spans="1:31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</row>
    <row r="559" spans="1:31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</row>
    <row r="560" spans="1:31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</row>
    <row r="561" spans="1:31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</row>
    <row r="562" spans="1:31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</row>
    <row r="563" spans="1:31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</row>
    <row r="564" spans="1:31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</row>
    <row r="565" spans="1:31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</row>
    <row r="566" spans="1:31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</row>
    <row r="567" spans="1:31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</row>
    <row r="568" spans="1:31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</row>
    <row r="569" spans="1:31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</row>
    <row r="570" spans="1:31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</row>
    <row r="571" spans="1:31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</row>
    <row r="572" spans="1:31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</row>
    <row r="573" spans="1:31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</row>
    <row r="574" spans="1:31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</row>
    <row r="575" spans="1:31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</row>
    <row r="576" spans="1:31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</row>
    <row r="577" spans="1:31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</row>
    <row r="578" spans="1:31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</row>
    <row r="579" spans="1:31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</row>
    <row r="580" spans="1:31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</row>
    <row r="581" spans="1:31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</row>
    <row r="582" spans="1:31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</row>
    <row r="583" spans="1:31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</row>
    <row r="584" spans="1:31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</row>
    <row r="585" spans="1:31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</row>
    <row r="586" spans="1:31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</row>
    <row r="587" spans="1:31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</row>
    <row r="588" spans="1:31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</row>
    <row r="589" spans="1:31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</row>
    <row r="590" spans="1:31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</row>
    <row r="591" spans="1:31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</row>
    <row r="592" spans="1:31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</row>
    <row r="593" spans="1:31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</row>
    <row r="594" spans="1:31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</row>
    <row r="595" spans="1:31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</row>
    <row r="596" spans="1:31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</row>
    <row r="597" spans="1:31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</row>
    <row r="598" spans="1:31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</row>
    <row r="599" spans="1:31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</row>
    <row r="600" spans="1:31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</row>
    <row r="601" spans="1:31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</row>
    <row r="602" spans="1:31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</row>
    <row r="603" spans="1:31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</row>
    <row r="604" spans="1:31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</row>
    <row r="605" spans="1:31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</row>
    <row r="606" spans="1:31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</row>
    <row r="607" spans="1:31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</row>
    <row r="608" spans="1:31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</row>
    <row r="609" spans="1:31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</row>
    <row r="610" spans="1:31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</row>
    <row r="611" spans="1:31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</row>
    <row r="612" spans="1:31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</row>
    <row r="613" spans="1:31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</row>
    <row r="614" spans="1:31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</row>
    <row r="615" spans="1:31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</row>
    <row r="616" spans="1:31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</row>
    <row r="617" spans="1:31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</row>
    <row r="618" spans="1:31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</row>
    <row r="619" spans="1:31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</row>
    <row r="620" spans="1:31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</row>
    <row r="621" spans="1:31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</row>
    <row r="622" spans="1:31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</row>
    <row r="623" spans="1:31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</row>
    <row r="624" spans="1:31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</row>
    <row r="625" spans="1:31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</row>
    <row r="626" spans="1:31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</row>
    <row r="627" spans="1:31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</row>
    <row r="628" spans="1:31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</row>
    <row r="629" spans="1:31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</row>
    <row r="630" spans="1:31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</row>
    <row r="631" spans="1:31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</row>
    <row r="632" spans="1:31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</row>
    <row r="633" spans="1:31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</row>
    <row r="634" spans="1:31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</row>
    <row r="635" spans="1:31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</row>
    <row r="636" spans="1:31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</row>
    <row r="637" spans="1:31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</row>
    <row r="638" spans="1:31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</row>
    <row r="639" spans="1:31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</row>
    <row r="640" spans="1:31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</row>
    <row r="641" spans="1:31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</row>
    <row r="642" spans="1:31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</row>
    <row r="643" spans="1:31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</row>
    <row r="644" spans="1:31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</row>
    <row r="645" spans="1:31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</row>
    <row r="646" spans="1:31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</row>
    <row r="647" spans="1:31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</row>
    <row r="648" spans="1:31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</row>
    <row r="649" spans="1:31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</row>
    <row r="650" spans="1:31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</row>
    <row r="651" spans="1:31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</row>
    <row r="652" spans="1:31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</row>
    <row r="653" spans="1:31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</row>
    <row r="654" spans="1:31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</row>
    <row r="655" spans="1:31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</row>
    <row r="656" spans="1:31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</row>
    <row r="657" spans="1:31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</row>
    <row r="658" spans="1:31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</row>
    <row r="659" spans="1:31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</row>
    <row r="660" spans="1:31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</row>
    <row r="661" spans="1:31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</row>
    <row r="662" spans="1:31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</row>
    <row r="663" spans="1:31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</row>
    <row r="664" spans="1:31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</row>
    <row r="665" spans="1:31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</row>
    <row r="666" spans="1:31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</row>
    <row r="667" spans="1:31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</row>
    <row r="668" spans="1:31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</row>
    <row r="669" spans="1:31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</row>
    <row r="670" spans="1:31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</row>
    <row r="671" spans="1:31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</row>
    <row r="672" spans="1:31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</row>
    <row r="673" spans="1:31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</row>
    <row r="674" spans="1:31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</row>
    <row r="675" spans="1:31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</row>
    <row r="676" spans="1:31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</row>
    <row r="677" spans="1:31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</row>
    <row r="678" spans="1:31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</row>
    <row r="679" spans="1:31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</row>
    <row r="680" spans="1:31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</row>
    <row r="681" spans="1:31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</row>
    <row r="682" spans="1:31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</row>
    <row r="683" spans="1:31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</row>
    <row r="684" spans="1:31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</row>
    <row r="685" spans="1:31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</row>
    <row r="686" spans="1:31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</row>
    <row r="687" spans="1:31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</row>
    <row r="688" spans="1:31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</row>
    <row r="689" spans="1:31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</row>
    <row r="690" spans="1:31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</row>
    <row r="691" spans="1:31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</row>
    <row r="692" spans="1:31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</row>
    <row r="693" spans="1:31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</row>
    <row r="694" spans="1:31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</row>
    <row r="695" spans="1:31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</row>
    <row r="696" spans="1:31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</row>
    <row r="697" spans="1:31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</row>
    <row r="698" spans="1:31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</row>
    <row r="699" spans="1:31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</row>
    <row r="700" spans="1:31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</row>
    <row r="701" spans="1:31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</row>
    <row r="702" spans="1:31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</row>
    <row r="703" spans="1:31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</row>
    <row r="704" spans="1:31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</row>
    <row r="705" spans="1:31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</row>
    <row r="706" spans="1:31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</row>
    <row r="707" spans="1:31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</row>
    <row r="708" spans="1:31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</row>
    <row r="709" spans="1:31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</row>
    <row r="710" spans="1:31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</row>
    <row r="711" spans="1:31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</row>
    <row r="712" spans="1:31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</row>
    <row r="713" spans="1:31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</row>
    <row r="714" spans="1:31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</row>
    <row r="715" spans="1:31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</row>
    <row r="716" spans="1:31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</row>
    <row r="717" spans="1:31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</row>
    <row r="718" spans="1:31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</row>
    <row r="719" spans="1:31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</row>
    <row r="720" spans="1:31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</row>
    <row r="721" spans="1:31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</row>
    <row r="722" spans="1:31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</row>
    <row r="723" spans="1:31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</row>
    <row r="724" spans="1:31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</row>
    <row r="725" spans="1:31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</row>
    <row r="726" spans="1:31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</row>
    <row r="727" spans="1:31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</row>
    <row r="728" spans="1:31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</row>
    <row r="729" spans="1:31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</row>
    <row r="730" spans="1:31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</row>
    <row r="731" spans="1:31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</row>
    <row r="732" spans="1:31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</row>
    <row r="733" spans="1:31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</row>
    <row r="734" spans="1:31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</row>
    <row r="735" spans="1:31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</row>
    <row r="736" spans="1:31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</row>
    <row r="737" spans="1:31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</row>
    <row r="738" spans="1:31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</row>
    <row r="739" spans="1:31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</row>
    <row r="740" spans="1:31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</row>
    <row r="741" spans="1:31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</row>
    <row r="742" spans="1:31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</row>
    <row r="743" spans="1:31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</row>
    <row r="744" spans="1:31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</row>
    <row r="745" spans="1:31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</row>
    <row r="746" spans="1:31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</row>
    <row r="747" spans="1:31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</row>
    <row r="748" spans="1:31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</row>
    <row r="749" spans="1:31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</row>
    <row r="750" spans="1:31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</row>
    <row r="751" spans="1:31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</row>
    <row r="752" spans="1:31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</row>
    <row r="753" spans="1:31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</row>
    <row r="754" spans="1:31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</row>
    <row r="755" spans="1:31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</row>
    <row r="756" spans="1:31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</row>
    <row r="757" spans="1:31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</row>
    <row r="758" spans="1:31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</row>
    <row r="759" spans="1:31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</row>
    <row r="760" spans="1:31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</row>
    <row r="761" spans="1:31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</row>
    <row r="762" spans="1:31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</row>
    <row r="763" spans="1:31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</row>
    <row r="764" spans="1:31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</row>
    <row r="765" spans="1:31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</row>
    <row r="766" spans="1:31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</row>
    <row r="767" spans="1:31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</row>
    <row r="768" spans="1:31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</row>
    <row r="769" spans="1:31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</row>
    <row r="770" spans="1:31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</row>
    <row r="771" spans="1:31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</row>
    <row r="772" spans="1:31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</row>
    <row r="773" spans="1:31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</row>
    <row r="774" spans="1:31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</row>
    <row r="775" spans="1:31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</row>
    <row r="776" spans="1:31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</row>
    <row r="777" spans="1:31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</row>
    <row r="778" spans="1:31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</row>
    <row r="779" spans="1:31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</row>
    <row r="780" spans="1:31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</row>
    <row r="781" spans="1:31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</row>
    <row r="782" spans="1:31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</row>
    <row r="783" spans="1:31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</row>
    <row r="784" spans="1:31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</row>
    <row r="785" spans="1:31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</row>
    <row r="786" spans="1:31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</row>
    <row r="787" spans="1:31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</row>
    <row r="788" spans="1:31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</row>
    <row r="789" spans="1:31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</row>
    <row r="790" spans="1:31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</row>
    <row r="791" spans="1:31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</row>
    <row r="792" spans="1:31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</row>
    <row r="793" spans="1:31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</row>
    <row r="794" spans="1:31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</row>
    <row r="795" spans="1:31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</row>
    <row r="796" spans="1:31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</row>
    <row r="797" spans="1:31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</row>
    <row r="798" spans="1:31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</row>
    <row r="799" spans="1:31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</row>
    <row r="800" spans="1:31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</row>
    <row r="801" spans="1:31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</row>
    <row r="802" spans="1:31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</row>
    <row r="803" spans="1:31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</row>
    <row r="804" spans="1:31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</row>
    <row r="805" spans="1:31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</row>
    <row r="806" spans="1:31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</row>
    <row r="807" spans="1:31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</row>
    <row r="808" spans="1:31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</row>
    <row r="809" spans="1:31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</row>
    <row r="810" spans="1:31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</row>
    <row r="811" spans="1:31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</row>
    <row r="812" spans="1:31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</row>
    <row r="813" spans="1:31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</row>
    <row r="814" spans="1:31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</row>
    <row r="815" spans="1:31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</row>
    <row r="816" spans="1:31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</row>
    <row r="817" spans="1:31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</row>
    <row r="818" spans="1:31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</row>
    <row r="819" spans="1:31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</row>
    <row r="820" spans="1:31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</row>
    <row r="821" spans="1:31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</row>
    <row r="822" spans="1:31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</row>
    <row r="823" spans="1:31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</row>
    <row r="824" spans="1:31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</row>
    <row r="825" spans="1:31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</row>
    <row r="826" spans="1:31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</row>
    <row r="827" spans="1:31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</row>
    <row r="828" spans="1:31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</row>
    <row r="829" spans="1:31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</row>
    <row r="830" spans="1:31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</row>
    <row r="831" spans="1:31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</row>
    <row r="832" spans="1:31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</row>
    <row r="833" spans="1:31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</row>
    <row r="834" spans="1:31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</row>
    <row r="835" spans="1:31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</row>
    <row r="836" spans="1:31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</row>
    <row r="837" spans="1:31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</row>
    <row r="838" spans="1:31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</row>
    <row r="839" spans="1:31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</row>
    <row r="840" spans="1:31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</row>
    <row r="841" spans="1:31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</row>
    <row r="842" spans="1:31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</row>
    <row r="843" spans="1:31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</row>
    <row r="844" spans="1:31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</row>
    <row r="845" spans="1:31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</row>
    <row r="846" spans="1:31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</row>
    <row r="847" spans="1:31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</row>
    <row r="848" spans="1:31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</row>
    <row r="849" spans="1:31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</row>
    <row r="850" spans="1:31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</row>
    <row r="851" spans="1:31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</row>
    <row r="852" spans="1:31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</row>
    <row r="853" spans="1:31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</row>
    <row r="854" spans="1:31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</row>
    <row r="855" spans="1:31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</row>
    <row r="856" spans="1:31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</row>
    <row r="857" spans="1:31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</row>
    <row r="858" spans="1:31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</row>
    <row r="859" spans="1:31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</row>
    <row r="860" spans="1:31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</row>
    <row r="861" spans="1:31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</row>
    <row r="862" spans="1:31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</row>
    <row r="863" spans="1:31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</row>
    <row r="864" spans="1:31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</row>
    <row r="865" spans="1:31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</row>
    <row r="866" spans="1:31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</row>
    <row r="867" spans="1:31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</row>
    <row r="868" spans="1:31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</row>
    <row r="869" spans="1:31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</row>
    <row r="870" spans="1:31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</row>
    <row r="871" spans="1:31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</row>
    <row r="872" spans="1:31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</row>
    <row r="873" spans="1:31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</row>
    <row r="874" spans="1:31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</row>
    <row r="875" spans="1:31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</row>
    <row r="876" spans="1:31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</row>
    <row r="877" spans="1:31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</row>
    <row r="878" spans="1:31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</row>
    <row r="879" spans="1:31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</row>
    <row r="880" spans="1:31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</row>
    <row r="881" spans="1:31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</row>
    <row r="882" spans="1:31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</row>
    <row r="883" spans="1:31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</row>
    <row r="884" spans="1:31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</row>
    <row r="885" spans="1:31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</row>
    <row r="886" spans="1:31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</row>
    <row r="887" spans="1:31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</row>
    <row r="888" spans="1:31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</row>
    <row r="889" spans="1:31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</row>
    <row r="890" spans="1:31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</row>
    <row r="891" spans="1:31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</row>
    <row r="892" spans="1:31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</row>
    <row r="893" spans="1:31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</row>
    <row r="894" spans="1:31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</row>
    <row r="895" spans="1:31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</row>
    <row r="896" spans="1:31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</row>
    <row r="897" spans="1:31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</row>
    <row r="898" spans="1:31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</row>
    <row r="899" spans="1:31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</row>
    <row r="900" spans="1:31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</row>
    <row r="901" spans="1:31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</row>
    <row r="902" spans="1:31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</row>
    <row r="903" spans="1:31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</row>
    <row r="904" spans="1:31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</row>
    <row r="905" spans="1:31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</row>
    <row r="906" spans="1:31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</row>
    <row r="907" spans="1:31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</row>
    <row r="908" spans="1:31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</row>
    <row r="909" spans="1:31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</row>
    <row r="910" spans="1:31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</row>
    <row r="911" spans="1:31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</row>
    <row r="912" spans="1:31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</row>
    <row r="913" spans="1:31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</row>
    <row r="914" spans="1:31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</row>
    <row r="915" spans="1:31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</row>
    <row r="916" spans="1:31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</row>
    <row r="917" spans="1:31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</row>
    <row r="918" spans="1:31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</row>
    <row r="919" spans="1:31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</row>
    <row r="920" spans="1:31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</row>
    <row r="921" spans="1:31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</row>
    <row r="922" spans="1:31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</row>
    <row r="923" spans="1:31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</row>
    <row r="924" spans="1:31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</row>
    <row r="925" spans="1:31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</row>
    <row r="926" spans="1:31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</row>
    <row r="927" spans="1:31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</row>
    <row r="928" spans="1:31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</row>
    <row r="929" spans="1:31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</row>
    <row r="930" spans="1:31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</row>
    <row r="931" spans="1:31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</row>
    <row r="932" spans="1:31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</row>
    <row r="933" spans="1:31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</row>
    <row r="934" spans="1:31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</row>
    <row r="935" spans="1:31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</row>
    <row r="936" spans="1:31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</row>
    <row r="937" spans="1:31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</row>
    <row r="938" spans="1:31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</row>
    <row r="939" spans="1:31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</row>
    <row r="940" spans="1:31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</row>
    <row r="941" spans="1:31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</row>
    <row r="942" spans="1:31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</row>
    <row r="943" spans="1:31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</row>
    <row r="944" spans="1:31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</row>
    <row r="945" spans="1:31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</row>
    <row r="946" spans="1:31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</row>
    <row r="947" spans="1:31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</row>
    <row r="948" spans="1:31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</row>
    <row r="949" spans="1:31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</row>
    <row r="950" spans="1:31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</row>
    <row r="951" spans="1:31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</row>
    <row r="952" spans="1:31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</row>
    <row r="953" spans="1:31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</row>
    <row r="954" spans="1:31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</row>
    <row r="955" spans="1:31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</row>
    <row r="956" spans="1:31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</row>
    <row r="957" spans="1:31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</row>
    <row r="958" spans="1:31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</row>
    <row r="959" spans="1:31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</row>
    <row r="960" spans="1:31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</row>
    <row r="961" spans="1:31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</row>
    <row r="962" spans="1:31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</row>
    <row r="963" spans="1:31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</row>
    <row r="964" spans="1:31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</row>
    <row r="965" spans="1:31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</row>
    <row r="966" spans="1:31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</row>
    <row r="967" spans="1:31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</row>
    <row r="968" spans="1:31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</row>
    <row r="969" spans="1:31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</row>
    <row r="970" spans="1:31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</row>
    <row r="971" spans="1:31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</row>
    <row r="972" spans="1:31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</row>
    <row r="973" spans="1:31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</row>
    <row r="974" spans="1:31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</row>
    <row r="975" spans="1:31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</row>
    <row r="976" spans="1:31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</row>
    <row r="977" spans="1:31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</row>
    <row r="978" spans="1:31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</row>
    <row r="979" spans="1:31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</row>
    <row r="980" spans="1:31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</row>
    <row r="981" spans="1:31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</row>
    <row r="982" spans="1:31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</row>
    <row r="983" spans="1:31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</row>
    <row r="984" spans="1:31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</row>
    <row r="985" spans="1:31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</row>
    <row r="986" spans="1:31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</row>
    <row r="987" spans="1:31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</row>
    <row r="988" spans="1:31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</row>
    <row r="989" spans="1:31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</row>
    <row r="990" spans="1:31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</row>
    <row r="991" spans="1:31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</row>
    <row r="992" spans="1:31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</row>
    <row r="993" spans="1:31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</row>
    <row r="994" spans="1:31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</row>
  </sheetData>
  <mergeCells count="16">
    <mergeCell ref="Q5:Q6"/>
    <mergeCell ref="A1:T1"/>
    <mergeCell ref="A2:T2"/>
    <mergeCell ref="A3:T3"/>
    <mergeCell ref="A4:A6"/>
    <mergeCell ref="B4:B6"/>
    <mergeCell ref="F4:S4"/>
    <mergeCell ref="T4:T5"/>
    <mergeCell ref="G5:G6"/>
    <mergeCell ref="H5:H6"/>
    <mergeCell ref="I5:I6"/>
    <mergeCell ref="K5:K6"/>
    <mergeCell ref="L5:L6"/>
    <mergeCell ref="M5:M6"/>
    <mergeCell ref="O5:O6"/>
    <mergeCell ref="P5:P6"/>
  </mergeCells>
  <conditionalFormatting sqref="G7:I202 K7:M202 O7:Q202">
    <cfRule type="cellIs" dxfId="3" priority="10" operator="equal">
      <formula>0</formula>
    </cfRule>
  </conditionalFormatting>
  <pageMargins left="0.7" right="0.7" top="0.75" bottom="0.75" header="0" footer="0"/>
  <pageSetup paperSize="9" orientation="landscape" r:id="rId1"/>
  <rowBreaks count="2" manualBreakCount="2">
    <brk id="36" man="1"/>
    <brk id="6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E198"/>
  <sheetViews>
    <sheetView topLeftCell="B1" workbookViewId="0">
      <selection activeCell="G4" sqref="G4"/>
    </sheetView>
  </sheetViews>
  <sheetFormatPr defaultColWidth="8.875" defaultRowHeight="15"/>
  <cols>
    <col min="1" max="1" width="8.875" style="64"/>
    <col min="2" max="2" width="24.875" style="43" customWidth="1"/>
    <col min="3" max="3" width="30.875" style="64" customWidth="1"/>
    <col min="4" max="4" width="13.125" style="43" bestFit="1" customWidth="1"/>
    <col min="5" max="5" width="10.875" style="43" customWidth="1"/>
    <col min="6" max="16384" width="8.875" style="64"/>
  </cols>
  <sheetData>
    <row r="1" spans="1:5" ht="21" customHeight="1">
      <c r="A1" s="158" t="s">
        <v>488</v>
      </c>
      <c r="B1" s="158"/>
      <c r="C1" s="158"/>
      <c r="D1" s="158"/>
      <c r="E1" s="158"/>
    </row>
    <row r="2" spans="1:5" s="67" customFormat="1" ht="69.599999999999994" customHeight="1" thickBot="1">
      <c r="A2" s="65" t="s">
        <v>69</v>
      </c>
      <c r="B2" s="88" t="s">
        <v>70</v>
      </c>
      <c r="C2" s="87" t="s">
        <v>71</v>
      </c>
      <c r="D2" s="88" t="s">
        <v>489</v>
      </c>
      <c r="E2" s="66" t="s">
        <v>73</v>
      </c>
    </row>
    <row r="3" spans="1:5" ht="15.95" customHeight="1" thickBot="1">
      <c r="A3" s="97">
        <v>1</v>
      </c>
      <c r="B3" s="110" t="s">
        <v>296</v>
      </c>
      <c r="C3" s="112" t="s">
        <v>101</v>
      </c>
      <c r="D3" s="90">
        <v>68</v>
      </c>
      <c r="E3" s="59" t="str">
        <f>IF(D3&lt;34,"Y","N")</f>
        <v>N</v>
      </c>
    </row>
    <row r="4" spans="1:5" ht="15.95" customHeight="1" thickBot="1">
      <c r="A4" s="98">
        <v>2</v>
      </c>
      <c r="B4" s="111" t="s">
        <v>297</v>
      </c>
      <c r="C4" s="113" t="s">
        <v>102</v>
      </c>
      <c r="D4" s="90">
        <v>68</v>
      </c>
      <c r="E4" s="59" t="str">
        <f t="shared" ref="E4:E67" si="0">IF(D4&lt;34,"Y","N")</f>
        <v>N</v>
      </c>
    </row>
    <row r="5" spans="1:5" ht="15.95" customHeight="1" thickBot="1">
      <c r="A5" s="97">
        <v>3</v>
      </c>
      <c r="B5" s="111" t="s">
        <v>298</v>
      </c>
      <c r="C5" s="113" t="s">
        <v>103</v>
      </c>
      <c r="D5" s="90">
        <v>68</v>
      </c>
      <c r="E5" s="59" t="str">
        <f t="shared" si="0"/>
        <v>N</v>
      </c>
    </row>
    <row r="6" spans="1:5" ht="15.95" customHeight="1" thickBot="1">
      <c r="A6" s="98">
        <v>4</v>
      </c>
      <c r="B6" s="111" t="s">
        <v>299</v>
      </c>
      <c r="C6" s="113" t="s">
        <v>93</v>
      </c>
      <c r="D6" s="90">
        <v>68</v>
      </c>
      <c r="E6" s="59" t="str">
        <f t="shared" si="0"/>
        <v>N</v>
      </c>
    </row>
    <row r="7" spans="1:5" ht="15.95" customHeight="1" thickBot="1">
      <c r="A7" s="97">
        <v>5</v>
      </c>
      <c r="B7" s="111" t="s">
        <v>300</v>
      </c>
      <c r="C7" s="113" t="s">
        <v>104</v>
      </c>
      <c r="D7" s="90">
        <v>65</v>
      </c>
      <c r="E7" s="59" t="str">
        <f t="shared" si="0"/>
        <v>N</v>
      </c>
    </row>
    <row r="8" spans="1:5" ht="15.95" customHeight="1" thickBot="1">
      <c r="A8" s="98">
        <v>6</v>
      </c>
      <c r="B8" s="111" t="s">
        <v>301</v>
      </c>
      <c r="C8" s="113" t="s">
        <v>105</v>
      </c>
      <c r="D8" s="90">
        <v>70</v>
      </c>
      <c r="E8" s="59" t="str">
        <f t="shared" si="0"/>
        <v>N</v>
      </c>
    </row>
    <row r="9" spans="1:5" ht="15.95" customHeight="1" thickBot="1">
      <c r="A9" s="97">
        <v>7</v>
      </c>
      <c r="B9" s="111" t="s">
        <v>302</v>
      </c>
      <c r="C9" s="113" t="s">
        <v>106</v>
      </c>
      <c r="D9" s="90">
        <v>68</v>
      </c>
      <c r="E9" s="59" t="str">
        <f t="shared" si="0"/>
        <v>N</v>
      </c>
    </row>
    <row r="10" spans="1:5" ht="15.95" customHeight="1" thickBot="1">
      <c r="A10" s="98">
        <v>8</v>
      </c>
      <c r="B10" s="111" t="s">
        <v>303</v>
      </c>
      <c r="C10" s="113" t="s">
        <v>107</v>
      </c>
      <c r="D10" s="90">
        <v>70</v>
      </c>
      <c r="E10" s="59" t="str">
        <f t="shared" si="0"/>
        <v>N</v>
      </c>
    </row>
    <row r="11" spans="1:5" ht="15.95" customHeight="1" thickBot="1">
      <c r="A11" s="97">
        <v>9</v>
      </c>
      <c r="B11" s="111" t="s">
        <v>304</v>
      </c>
      <c r="C11" s="113" t="s">
        <v>108</v>
      </c>
      <c r="D11" s="90">
        <v>70</v>
      </c>
      <c r="E11" s="59" t="str">
        <f t="shared" si="0"/>
        <v>N</v>
      </c>
    </row>
    <row r="12" spans="1:5" ht="15.95" customHeight="1" thickBot="1">
      <c r="A12" s="98">
        <v>10</v>
      </c>
      <c r="B12" s="111" t="s">
        <v>305</v>
      </c>
      <c r="C12" s="113" t="s">
        <v>109</v>
      </c>
      <c r="D12" s="90">
        <v>68</v>
      </c>
      <c r="E12" s="59" t="str">
        <f t="shared" si="0"/>
        <v>N</v>
      </c>
    </row>
    <row r="13" spans="1:5" ht="15.95" customHeight="1" thickBot="1">
      <c r="A13" s="97">
        <v>11</v>
      </c>
      <c r="B13" s="111" t="s">
        <v>306</v>
      </c>
      <c r="C13" s="113" t="s">
        <v>110</v>
      </c>
      <c r="D13" s="90">
        <v>70</v>
      </c>
      <c r="E13" s="59" t="str">
        <f t="shared" si="0"/>
        <v>N</v>
      </c>
    </row>
    <row r="14" spans="1:5" ht="15.95" customHeight="1" thickBot="1">
      <c r="A14" s="98">
        <v>12</v>
      </c>
      <c r="B14" s="111" t="s">
        <v>307</v>
      </c>
      <c r="C14" s="113" t="s">
        <v>111</v>
      </c>
      <c r="D14" s="90">
        <v>70</v>
      </c>
      <c r="E14" s="59" t="str">
        <f t="shared" si="0"/>
        <v>N</v>
      </c>
    </row>
    <row r="15" spans="1:5" ht="15.95" customHeight="1" thickBot="1">
      <c r="A15" s="97">
        <v>13</v>
      </c>
      <c r="B15" s="111" t="s">
        <v>308</v>
      </c>
      <c r="C15" s="113" t="s">
        <v>112</v>
      </c>
      <c r="D15" s="90">
        <v>65</v>
      </c>
      <c r="E15" s="59" t="str">
        <f t="shared" si="0"/>
        <v>N</v>
      </c>
    </row>
    <row r="16" spans="1:5" ht="15.95" customHeight="1" thickBot="1">
      <c r="A16" s="98">
        <v>14</v>
      </c>
      <c r="B16" s="111" t="s">
        <v>309</v>
      </c>
      <c r="C16" s="113" t="s">
        <v>113</v>
      </c>
      <c r="D16" s="90">
        <v>68</v>
      </c>
      <c r="E16" s="59" t="str">
        <f t="shared" si="0"/>
        <v>N</v>
      </c>
    </row>
    <row r="17" spans="1:5" ht="15.95" customHeight="1" thickBot="1">
      <c r="A17" s="97">
        <v>15</v>
      </c>
      <c r="B17" s="111" t="s">
        <v>310</v>
      </c>
      <c r="C17" s="113" t="s">
        <v>114</v>
      </c>
      <c r="D17" s="90">
        <v>65</v>
      </c>
      <c r="E17" s="59" t="str">
        <f t="shared" si="0"/>
        <v>N</v>
      </c>
    </row>
    <row r="18" spans="1:5" ht="15.95" customHeight="1" thickBot="1">
      <c r="A18" s="98">
        <v>16</v>
      </c>
      <c r="B18" s="111" t="s">
        <v>311</v>
      </c>
      <c r="C18" s="113" t="s">
        <v>115</v>
      </c>
      <c r="D18" s="90">
        <v>68</v>
      </c>
      <c r="E18" s="59" t="str">
        <f t="shared" si="0"/>
        <v>N</v>
      </c>
    </row>
    <row r="19" spans="1:5" ht="15.95" customHeight="1" thickBot="1">
      <c r="A19" s="97">
        <v>17</v>
      </c>
      <c r="B19" s="111" t="s">
        <v>312</v>
      </c>
      <c r="C19" s="113" t="s">
        <v>116</v>
      </c>
      <c r="D19" s="90">
        <v>65</v>
      </c>
      <c r="E19" s="59" t="str">
        <f t="shared" si="0"/>
        <v>N</v>
      </c>
    </row>
    <row r="20" spans="1:5" ht="15.95" customHeight="1" thickBot="1">
      <c r="A20" s="98">
        <v>18</v>
      </c>
      <c r="B20" s="111" t="s">
        <v>313</v>
      </c>
      <c r="C20" s="113" t="s">
        <v>117</v>
      </c>
      <c r="D20" s="90">
        <v>65</v>
      </c>
      <c r="E20" s="59" t="str">
        <f t="shared" si="0"/>
        <v>N</v>
      </c>
    </row>
    <row r="21" spans="1:5" ht="15.95" customHeight="1" thickBot="1">
      <c r="A21" s="97">
        <v>19</v>
      </c>
      <c r="B21" s="111" t="s">
        <v>314</v>
      </c>
      <c r="C21" s="113" t="s">
        <v>118</v>
      </c>
      <c r="D21" s="90">
        <v>68</v>
      </c>
      <c r="E21" s="59" t="str">
        <f t="shared" si="0"/>
        <v>N</v>
      </c>
    </row>
    <row r="22" spans="1:5" ht="15.95" customHeight="1" thickBot="1">
      <c r="A22" s="98">
        <v>20</v>
      </c>
      <c r="B22" s="111" t="s">
        <v>315</v>
      </c>
      <c r="C22" s="113" t="s">
        <v>119</v>
      </c>
      <c r="D22" s="90">
        <v>70</v>
      </c>
      <c r="E22" s="59" t="str">
        <f t="shared" si="0"/>
        <v>N</v>
      </c>
    </row>
    <row r="23" spans="1:5" ht="15.95" customHeight="1" thickBot="1">
      <c r="A23" s="97">
        <v>21</v>
      </c>
      <c r="B23" s="111" t="s">
        <v>316</v>
      </c>
      <c r="C23" s="113" t="s">
        <v>120</v>
      </c>
      <c r="D23" s="90">
        <v>65</v>
      </c>
      <c r="E23" s="59" t="str">
        <f t="shared" si="0"/>
        <v>N</v>
      </c>
    </row>
    <row r="24" spans="1:5" ht="15.95" customHeight="1" thickBot="1">
      <c r="A24" s="98">
        <v>22</v>
      </c>
      <c r="B24" s="111" t="s">
        <v>317</v>
      </c>
      <c r="C24" s="113" t="s">
        <v>121</v>
      </c>
      <c r="D24" s="90">
        <v>70</v>
      </c>
      <c r="E24" s="59" t="str">
        <f t="shared" si="0"/>
        <v>N</v>
      </c>
    </row>
    <row r="25" spans="1:5" ht="15.95" customHeight="1" thickBot="1">
      <c r="A25" s="97">
        <v>23</v>
      </c>
      <c r="B25" s="111" t="s">
        <v>318</v>
      </c>
      <c r="C25" s="113" t="s">
        <v>122</v>
      </c>
      <c r="D25" s="90">
        <v>70</v>
      </c>
      <c r="E25" s="59" t="str">
        <f t="shared" si="0"/>
        <v>N</v>
      </c>
    </row>
    <row r="26" spans="1:5" ht="15.95" customHeight="1" thickBot="1">
      <c r="A26" s="98">
        <v>24</v>
      </c>
      <c r="B26" s="111" t="s">
        <v>319</v>
      </c>
      <c r="C26" s="113" t="s">
        <v>123</v>
      </c>
      <c r="D26" s="90">
        <v>65</v>
      </c>
      <c r="E26" s="59" t="str">
        <f t="shared" si="0"/>
        <v>N</v>
      </c>
    </row>
    <row r="27" spans="1:5" ht="15.95" customHeight="1" thickBot="1">
      <c r="A27" s="97">
        <v>25</v>
      </c>
      <c r="B27" s="111" t="s">
        <v>320</v>
      </c>
      <c r="C27" s="113" t="s">
        <v>124</v>
      </c>
      <c r="D27" s="90">
        <v>65</v>
      </c>
      <c r="E27" s="59" t="str">
        <f t="shared" si="0"/>
        <v>N</v>
      </c>
    </row>
    <row r="28" spans="1:5" ht="15.95" customHeight="1" thickBot="1">
      <c r="A28" s="98">
        <v>26</v>
      </c>
      <c r="B28" s="111" t="s">
        <v>321</v>
      </c>
      <c r="C28" s="113" t="s">
        <v>125</v>
      </c>
      <c r="D28" s="90">
        <v>68</v>
      </c>
      <c r="E28" s="59" t="str">
        <f t="shared" si="0"/>
        <v>N</v>
      </c>
    </row>
    <row r="29" spans="1:5" ht="15.95" customHeight="1" thickBot="1">
      <c r="A29" s="97">
        <v>27</v>
      </c>
      <c r="B29" s="111" t="s">
        <v>322</v>
      </c>
      <c r="C29" s="113" t="s">
        <v>126</v>
      </c>
      <c r="D29" s="90">
        <v>65</v>
      </c>
      <c r="E29" s="59" t="str">
        <f t="shared" si="0"/>
        <v>N</v>
      </c>
    </row>
    <row r="30" spans="1:5" ht="15.95" customHeight="1" thickBot="1">
      <c r="A30" s="98">
        <v>28</v>
      </c>
      <c r="B30" s="111" t="s">
        <v>323</v>
      </c>
      <c r="C30" s="113" t="s">
        <v>127</v>
      </c>
      <c r="D30" s="90">
        <v>68</v>
      </c>
      <c r="E30" s="59" t="str">
        <f t="shared" si="0"/>
        <v>N</v>
      </c>
    </row>
    <row r="31" spans="1:5" ht="15.95" customHeight="1" thickBot="1">
      <c r="A31" s="97">
        <v>29</v>
      </c>
      <c r="B31" s="111" t="s">
        <v>324</v>
      </c>
      <c r="C31" s="113" t="s">
        <v>128</v>
      </c>
      <c r="D31" s="90">
        <v>68</v>
      </c>
      <c r="E31" s="59" t="str">
        <f t="shared" si="0"/>
        <v>N</v>
      </c>
    </row>
    <row r="32" spans="1:5" ht="15.95" customHeight="1" thickBot="1">
      <c r="A32" s="98">
        <v>30</v>
      </c>
      <c r="B32" s="111" t="s">
        <v>325</v>
      </c>
      <c r="C32" s="113" t="s">
        <v>129</v>
      </c>
      <c r="D32" s="90">
        <v>65</v>
      </c>
      <c r="E32" s="59" t="str">
        <f t="shared" si="0"/>
        <v>N</v>
      </c>
    </row>
    <row r="33" spans="1:5" ht="15.95" customHeight="1" thickBot="1">
      <c r="A33" s="97">
        <v>31</v>
      </c>
      <c r="B33" s="111" t="s">
        <v>326</v>
      </c>
      <c r="C33" s="113" t="s">
        <v>130</v>
      </c>
      <c r="D33" s="90">
        <v>70</v>
      </c>
      <c r="E33" s="59" t="str">
        <f t="shared" si="0"/>
        <v>N</v>
      </c>
    </row>
    <row r="34" spans="1:5" ht="15.95" customHeight="1" thickBot="1">
      <c r="A34" s="98">
        <v>32</v>
      </c>
      <c r="B34" s="111" t="s">
        <v>327</v>
      </c>
      <c r="C34" s="113" t="s">
        <v>131</v>
      </c>
      <c r="D34" s="90">
        <v>68</v>
      </c>
      <c r="E34" s="59" t="str">
        <f t="shared" si="0"/>
        <v>N</v>
      </c>
    </row>
    <row r="35" spans="1:5" ht="15.95" customHeight="1" thickBot="1">
      <c r="A35" s="97">
        <v>33</v>
      </c>
      <c r="B35" s="111" t="s">
        <v>328</v>
      </c>
      <c r="C35" s="113" t="s">
        <v>132</v>
      </c>
      <c r="D35" s="90">
        <v>70</v>
      </c>
      <c r="E35" s="59" t="str">
        <f t="shared" si="0"/>
        <v>N</v>
      </c>
    </row>
    <row r="36" spans="1:5" ht="15.95" customHeight="1" thickBot="1">
      <c r="A36" s="98">
        <v>34</v>
      </c>
      <c r="B36" s="111" t="s">
        <v>329</v>
      </c>
      <c r="C36" s="113" t="s">
        <v>133</v>
      </c>
      <c r="D36" s="90">
        <v>68</v>
      </c>
      <c r="E36" s="59" t="str">
        <f t="shared" si="0"/>
        <v>N</v>
      </c>
    </row>
    <row r="37" spans="1:5" ht="15.95" customHeight="1" thickBot="1">
      <c r="A37" s="97">
        <v>35</v>
      </c>
      <c r="B37" s="111" t="s">
        <v>330</v>
      </c>
      <c r="C37" s="113" t="s">
        <v>134</v>
      </c>
      <c r="D37" s="90">
        <v>65</v>
      </c>
      <c r="E37" s="59" t="str">
        <f t="shared" si="0"/>
        <v>N</v>
      </c>
    </row>
    <row r="38" spans="1:5" ht="15.95" customHeight="1" thickBot="1">
      <c r="A38" s="98">
        <v>36</v>
      </c>
      <c r="B38" s="111" t="s">
        <v>331</v>
      </c>
      <c r="C38" s="113" t="s">
        <v>135</v>
      </c>
      <c r="D38" s="90">
        <v>70</v>
      </c>
      <c r="E38" s="59" t="str">
        <f t="shared" si="0"/>
        <v>N</v>
      </c>
    </row>
    <row r="39" spans="1:5" ht="15.95" customHeight="1" thickBot="1">
      <c r="A39" s="97">
        <v>37</v>
      </c>
      <c r="B39" s="111" t="s">
        <v>332</v>
      </c>
      <c r="C39" s="113" t="s">
        <v>136</v>
      </c>
      <c r="D39" s="90">
        <v>68</v>
      </c>
      <c r="E39" s="59" t="str">
        <f t="shared" si="0"/>
        <v>N</v>
      </c>
    </row>
    <row r="40" spans="1:5" ht="15.95" customHeight="1" thickBot="1">
      <c r="A40" s="98">
        <v>38</v>
      </c>
      <c r="B40" s="111" t="s">
        <v>333</v>
      </c>
      <c r="C40" s="113" t="s">
        <v>137</v>
      </c>
      <c r="D40" s="90">
        <v>65</v>
      </c>
      <c r="E40" s="59" t="str">
        <f t="shared" si="0"/>
        <v>N</v>
      </c>
    </row>
    <row r="41" spans="1:5" ht="15.95" customHeight="1" thickBot="1">
      <c r="A41" s="97">
        <v>39</v>
      </c>
      <c r="B41" s="111" t="s">
        <v>334</v>
      </c>
      <c r="C41" s="113" t="s">
        <v>138</v>
      </c>
      <c r="D41" s="90">
        <v>65</v>
      </c>
      <c r="E41" s="59" t="str">
        <f t="shared" si="0"/>
        <v>N</v>
      </c>
    </row>
    <row r="42" spans="1:5" ht="15.95" customHeight="1" thickBot="1">
      <c r="A42" s="98">
        <v>40</v>
      </c>
      <c r="B42" s="111" t="s">
        <v>335</v>
      </c>
      <c r="C42" s="113" t="s">
        <v>139</v>
      </c>
      <c r="D42" s="90">
        <v>65</v>
      </c>
      <c r="E42" s="59" t="str">
        <f t="shared" si="0"/>
        <v>N</v>
      </c>
    </row>
    <row r="43" spans="1:5" ht="15.95" customHeight="1" thickBot="1">
      <c r="A43" s="97">
        <v>41</v>
      </c>
      <c r="B43" s="111" t="s">
        <v>336</v>
      </c>
      <c r="C43" s="113" t="s">
        <v>140</v>
      </c>
      <c r="D43" s="90">
        <v>68</v>
      </c>
      <c r="E43" s="59" t="str">
        <f t="shared" si="0"/>
        <v>N</v>
      </c>
    </row>
    <row r="44" spans="1:5" ht="15.95" customHeight="1" thickBot="1">
      <c r="A44" s="98">
        <v>42</v>
      </c>
      <c r="B44" s="111" t="s">
        <v>337</v>
      </c>
      <c r="C44" s="113" t="s">
        <v>141</v>
      </c>
      <c r="D44" s="90">
        <v>68</v>
      </c>
      <c r="E44" s="59" t="str">
        <f t="shared" si="0"/>
        <v>N</v>
      </c>
    </row>
    <row r="45" spans="1:5" ht="15.95" customHeight="1" thickBot="1">
      <c r="A45" s="97">
        <v>43</v>
      </c>
      <c r="B45" s="111" t="s">
        <v>338</v>
      </c>
      <c r="C45" s="113" t="s">
        <v>142</v>
      </c>
      <c r="D45" s="90">
        <v>68</v>
      </c>
      <c r="E45" s="59" t="str">
        <f t="shared" si="0"/>
        <v>N</v>
      </c>
    </row>
    <row r="46" spans="1:5" ht="15.95" customHeight="1" thickBot="1">
      <c r="A46" s="98">
        <v>44</v>
      </c>
      <c r="B46" s="111" t="s">
        <v>339</v>
      </c>
      <c r="C46" s="113" t="s">
        <v>143</v>
      </c>
      <c r="D46" s="90">
        <v>70</v>
      </c>
      <c r="E46" s="59" t="str">
        <f t="shared" si="0"/>
        <v>N</v>
      </c>
    </row>
    <row r="47" spans="1:5" ht="15.95" customHeight="1" thickBot="1">
      <c r="A47" s="97">
        <v>45</v>
      </c>
      <c r="B47" s="111" t="s">
        <v>340</v>
      </c>
      <c r="C47" s="113" t="s">
        <v>144</v>
      </c>
      <c r="D47" s="90">
        <v>68</v>
      </c>
      <c r="E47" s="59" t="str">
        <f t="shared" si="0"/>
        <v>N</v>
      </c>
    </row>
    <row r="48" spans="1:5" ht="15.95" customHeight="1" thickBot="1">
      <c r="A48" s="98">
        <v>46</v>
      </c>
      <c r="B48" s="111" t="s">
        <v>341</v>
      </c>
      <c r="C48" s="113" t="s">
        <v>145</v>
      </c>
      <c r="D48" s="90">
        <v>68</v>
      </c>
      <c r="E48" s="59" t="str">
        <f t="shared" si="0"/>
        <v>N</v>
      </c>
    </row>
    <row r="49" spans="1:5" ht="15.95" customHeight="1" thickBot="1">
      <c r="A49" s="97">
        <v>47</v>
      </c>
      <c r="B49" s="111" t="s">
        <v>342</v>
      </c>
      <c r="C49" s="113" t="s">
        <v>146</v>
      </c>
      <c r="D49" s="90">
        <v>70</v>
      </c>
      <c r="E49" s="59" t="str">
        <f t="shared" si="0"/>
        <v>N</v>
      </c>
    </row>
    <row r="50" spans="1:5" ht="15.95" customHeight="1" thickBot="1">
      <c r="A50" s="98">
        <v>48</v>
      </c>
      <c r="B50" s="111" t="s">
        <v>343</v>
      </c>
      <c r="C50" s="113" t="s">
        <v>147</v>
      </c>
      <c r="D50" s="90">
        <v>65</v>
      </c>
      <c r="E50" s="59" t="str">
        <f t="shared" si="0"/>
        <v>N</v>
      </c>
    </row>
    <row r="51" spans="1:5" ht="15.95" customHeight="1" thickBot="1">
      <c r="A51" s="97">
        <v>49</v>
      </c>
      <c r="B51" s="111" t="s">
        <v>344</v>
      </c>
      <c r="C51" s="113" t="s">
        <v>148</v>
      </c>
      <c r="D51" s="90">
        <v>65</v>
      </c>
      <c r="E51" s="59" t="str">
        <f t="shared" si="0"/>
        <v>N</v>
      </c>
    </row>
    <row r="52" spans="1:5" ht="15.95" customHeight="1" thickBot="1">
      <c r="A52" s="98">
        <v>50</v>
      </c>
      <c r="B52" s="111" t="s">
        <v>345</v>
      </c>
      <c r="C52" s="113" t="s">
        <v>149</v>
      </c>
      <c r="D52" s="90">
        <v>70</v>
      </c>
      <c r="E52" s="59" t="str">
        <f t="shared" si="0"/>
        <v>N</v>
      </c>
    </row>
    <row r="53" spans="1:5" ht="15.95" customHeight="1" thickBot="1">
      <c r="A53" s="97">
        <v>51</v>
      </c>
      <c r="B53" s="111" t="s">
        <v>346</v>
      </c>
      <c r="C53" s="113" t="s">
        <v>150</v>
      </c>
      <c r="D53" s="90">
        <v>68</v>
      </c>
      <c r="E53" s="59" t="str">
        <f t="shared" si="0"/>
        <v>N</v>
      </c>
    </row>
    <row r="54" spans="1:5" ht="15.95" customHeight="1" thickBot="1">
      <c r="A54" s="98">
        <v>52</v>
      </c>
      <c r="B54" s="111" t="s">
        <v>347</v>
      </c>
      <c r="C54" s="113" t="s">
        <v>151</v>
      </c>
      <c r="D54" s="90">
        <v>65</v>
      </c>
      <c r="E54" s="59" t="str">
        <f t="shared" si="0"/>
        <v>N</v>
      </c>
    </row>
    <row r="55" spans="1:5" ht="15.95" customHeight="1" thickBot="1">
      <c r="A55" s="97">
        <v>53</v>
      </c>
      <c r="B55" s="111" t="s">
        <v>348</v>
      </c>
      <c r="C55" s="113" t="s">
        <v>152</v>
      </c>
      <c r="D55" s="90">
        <v>65</v>
      </c>
      <c r="E55" s="59" t="str">
        <f t="shared" si="0"/>
        <v>N</v>
      </c>
    </row>
    <row r="56" spans="1:5" ht="15.95" customHeight="1" thickBot="1">
      <c r="A56" s="98">
        <v>54</v>
      </c>
      <c r="B56" s="111" t="s">
        <v>349</v>
      </c>
      <c r="C56" s="113" t="s">
        <v>153</v>
      </c>
      <c r="D56" s="90">
        <v>70</v>
      </c>
      <c r="E56" s="59" t="str">
        <f t="shared" si="0"/>
        <v>N</v>
      </c>
    </row>
    <row r="57" spans="1:5" ht="15.95" customHeight="1" thickBot="1">
      <c r="A57" s="97">
        <v>55</v>
      </c>
      <c r="B57" s="111" t="s">
        <v>350</v>
      </c>
      <c r="C57" s="113" t="s">
        <v>94</v>
      </c>
      <c r="D57" s="90">
        <v>68</v>
      </c>
      <c r="E57" s="59" t="str">
        <f t="shared" si="0"/>
        <v>N</v>
      </c>
    </row>
    <row r="58" spans="1:5" ht="15.95" customHeight="1" thickBot="1">
      <c r="A58" s="98">
        <v>56</v>
      </c>
      <c r="B58" s="111" t="s">
        <v>351</v>
      </c>
      <c r="C58" s="113" t="s">
        <v>154</v>
      </c>
      <c r="D58" s="90">
        <v>70</v>
      </c>
      <c r="E58" s="59" t="str">
        <f t="shared" si="0"/>
        <v>N</v>
      </c>
    </row>
    <row r="59" spans="1:5" ht="15.95" customHeight="1" thickBot="1">
      <c r="A59" s="97">
        <v>57</v>
      </c>
      <c r="B59" s="111" t="s">
        <v>352</v>
      </c>
      <c r="C59" s="113" t="s">
        <v>155</v>
      </c>
      <c r="D59" s="90">
        <v>68</v>
      </c>
      <c r="E59" s="59" t="str">
        <f t="shared" si="0"/>
        <v>N</v>
      </c>
    </row>
    <row r="60" spans="1:5" ht="15.95" customHeight="1" thickBot="1">
      <c r="A60" s="98">
        <v>58</v>
      </c>
      <c r="B60" s="111" t="s">
        <v>353</v>
      </c>
      <c r="C60" s="113" t="s">
        <v>156</v>
      </c>
      <c r="D60" s="90">
        <v>65</v>
      </c>
      <c r="E60" s="59" t="str">
        <f t="shared" si="0"/>
        <v>N</v>
      </c>
    </row>
    <row r="61" spans="1:5" ht="15.95" customHeight="1" thickBot="1">
      <c r="A61" s="97">
        <v>59</v>
      </c>
      <c r="B61" s="111" t="s">
        <v>354</v>
      </c>
      <c r="C61" s="113" t="s">
        <v>157</v>
      </c>
      <c r="D61" s="90">
        <v>70</v>
      </c>
      <c r="E61" s="59" t="str">
        <f t="shared" si="0"/>
        <v>N</v>
      </c>
    </row>
    <row r="62" spans="1:5" ht="15.95" customHeight="1" thickBot="1">
      <c r="A62" s="98">
        <v>60</v>
      </c>
      <c r="B62" s="111" t="s">
        <v>355</v>
      </c>
      <c r="C62" s="113" t="s">
        <v>158</v>
      </c>
      <c r="D62" s="90">
        <v>65</v>
      </c>
      <c r="E62" s="59" t="str">
        <f t="shared" si="0"/>
        <v>N</v>
      </c>
    </row>
    <row r="63" spans="1:5" ht="15.95" customHeight="1" thickBot="1">
      <c r="A63" s="97">
        <v>61</v>
      </c>
      <c r="B63" s="111" t="s">
        <v>356</v>
      </c>
      <c r="C63" s="113" t="s">
        <v>159</v>
      </c>
      <c r="D63" s="90">
        <v>70</v>
      </c>
      <c r="E63" s="59" t="str">
        <f t="shared" si="0"/>
        <v>N</v>
      </c>
    </row>
    <row r="64" spans="1:5" ht="15.95" customHeight="1" thickBot="1">
      <c r="A64" s="98">
        <v>62</v>
      </c>
      <c r="B64" s="111" t="s">
        <v>357</v>
      </c>
      <c r="C64" s="113" t="s">
        <v>160</v>
      </c>
      <c r="D64" s="90">
        <v>68</v>
      </c>
      <c r="E64" s="59" t="str">
        <f t="shared" si="0"/>
        <v>N</v>
      </c>
    </row>
    <row r="65" spans="1:5" ht="15.95" customHeight="1" thickBot="1">
      <c r="A65" s="97">
        <v>63</v>
      </c>
      <c r="B65" s="111" t="s">
        <v>358</v>
      </c>
      <c r="C65" s="113" t="s">
        <v>161</v>
      </c>
      <c r="D65" s="90">
        <v>68</v>
      </c>
      <c r="E65" s="59" t="str">
        <f t="shared" si="0"/>
        <v>N</v>
      </c>
    </row>
    <row r="66" spans="1:5" ht="15.95" customHeight="1" thickBot="1">
      <c r="A66" s="98">
        <v>64</v>
      </c>
      <c r="B66" s="111" t="s">
        <v>359</v>
      </c>
      <c r="C66" s="113" t="s">
        <v>162</v>
      </c>
      <c r="D66" s="90">
        <v>70</v>
      </c>
      <c r="E66" s="59" t="str">
        <f t="shared" si="0"/>
        <v>N</v>
      </c>
    </row>
    <row r="67" spans="1:5" ht="15.95" customHeight="1" thickBot="1">
      <c r="A67" s="97">
        <v>65</v>
      </c>
      <c r="B67" s="111" t="s">
        <v>360</v>
      </c>
      <c r="C67" s="113" t="s">
        <v>163</v>
      </c>
      <c r="D67" s="90">
        <v>68</v>
      </c>
      <c r="E67" s="59" t="str">
        <f t="shared" si="0"/>
        <v>N</v>
      </c>
    </row>
    <row r="68" spans="1:5" ht="15.95" customHeight="1" thickBot="1">
      <c r="A68" s="98">
        <v>66</v>
      </c>
      <c r="B68" s="111" t="s">
        <v>361</v>
      </c>
      <c r="C68" s="113" t="s">
        <v>164</v>
      </c>
      <c r="D68" s="90">
        <v>65</v>
      </c>
      <c r="E68" s="59" t="str">
        <f t="shared" ref="E68:E131" si="1">IF(D68&lt;34,"Y","N")</f>
        <v>N</v>
      </c>
    </row>
    <row r="69" spans="1:5" ht="15.95" customHeight="1" thickBot="1">
      <c r="A69" s="97">
        <v>67</v>
      </c>
      <c r="B69" s="111" t="s">
        <v>362</v>
      </c>
      <c r="C69" s="113" t="s">
        <v>165</v>
      </c>
      <c r="D69" s="90">
        <v>65</v>
      </c>
      <c r="E69" s="59" t="str">
        <f t="shared" si="1"/>
        <v>N</v>
      </c>
    </row>
    <row r="70" spans="1:5" ht="15.95" customHeight="1" thickBot="1">
      <c r="A70" s="98">
        <v>68</v>
      </c>
      <c r="B70" s="111" t="s">
        <v>363</v>
      </c>
      <c r="C70" s="113" t="s">
        <v>166</v>
      </c>
      <c r="D70" s="90">
        <v>65</v>
      </c>
      <c r="E70" s="59" t="str">
        <f t="shared" si="1"/>
        <v>N</v>
      </c>
    </row>
    <row r="71" spans="1:5" ht="15.95" customHeight="1" thickBot="1">
      <c r="A71" s="97">
        <v>69</v>
      </c>
      <c r="B71" s="111" t="s">
        <v>364</v>
      </c>
      <c r="C71" s="113" t="s">
        <v>167</v>
      </c>
      <c r="D71" s="90">
        <v>65</v>
      </c>
      <c r="E71" s="59" t="str">
        <f t="shared" si="1"/>
        <v>N</v>
      </c>
    </row>
    <row r="72" spans="1:5" ht="15.95" customHeight="1" thickBot="1">
      <c r="A72" s="98">
        <v>70</v>
      </c>
      <c r="B72" s="111" t="s">
        <v>365</v>
      </c>
      <c r="C72" s="113" t="s">
        <v>168</v>
      </c>
      <c r="D72" s="90">
        <v>70</v>
      </c>
      <c r="E72" s="59" t="str">
        <f t="shared" si="1"/>
        <v>N</v>
      </c>
    </row>
    <row r="73" spans="1:5" ht="15.95" customHeight="1" thickBot="1">
      <c r="A73" s="97">
        <v>71</v>
      </c>
      <c r="B73" s="111" t="s">
        <v>366</v>
      </c>
      <c r="C73" s="113" t="s">
        <v>169</v>
      </c>
      <c r="D73" s="90">
        <v>68</v>
      </c>
      <c r="E73" s="59" t="str">
        <f t="shared" si="1"/>
        <v>N</v>
      </c>
    </row>
    <row r="74" spans="1:5" ht="15.95" customHeight="1" thickBot="1">
      <c r="A74" s="98">
        <v>72</v>
      </c>
      <c r="B74" s="111" t="s">
        <v>367</v>
      </c>
      <c r="C74" s="113" t="s">
        <v>170</v>
      </c>
      <c r="D74" s="90">
        <v>70</v>
      </c>
      <c r="E74" s="59" t="str">
        <f t="shared" si="1"/>
        <v>N</v>
      </c>
    </row>
    <row r="75" spans="1:5" ht="15.95" customHeight="1" thickBot="1">
      <c r="A75" s="97">
        <v>73</v>
      </c>
      <c r="B75" s="111" t="s">
        <v>368</v>
      </c>
      <c r="C75" s="113" t="s">
        <v>171</v>
      </c>
      <c r="D75" s="90">
        <v>70</v>
      </c>
      <c r="E75" s="59" t="str">
        <f t="shared" si="1"/>
        <v>N</v>
      </c>
    </row>
    <row r="76" spans="1:5" ht="15.95" customHeight="1" thickBot="1">
      <c r="A76" s="98">
        <v>74</v>
      </c>
      <c r="B76" s="111" t="s">
        <v>369</v>
      </c>
      <c r="C76" s="113" t="s">
        <v>172</v>
      </c>
      <c r="D76" s="90">
        <v>70</v>
      </c>
      <c r="E76" s="59" t="str">
        <f t="shared" si="1"/>
        <v>N</v>
      </c>
    </row>
    <row r="77" spans="1:5" ht="15.95" customHeight="1" thickBot="1">
      <c r="A77" s="97">
        <v>75</v>
      </c>
      <c r="B77" s="111" t="s">
        <v>370</v>
      </c>
      <c r="C77" s="113" t="s">
        <v>173</v>
      </c>
      <c r="D77" s="90">
        <v>68</v>
      </c>
      <c r="E77" s="59" t="str">
        <f t="shared" si="1"/>
        <v>N</v>
      </c>
    </row>
    <row r="78" spans="1:5" ht="15.95" customHeight="1" thickBot="1">
      <c r="A78" s="98">
        <v>76</v>
      </c>
      <c r="B78" s="111" t="s">
        <v>371</v>
      </c>
      <c r="C78" s="113" t="s">
        <v>174</v>
      </c>
      <c r="D78" s="90">
        <v>61</v>
      </c>
      <c r="E78" s="59" t="str">
        <f t="shared" si="1"/>
        <v>N</v>
      </c>
    </row>
    <row r="79" spans="1:5" ht="15.95" customHeight="1" thickBot="1">
      <c r="A79" s="97">
        <v>77</v>
      </c>
      <c r="B79" s="111" t="s">
        <v>372</v>
      </c>
      <c r="C79" s="113" t="s">
        <v>95</v>
      </c>
      <c r="D79" s="90">
        <v>68</v>
      </c>
      <c r="E79" s="59" t="str">
        <f t="shared" si="1"/>
        <v>N</v>
      </c>
    </row>
    <row r="80" spans="1:5" ht="15.95" customHeight="1" thickBot="1">
      <c r="A80" s="98">
        <v>78</v>
      </c>
      <c r="B80" s="111" t="s">
        <v>373</v>
      </c>
      <c r="C80" s="113" t="s">
        <v>175</v>
      </c>
      <c r="D80" s="90">
        <v>70</v>
      </c>
      <c r="E80" s="59" t="str">
        <f t="shared" si="1"/>
        <v>N</v>
      </c>
    </row>
    <row r="81" spans="1:5" ht="15.95" customHeight="1" thickBot="1">
      <c r="A81" s="97">
        <v>79</v>
      </c>
      <c r="B81" s="111" t="s">
        <v>374</v>
      </c>
      <c r="C81" s="113" t="s">
        <v>176</v>
      </c>
      <c r="D81" s="90">
        <v>70</v>
      </c>
      <c r="E81" s="59" t="str">
        <f t="shared" si="1"/>
        <v>N</v>
      </c>
    </row>
    <row r="82" spans="1:5" ht="15.95" customHeight="1" thickBot="1">
      <c r="A82" s="98">
        <v>80</v>
      </c>
      <c r="B82" s="111" t="s">
        <v>375</v>
      </c>
      <c r="C82" s="113" t="s">
        <v>177</v>
      </c>
      <c r="D82" s="90">
        <v>70</v>
      </c>
      <c r="E82" s="59" t="str">
        <f t="shared" si="1"/>
        <v>N</v>
      </c>
    </row>
    <row r="83" spans="1:5" ht="15.95" customHeight="1" thickBot="1">
      <c r="A83" s="97">
        <v>81</v>
      </c>
      <c r="B83" s="111" t="s">
        <v>376</v>
      </c>
      <c r="C83" s="113" t="s">
        <v>178</v>
      </c>
      <c r="D83" s="90">
        <v>70</v>
      </c>
      <c r="E83" s="59" t="str">
        <f t="shared" si="1"/>
        <v>N</v>
      </c>
    </row>
    <row r="84" spans="1:5" ht="15.95" customHeight="1" thickBot="1">
      <c r="A84" s="98">
        <v>82</v>
      </c>
      <c r="B84" s="111" t="s">
        <v>377</v>
      </c>
      <c r="C84" s="113" t="s">
        <v>179</v>
      </c>
      <c r="D84" s="90">
        <v>68</v>
      </c>
      <c r="E84" s="59" t="str">
        <f t="shared" si="1"/>
        <v>N</v>
      </c>
    </row>
    <row r="85" spans="1:5" ht="15.95" customHeight="1" thickBot="1">
      <c r="A85" s="97">
        <v>83</v>
      </c>
      <c r="B85" s="111" t="s">
        <v>378</v>
      </c>
      <c r="C85" s="113" t="s">
        <v>180</v>
      </c>
      <c r="D85" s="90">
        <v>70</v>
      </c>
      <c r="E85" s="59" t="str">
        <f t="shared" si="1"/>
        <v>N</v>
      </c>
    </row>
    <row r="86" spans="1:5" ht="15.95" customHeight="1" thickBot="1">
      <c r="A86" s="98">
        <v>84</v>
      </c>
      <c r="B86" s="111" t="s">
        <v>379</v>
      </c>
      <c r="C86" s="113" t="s">
        <v>181</v>
      </c>
      <c r="D86" s="90">
        <v>70</v>
      </c>
      <c r="E86" s="59" t="str">
        <f t="shared" si="1"/>
        <v>N</v>
      </c>
    </row>
    <row r="87" spans="1:5" ht="15.95" customHeight="1" thickBot="1">
      <c r="A87" s="97">
        <v>85</v>
      </c>
      <c r="B87" s="111" t="s">
        <v>380</v>
      </c>
      <c r="C87" s="113" t="s">
        <v>182</v>
      </c>
      <c r="D87" s="90">
        <v>65</v>
      </c>
      <c r="E87" s="59" t="str">
        <f t="shared" si="1"/>
        <v>N</v>
      </c>
    </row>
    <row r="88" spans="1:5" ht="15.95" customHeight="1" thickBot="1">
      <c r="A88" s="98">
        <v>86</v>
      </c>
      <c r="B88" s="111" t="s">
        <v>381</v>
      </c>
      <c r="C88" s="113" t="s">
        <v>183</v>
      </c>
      <c r="D88" s="90">
        <v>70</v>
      </c>
      <c r="E88" s="59" t="str">
        <f t="shared" si="1"/>
        <v>N</v>
      </c>
    </row>
    <row r="89" spans="1:5" ht="15.95" customHeight="1" thickBot="1">
      <c r="A89" s="97">
        <v>87</v>
      </c>
      <c r="B89" s="111" t="s">
        <v>382</v>
      </c>
      <c r="C89" s="113" t="s">
        <v>184</v>
      </c>
      <c r="D89" s="90">
        <v>65</v>
      </c>
      <c r="E89" s="59" t="str">
        <f t="shared" si="1"/>
        <v>N</v>
      </c>
    </row>
    <row r="90" spans="1:5" ht="15.95" customHeight="1" thickBot="1">
      <c r="A90" s="98">
        <v>88</v>
      </c>
      <c r="B90" s="111" t="s">
        <v>383</v>
      </c>
      <c r="C90" s="113" t="s">
        <v>185</v>
      </c>
      <c r="D90" s="90">
        <v>70</v>
      </c>
      <c r="E90" s="59" t="str">
        <f t="shared" si="1"/>
        <v>N</v>
      </c>
    </row>
    <row r="91" spans="1:5" ht="15.95" customHeight="1" thickBot="1">
      <c r="A91" s="97">
        <v>89</v>
      </c>
      <c r="B91" s="111" t="s">
        <v>384</v>
      </c>
      <c r="C91" s="113" t="s">
        <v>186</v>
      </c>
      <c r="D91" s="90">
        <v>68</v>
      </c>
      <c r="E91" s="59" t="str">
        <f t="shared" si="1"/>
        <v>N</v>
      </c>
    </row>
    <row r="92" spans="1:5" ht="15.95" customHeight="1" thickBot="1">
      <c r="A92" s="98">
        <v>90</v>
      </c>
      <c r="B92" s="111" t="s">
        <v>385</v>
      </c>
      <c r="C92" s="113" t="s">
        <v>187</v>
      </c>
      <c r="D92" s="90">
        <v>70</v>
      </c>
      <c r="E92" s="59" t="str">
        <f t="shared" si="1"/>
        <v>N</v>
      </c>
    </row>
    <row r="93" spans="1:5" ht="15.95" customHeight="1" thickBot="1">
      <c r="A93" s="97">
        <v>91</v>
      </c>
      <c r="B93" s="111" t="s">
        <v>386</v>
      </c>
      <c r="C93" s="113" t="s">
        <v>188</v>
      </c>
      <c r="D93" s="90">
        <v>68</v>
      </c>
      <c r="E93" s="59" t="str">
        <f t="shared" si="1"/>
        <v>N</v>
      </c>
    </row>
    <row r="94" spans="1:5" ht="15.95" customHeight="1" thickBot="1">
      <c r="A94" s="98">
        <v>92</v>
      </c>
      <c r="B94" s="111" t="s">
        <v>387</v>
      </c>
      <c r="C94" s="113" t="s">
        <v>189</v>
      </c>
      <c r="D94" s="90">
        <v>70</v>
      </c>
      <c r="E94" s="59" t="str">
        <f t="shared" si="1"/>
        <v>N</v>
      </c>
    </row>
    <row r="95" spans="1:5" ht="15.95" customHeight="1" thickBot="1">
      <c r="A95" s="97">
        <v>93</v>
      </c>
      <c r="B95" s="111" t="s">
        <v>388</v>
      </c>
      <c r="C95" s="113" t="s">
        <v>190</v>
      </c>
      <c r="D95" s="90">
        <v>68</v>
      </c>
      <c r="E95" s="59" t="str">
        <f t="shared" si="1"/>
        <v>N</v>
      </c>
    </row>
    <row r="96" spans="1:5" ht="15.95" customHeight="1" thickBot="1">
      <c r="A96" s="98">
        <v>94</v>
      </c>
      <c r="B96" s="111" t="s">
        <v>389</v>
      </c>
      <c r="C96" s="113" t="s">
        <v>191</v>
      </c>
      <c r="D96" s="90">
        <v>70</v>
      </c>
      <c r="E96" s="59" t="str">
        <f t="shared" si="1"/>
        <v>N</v>
      </c>
    </row>
    <row r="97" spans="1:5" ht="15.95" customHeight="1" thickBot="1">
      <c r="A97" s="97">
        <v>95</v>
      </c>
      <c r="B97" s="111" t="s">
        <v>390</v>
      </c>
      <c r="C97" s="113" t="s">
        <v>192</v>
      </c>
      <c r="D97" s="90">
        <v>68</v>
      </c>
      <c r="E97" s="59" t="str">
        <f t="shared" si="1"/>
        <v>N</v>
      </c>
    </row>
    <row r="98" spans="1:5" ht="15.95" customHeight="1" thickBot="1">
      <c r="A98" s="98">
        <v>96</v>
      </c>
      <c r="B98" s="111" t="s">
        <v>391</v>
      </c>
      <c r="C98" s="113" t="s">
        <v>193</v>
      </c>
      <c r="D98" s="90">
        <v>70</v>
      </c>
      <c r="E98" s="59" t="str">
        <f t="shared" si="1"/>
        <v>N</v>
      </c>
    </row>
    <row r="99" spans="1:5" ht="15.95" customHeight="1" thickBot="1">
      <c r="A99" s="97">
        <v>97</v>
      </c>
      <c r="B99" s="111" t="s">
        <v>392</v>
      </c>
      <c r="C99" s="113" t="s">
        <v>194</v>
      </c>
      <c r="D99" s="90">
        <v>65</v>
      </c>
      <c r="E99" s="59" t="str">
        <f t="shared" si="1"/>
        <v>N</v>
      </c>
    </row>
    <row r="100" spans="1:5" ht="15.95" customHeight="1" thickBot="1">
      <c r="A100" s="98">
        <v>98</v>
      </c>
      <c r="B100" s="111" t="s">
        <v>393</v>
      </c>
      <c r="C100" s="113" t="s">
        <v>195</v>
      </c>
      <c r="D100" s="90">
        <v>68</v>
      </c>
      <c r="E100" s="59" t="str">
        <f t="shared" si="1"/>
        <v>N</v>
      </c>
    </row>
    <row r="101" spans="1:5" ht="15.95" customHeight="1" thickBot="1">
      <c r="A101" s="97">
        <v>99</v>
      </c>
      <c r="B101" s="111" t="s">
        <v>394</v>
      </c>
      <c r="C101" s="113" t="s">
        <v>196</v>
      </c>
      <c r="D101" s="90">
        <v>70</v>
      </c>
      <c r="E101" s="59" t="str">
        <f t="shared" si="1"/>
        <v>N</v>
      </c>
    </row>
    <row r="102" spans="1:5" ht="15.95" customHeight="1" thickBot="1">
      <c r="A102" s="98">
        <v>100</v>
      </c>
      <c r="B102" s="111" t="s">
        <v>395</v>
      </c>
      <c r="C102" s="113" t="s">
        <v>197</v>
      </c>
      <c r="D102" s="90">
        <v>70</v>
      </c>
      <c r="E102" s="59" t="str">
        <f t="shared" si="1"/>
        <v>N</v>
      </c>
    </row>
    <row r="103" spans="1:5" ht="15.95" customHeight="1" thickBot="1">
      <c r="A103" s="97">
        <v>101</v>
      </c>
      <c r="B103" s="111" t="s">
        <v>396</v>
      </c>
      <c r="C103" s="113" t="s">
        <v>198</v>
      </c>
      <c r="D103" s="90">
        <v>70</v>
      </c>
      <c r="E103" s="59" t="str">
        <f t="shared" si="1"/>
        <v>N</v>
      </c>
    </row>
    <row r="104" spans="1:5" ht="15.95" customHeight="1" thickBot="1">
      <c r="A104" s="98">
        <v>102</v>
      </c>
      <c r="B104" s="111" t="s">
        <v>397</v>
      </c>
      <c r="C104" s="113" t="s">
        <v>199</v>
      </c>
      <c r="D104" s="90">
        <v>68</v>
      </c>
      <c r="E104" s="59" t="str">
        <f t="shared" si="1"/>
        <v>N</v>
      </c>
    </row>
    <row r="105" spans="1:5" ht="15.95" customHeight="1" thickBot="1">
      <c r="A105" s="97">
        <v>103</v>
      </c>
      <c r="B105" s="111" t="s">
        <v>398</v>
      </c>
      <c r="C105" s="113" t="s">
        <v>200</v>
      </c>
      <c r="D105" s="90">
        <v>70</v>
      </c>
      <c r="E105" s="59" t="str">
        <f t="shared" si="1"/>
        <v>N</v>
      </c>
    </row>
    <row r="106" spans="1:5" ht="15.95" customHeight="1" thickBot="1">
      <c r="A106" s="98">
        <v>104</v>
      </c>
      <c r="B106" s="111" t="s">
        <v>399</v>
      </c>
      <c r="C106" s="113" t="s">
        <v>96</v>
      </c>
      <c r="D106" s="90">
        <v>70</v>
      </c>
      <c r="E106" s="59" t="str">
        <f t="shared" si="1"/>
        <v>N</v>
      </c>
    </row>
    <row r="107" spans="1:5" ht="15.95" customHeight="1" thickBot="1">
      <c r="A107" s="97">
        <v>105</v>
      </c>
      <c r="B107" s="111" t="s">
        <v>400</v>
      </c>
      <c r="C107" s="113" t="s">
        <v>201</v>
      </c>
      <c r="D107" s="90">
        <v>65</v>
      </c>
      <c r="E107" s="59" t="str">
        <f t="shared" si="1"/>
        <v>N</v>
      </c>
    </row>
    <row r="108" spans="1:5" ht="15.95" customHeight="1" thickBot="1">
      <c r="A108" s="98">
        <v>106</v>
      </c>
      <c r="B108" s="111" t="s">
        <v>401</v>
      </c>
      <c r="C108" s="113" t="s">
        <v>97</v>
      </c>
      <c r="D108" s="90">
        <v>68</v>
      </c>
      <c r="E108" s="59" t="str">
        <f t="shared" si="1"/>
        <v>N</v>
      </c>
    </row>
    <row r="109" spans="1:5" ht="15.95" customHeight="1" thickBot="1">
      <c r="A109" s="97">
        <v>107</v>
      </c>
      <c r="B109" s="111" t="s">
        <v>402</v>
      </c>
      <c r="C109" s="113" t="s">
        <v>202</v>
      </c>
      <c r="D109" s="90">
        <v>70</v>
      </c>
      <c r="E109" s="59" t="str">
        <f t="shared" si="1"/>
        <v>N</v>
      </c>
    </row>
    <row r="110" spans="1:5" ht="15.95" customHeight="1" thickBot="1">
      <c r="A110" s="98">
        <v>108</v>
      </c>
      <c r="B110" s="111" t="s">
        <v>403</v>
      </c>
      <c r="C110" s="113" t="s">
        <v>203</v>
      </c>
      <c r="D110" s="90">
        <v>68</v>
      </c>
      <c r="E110" s="59" t="str">
        <f t="shared" si="1"/>
        <v>N</v>
      </c>
    </row>
    <row r="111" spans="1:5" ht="15.95" customHeight="1" thickBot="1">
      <c r="A111" s="97">
        <v>109</v>
      </c>
      <c r="B111" s="111" t="s">
        <v>404</v>
      </c>
      <c r="C111" s="113" t="s">
        <v>204</v>
      </c>
      <c r="D111" s="90">
        <v>65</v>
      </c>
      <c r="E111" s="59" t="str">
        <f t="shared" si="1"/>
        <v>N</v>
      </c>
    </row>
    <row r="112" spans="1:5" ht="15.95" customHeight="1" thickBot="1">
      <c r="A112" s="98">
        <v>110</v>
      </c>
      <c r="B112" s="111" t="s">
        <v>405</v>
      </c>
      <c r="C112" s="113" t="s">
        <v>205</v>
      </c>
      <c r="D112" s="90">
        <v>68</v>
      </c>
      <c r="E112" s="59" t="str">
        <f t="shared" si="1"/>
        <v>N</v>
      </c>
    </row>
    <row r="113" spans="1:5" ht="15.95" customHeight="1" thickBot="1">
      <c r="A113" s="97">
        <v>111</v>
      </c>
      <c r="B113" s="111" t="s">
        <v>406</v>
      </c>
      <c r="C113" s="113" t="s">
        <v>206</v>
      </c>
      <c r="D113" s="90">
        <v>56</v>
      </c>
      <c r="E113" s="59" t="str">
        <f t="shared" si="1"/>
        <v>N</v>
      </c>
    </row>
    <row r="114" spans="1:5" ht="15.95" customHeight="1" thickBot="1">
      <c r="A114" s="98">
        <v>112</v>
      </c>
      <c r="B114" s="111" t="s">
        <v>407</v>
      </c>
      <c r="C114" s="113" t="s">
        <v>207</v>
      </c>
      <c r="D114" s="90">
        <v>70</v>
      </c>
      <c r="E114" s="59" t="str">
        <f t="shared" si="1"/>
        <v>N</v>
      </c>
    </row>
    <row r="115" spans="1:5" ht="15.95" customHeight="1" thickBot="1">
      <c r="A115" s="97">
        <v>113</v>
      </c>
      <c r="B115" s="111" t="s">
        <v>408</v>
      </c>
      <c r="C115" s="113" t="s">
        <v>98</v>
      </c>
      <c r="D115" s="90">
        <v>68</v>
      </c>
      <c r="E115" s="59" t="str">
        <f t="shared" si="1"/>
        <v>N</v>
      </c>
    </row>
    <row r="116" spans="1:5" ht="15.95" customHeight="1" thickBot="1">
      <c r="A116" s="98">
        <v>114</v>
      </c>
      <c r="B116" s="111" t="s">
        <v>409</v>
      </c>
      <c r="C116" s="113" t="s">
        <v>208</v>
      </c>
      <c r="D116" s="90">
        <v>70</v>
      </c>
      <c r="E116" s="59" t="str">
        <f t="shared" si="1"/>
        <v>N</v>
      </c>
    </row>
    <row r="117" spans="1:5" ht="15.95" customHeight="1" thickBot="1">
      <c r="A117" s="97">
        <v>115</v>
      </c>
      <c r="B117" s="111" t="s">
        <v>410</v>
      </c>
      <c r="C117" s="113" t="s">
        <v>209</v>
      </c>
      <c r="D117" s="90">
        <v>70</v>
      </c>
      <c r="E117" s="59" t="str">
        <f t="shared" si="1"/>
        <v>N</v>
      </c>
    </row>
    <row r="118" spans="1:5" ht="15.95" customHeight="1" thickBot="1">
      <c r="A118" s="98">
        <v>116</v>
      </c>
      <c r="B118" s="111" t="s">
        <v>411</v>
      </c>
      <c r="C118" s="113" t="s">
        <v>210</v>
      </c>
      <c r="D118" s="90">
        <v>70</v>
      </c>
      <c r="E118" s="59" t="str">
        <f t="shared" si="1"/>
        <v>N</v>
      </c>
    </row>
    <row r="119" spans="1:5" ht="15.95" customHeight="1" thickBot="1">
      <c r="A119" s="97">
        <v>117</v>
      </c>
      <c r="B119" s="111" t="s">
        <v>412</v>
      </c>
      <c r="C119" s="113" t="s">
        <v>211</v>
      </c>
      <c r="D119" s="90">
        <v>70</v>
      </c>
      <c r="E119" s="59" t="str">
        <f t="shared" si="1"/>
        <v>N</v>
      </c>
    </row>
    <row r="120" spans="1:5" ht="15.95" customHeight="1" thickBot="1">
      <c r="A120" s="98">
        <v>118</v>
      </c>
      <c r="B120" s="111" t="s">
        <v>413</v>
      </c>
      <c r="C120" s="113" t="s">
        <v>212</v>
      </c>
      <c r="D120" s="90">
        <v>70</v>
      </c>
      <c r="E120" s="59" t="str">
        <f t="shared" si="1"/>
        <v>N</v>
      </c>
    </row>
    <row r="121" spans="1:5" ht="15.95" customHeight="1" thickBot="1">
      <c r="A121" s="97">
        <v>119</v>
      </c>
      <c r="B121" s="111" t="s">
        <v>414</v>
      </c>
      <c r="C121" s="113" t="s">
        <v>213</v>
      </c>
      <c r="D121" s="90">
        <v>70</v>
      </c>
      <c r="E121" s="59" t="str">
        <f t="shared" si="1"/>
        <v>N</v>
      </c>
    </row>
    <row r="122" spans="1:5" ht="15.95" customHeight="1" thickBot="1">
      <c r="A122" s="98">
        <v>120</v>
      </c>
      <c r="B122" s="111" t="s">
        <v>415</v>
      </c>
      <c r="C122" s="113" t="s">
        <v>214</v>
      </c>
      <c r="D122" s="90">
        <v>70</v>
      </c>
      <c r="E122" s="59" t="str">
        <f t="shared" si="1"/>
        <v>N</v>
      </c>
    </row>
    <row r="123" spans="1:5" ht="15.95" customHeight="1" thickBot="1">
      <c r="A123" s="97">
        <v>121</v>
      </c>
      <c r="B123" s="111" t="s">
        <v>416</v>
      </c>
      <c r="C123" s="113" t="s">
        <v>215</v>
      </c>
      <c r="D123" s="90">
        <v>68</v>
      </c>
      <c r="E123" s="59" t="str">
        <f t="shared" si="1"/>
        <v>N</v>
      </c>
    </row>
    <row r="124" spans="1:5" ht="15.95" customHeight="1" thickBot="1">
      <c r="A124" s="98">
        <v>122</v>
      </c>
      <c r="B124" s="111" t="s">
        <v>417</v>
      </c>
      <c r="C124" s="113" t="s">
        <v>216</v>
      </c>
      <c r="D124" s="90">
        <v>68</v>
      </c>
      <c r="E124" s="59" t="str">
        <f t="shared" si="1"/>
        <v>N</v>
      </c>
    </row>
    <row r="125" spans="1:5" ht="15.95" customHeight="1" thickBot="1">
      <c r="A125" s="97">
        <v>123</v>
      </c>
      <c r="B125" s="111" t="s">
        <v>418</v>
      </c>
      <c r="C125" s="113" t="s">
        <v>217</v>
      </c>
      <c r="D125" s="90">
        <v>70</v>
      </c>
      <c r="E125" s="59" t="str">
        <f t="shared" si="1"/>
        <v>N</v>
      </c>
    </row>
    <row r="126" spans="1:5" ht="15.95" customHeight="1" thickBot="1">
      <c r="A126" s="98">
        <v>124</v>
      </c>
      <c r="B126" s="111" t="s">
        <v>419</v>
      </c>
      <c r="C126" s="113" t="s">
        <v>218</v>
      </c>
      <c r="D126" s="90">
        <v>70</v>
      </c>
      <c r="E126" s="59" t="str">
        <f t="shared" si="1"/>
        <v>N</v>
      </c>
    </row>
    <row r="127" spans="1:5" ht="16.5" thickBot="1">
      <c r="A127" s="97">
        <v>125</v>
      </c>
      <c r="B127" s="111" t="s">
        <v>420</v>
      </c>
      <c r="C127" s="113" t="s">
        <v>219</v>
      </c>
      <c r="D127" s="90">
        <v>70</v>
      </c>
      <c r="E127" s="59" t="str">
        <f t="shared" si="1"/>
        <v>N</v>
      </c>
    </row>
    <row r="128" spans="1:5" ht="15.75" thickBot="1">
      <c r="A128" s="98">
        <v>126</v>
      </c>
      <c r="B128" s="111" t="s">
        <v>421</v>
      </c>
      <c r="C128" s="113" t="s">
        <v>220</v>
      </c>
      <c r="D128" s="90">
        <v>68</v>
      </c>
      <c r="E128" s="59" t="str">
        <f t="shared" si="1"/>
        <v>N</v>
      </c>
    </row>
    <row r="129" spans="1:5" ht="16.5" thickBot="1">
      <c r="A129" s="97">
        <v>127</v>
      </c>
      <c r="B129" s="111" t="s">
        <v>422</v>
      </c>
      <c r="C129" s="113" t="s">
        <v>221</v>
      </c>
      <c r="D129" s="90">
        <v>68</v>
      </c>
      <c r="E129" s="59" t="str">
        <f t="shared" si="1"/>
        <v>N</v>
      </c>
    </row>
    <row r="130" spans="1:5" ht="15.75" thickBot="1">
      <c r="A130" s="98">
        <v>128</v>
      </c>
      <c r="B130" s="111" t="s">
        <v>423</v>
      </c>
      <c r="C130" s="113" t="s">
        <v>222</v>
      </c>
      <c r="D130" s="90">
        <v>68</v>
      </c>
      <c r="E130" s="59" t="str">
        <f t="shared" si="1"/>
        <v>N</v>
      </c>
    </row>
    <row r="131" spans="1:5" ht="16.5" thickBot="1">
      <c r="A131" s="97">
        <v>129</v>
      </c>
      <c r="B131" s="111" t="s">
        <v>424</v>
      </c>
      <c r="C131" s="113" t="s">
        <v>223</v>
      </c>
      <c r="D131" s="90">
        <v>68</v>
      </c>
      <c r="E131" s="59" t="str">
        <f t="shared" si="1"/>
        <v>N</v>
      </c>
    </row>
    <row r="132" spans="1:5" ht="15.75" thickBot="1">
      <c r="A132" s="98">
        <v>130</v>
      </c>
      <c r="B132" s="111" t="s">
        <v>425</v>
      </c>
      <c r="C132" s="113" t="s">
        <v>224</v>
      </c>
      <c r="D132" s="90">
        <v>70</v>
      </c>
      <c r="E132" s="59" t="str">
        <f t="shared" ref="E132:E193" si="2">IF(D132&lt;34,"Y","N")</f>
        <v>N</v>
      </c>
    </row>
    <row r="133" spans="1:5" ht="16.5" thickBot="1">
      <c r="A133" s="97">
        <v>131</v>
      </c>
      <c r="B133" s="111" t="s">
        <v>426</v>
      </c>
      <c r="C133" s="113" t="s">
        <v>225</v>
      </c>
      <c r="D133" s="90">
        <v>70</v>
      </c>
      <c r="E133" s="59" t="str">
        <f t="shared" si="2"/>
        <v>N</v>
      </c>
    </row>
    <row r="134" spans="1:5" ht="15.75" thickBot="1">
      <c r="A134" s="98">
        <v>132</v>
      </c>
      <c r="B134" s="111" t="s">
        <v>427</v>
      </c>
      <c r="C134" s="113" t="s">
        <v>226</v>
      </c>
      <c r="D134" s="90">
        <v>70</v>
      </c>
      <c r="E134" s="59" t="str">
        <f t="shared" si="2"/>
        <v>N</v>
      </c>
    </row>
    <row r="135" spans="1:5" ht="16.5" thickBot="1">
      <c r="A135" s="97">
        <v>133</v>
      </c>
      <c r="B135" s="111" t="s">
        <v>428</v>
      </c>
      <c r="C135" s="113" t="s">
        <v>227</v>
      </c>
      <c r="D135" s="90">
        <v>70</v>
      </c>
      <c r="E135" s="59" t="str">
        <f t="shared" si="2"/>
        <v>N</v>
      </c>
    </row>
    <row r="136" spans="1:5" ht="15.75" thickBot="1">
      <c r="A136" s="98">
        <v>134</v>
      </c>
      <c r="B136" s="111" t="s">
        <v>429</v>
      </c>
      <c r="C136" s="113" t="s">
        <v>228</v>
      </c>
      <c r="D136" s="90">
        <v>70</v>
      </c>
      <c r="E136" s="59" t="str">
        <f t="shared" si="2"/>
        <v>N</v>
      </c>
    </row>
    <row r="137" spans="1:5" ht="16.5" thickBot="1">
      <c r="A137" s="97">
        <v>135</v>
      </c>
      <c r="B137" s="111" t="s">
        <v>430</v>
      </c>
      <c r="C137" s="113" t="s">
        <v>99</v>
      </c>
      <c r="D137" s="90">
        <v>68</v>
      </c>
      <c r="E137" s="59" t="str">
        <f t="shared" si="2"/>
        <v>N</v>
      </c>
    </row>
    <row r="138" spans="1:5" ht="15.75" thickBot="1">
      <c r="A138" s="98">
        <v>136</v>
      </c>
      <c r="B138" s="111" t="s">
        <v>431</v>
      </c>
      <c r="C138" s="113" t="s">
        <v>229</v>
      </c>
      <c r="D138" s="90">
        <v>56</v>
      </c>
      <c r="E138" s="59" t="str">
        <f t="shared" si="2"/>
        <v>N</v>
      </c>
    </row>
    <row r="139" spans="1:5" ht="16.5" thickBot="1">
      <c r="A139" s="97">
        <v>137</v>
      </c>
      <c r="B139" s="111" t="s">
        <v>432</v>
      </c>
      <c r="C139" s="113" t="s">
        <v>230</v>
      </c>
      <c r="D139" s="90">
        <v>68</v>
      </c>
      <c r="E139" s="59" t="str">
        <f t="shared" si="2"/>
        <v>N</v>
      </c>
    </row>
    <row r="140" spans="1:5" ht="15.75" thickBot="1">
      <c r="A140" s="98">
        <v>138</v>
      </c>
      <c r="B140" s="111" t="s">
        <v>433</v>
      </c>
      <c r="C140" s="113" t="s">
        <v>231</v>
      </c>
      <c r="D140" s="90">
        <v>70</v>
      </c>
      <c r="E140" s="59" t="str">
        <f t="shared" si="2"/>
        <v>N</v>
      </c>
    </row>
    <row r="141" spans="1:5" ht="16.5" thickBot="1">
      <c r="A141" s="97">
        <v>139</v>
      </c>
      <c r="B141" s="111" t="s">
        <v>434</v>
      </c>
      <c r="C141" s="113" t="s">
        <v>232</v>
      </c>
      <c r="D141" s="90">
        <v>70</v>
      </c>
      <c r="E141" s="59" t="str">
        <f t="shared" si="2"/>
        <v>N</v>
      </c>
    </row>
    <row r="142" spans="1:5" ht="15.75" thickBot="1">
      <c r="A142" s="98">
        <v>140</v>
      </c>
      <c r="B142" s="111" t="s">
        <v>435</v>
      </c>
      <c r="C142" s="113" t="s">
        <v>233</v>
      </c>
      <c r="D142" s="90">
        <v>70</v>
      </c>
      <c r="E142" s="59" t="str">
        <f t="shared" si="2"/>
        <v>N</v>
      </c>
    </row>
    <row r="143" spans="1:5" ht="16.5" thickBot="1">
      <c r="A143" s="97">
        <v>141</v>
      </c>
      <c r="B143" s="111" t="s">
        <v>436</v>
      </c>
      <c r="C143" s="113" t="s">
        <v>234</v>
      </c>
      <c r="D143" s="90">
        <v>61</v>
      </c>
      <c r="E143" s="59" t="str">
        <f t="shared" si="2"/>
        <v>N</v>
      </c>
    </row>
    <row r="144" spans="1:5" ht="15.75" thickBot="1">
      <c r="A144" s="98">
        <v>142</v>
      </c>
      <c r="B144" s="111" t="s">
        <v>437</v>
      </c>
      <c r="C144" s="113" t="s">
        <v>235</v>
      </c>
      <c r="D144" s="90">
        <v>68</v>
      </c>
      <c r="E144" s="59" t="str">
        <f t="shared" si="2"/>
        <v>N</v>
      </c>
    </row>
    <row r="145" spans="1:5" ht="16.5" thickBot="1">
      <c r="A145" s="97">
        <v>143</v>
      </c>
      <c r="B145" s="111" t="s">
        <v>438</v>
      </c>
      <c r="C145" s="113" t="s">
        <v>236</v>
      </c>
      <c r="D145" s="90">
        <v>68</v>
      </c>
      <c r="E145" s="59" t="str">
        <f t="shared" si="2"/>
        <v>N</v>
      </c>
    </row>
    <row r="146" spans="1:5" ht="15.75" thickBot="1">
      <c r="A146" s="98">
        <v>144</v>
      </c>
      <c r="B146" s="111" t="s">
        <v>439</v>
      </c>
      <c r="C146" s="113" t="s">
        <v>237</v>
      </c>
      <c r="D146" s="90">
        <v>70</v>
      </c>
      <c r="E146" s="59" t="str">
        <f t="shared" si="2"/>
        <v>N</v>
      </c>
    </row>
    <row r="147" spans="1:5" ht="16.5" thickBot="1">
      <c r="A147" s="97">
        <v>145</v>
      </c>
      <c r="B147" s="111" t="s">
        <v>440</v>
      </c>
      <c r="C147" s="113" t="s">
        <v>238</v>
      </c>
      <c r="D147" s="90">
        <v>70</v>
      </c>
      <c r="E147" s="59" t="str">
        <f t="shared" si="2"/>
        <v>N</v>
      </c>
    </row>
    <row r="148" spans="1:5" ht="15.75" thickBot="1">
      <c r="A148" s="98">
        <v>146</v>
      </c>
      <c r="B148" s="111" t="s">
        <v>441</v>
      </c>
      <c r="C148" s="113" t="s">
        <v>239</v>
      </c>
      <c r="D148" s="90">
        <v>70</v>
      </c>
      <c r="E148" s="59" t="str">
        <f t="shared" si="2"/>
        <v>N</v>
      </c>
    </row>
    <row r="149" spans="1:5" ht="16.5" thickBot="1">
      <c r="A149" s="97">
        <v>147</v>
      </c>
      <c r="B149" s="111" t="s">
        <v>442</v>
      </c>
      <c r="C149" s="113" t="s">
        <v>240</v>
      </c>
      <c r="D149" s="90">
        <v>70</v>
      </c>
      <c r="E149" s="59" t="str">
        <f t="shared" si="2"/>
        <v>N</v>
      </c>
    </row>
    <row r="150" spans="1:5" ht="15.75" thickBot="1">
      <c r="A150" s="98">
        <v>148</v>
      </c>
      <c r="B150" s="111" t="s">
        <v>443</v>
      </c>
      <c r="C150" s="113" t="s">
        <v>241</v>
      </c>
      <c r="D150" s="90">
        <v>70</v>
      </c>
      <c r="E150" s="59" t="str">
        <f t="shared" si="2"/>
        <v>N</v>
      </c>
    </row>
    <row r="151" spans="1:5" ht="16.5" thickBot="1">
      <c r="A151" s="97">
        <v>149</v>
      </c>
      <c r="B151" s="111" t="s">
        <v>444</v>
      </c>
      <c r="C151" s="113" t="s">
        <v>242</v>
      </c>
      <c r="D151" s="90">
        <v>68</v>
      </c>
      <c r="E151" s="59" t="str">
        <f t="shared" si="2"/>
        <v>N</v>
      </c>
    </row>
    <row r="152" spans="1:5" ht="15.75" thickBot="1">
      <c r="A152" s="98">
        <v>150</v>
      </c>
      <c r="B152" s="111" t="s">
        <v>445</v>
      </c>
      <c r="C152" s="113" t="s">
        <v>243</v>
      </c>
      <c r="D152" s="90">
        <v>70</v>
      </c>
      <c r="E152" s="59" t="str">
        <f t="shared" si="2"/>
        <v>N</v>
      </c>
    </row>
    <row r="153" spans="1:5" ht="16.5" thickBot="1">
      <c r="A153" s="97">
        <v>151</v>
      </c>
      <c r="B153" s="111" t="s">
        <v>446</v>
      </c>
      <c r="C153" s="113" t="s">
        <v>244</v>
      </c>
      <c r="D153" s="90">
        <v>68</v>
      </c>
      <c r="E153" s="59" t="str">
        <f t="shared" si="2"/>
        <v>N</v>
      </c>
    </row>
    <row r="154" spans="1:5" ht="15.75" thickBot="1">
      <c r="A154" s="98">
        <v>152</v>
      </c>
      <c r="B154" s="111" t="s">
        <v>447</v>
      </c>
      <c r="C154" s="113" t="s">
        <v>245</v>
      </c>
      <c r="D154" s="90">
        <v>68</v>
      </c>
      <c r="E154" s="59" t="str">
        <f t="shared" si="2"/>
        <v>N</v>
      </c>
    </row>
    <row r="155" spans="1:5" ht="16.5" thickBot="1">
      <c r="A155" s="97">
        <v>153</v>
      </c>
      <c r="B155" s="111" t="s">
        <v>448</v>
      </c>
      <c r="C155" s="113" t="s">
        <v>246</v>
      </c>
      <c r="D155" s="90">
        <v>70</v>
      </c>
      <c r="E155" s="59" t="str">
        <f t="shared" si="2"/>
        <v>N</v>
      </c>
    </row>
    <row r="156" spans="1:5" ht="15.75" thickBot="1">
      <c r="A156" s="98">
        <v>154</v>
      </c>
      <c r="B156" s="111" t="s">
        <v>449</v>
      </c>
      <c r="C156" s="113" t="s">
        <v>247</v>
      </c>
      <c r="D156" s="90">
        <v>70</v>
      </c>
      <c r="E156" s="59" t="str">
        <f t="shared" si="2"/>
        <v>N</v>
      </c>
    </row>
    <row r="157" spans="1:5" ht="16.5" thickBot="1">
      <c r="A157" s="97">
        <v>155</v>
      </c>
      <c r="B157" s="111" t="s">
        <v>450</v>
      </c>
      <c r="C157" s="113" t="s">
        <v>248</v>
      </c>
      <c r="D157" s="90">
        <v>70</v>
      </c>
      <c r="E157" s="59" t="str">
        <f t="shared" si="2"/>
        <v>N</v>
      </c>
    </row>
    <row r="158" spans="1:5" ht="15.75" thickBot="1">
      <c r="A158" s="98">
        <v>156</v>
      </c>
      <c r="B158" s="111" t="s">
        <v>451</v>
      </c>
      <c r="C158" s="113" t="s">
        <v>249</v>
      </c>
      <c r="D158" s="90">
        <v>65</v>
      </c>
      <c r="E158" s="59" t="str">
        <f t="shared" si="2"/>
        <v>N</v>
      </c>
    </row>
    <row r="159" spans="1:5" ht="16.5" thickBot="1">
      <c r="A159" s="97">
        <v>157</v>
      </c>
      <c r="B159" s="111" t="s">
        <v>452</v>
      </c>
      <c r="C159" s="113" t="s">
        <v>250</v>
      </c>
      <c r="D159" s="90">
        <v>68</v>
      </c>
      <c r="E159" s="59" t="str">
        <f t="shared" si="2"/>
        <v>N</v>
      </c>
    </row>
    <row r="160" spans="1:5" ht="15.75" thickBot="1">
      <c r="A160" s="98">
        <v>158</v>
      </c>
      <c r="B160" s="111" t="s">
        <v>453</v>
      </c>
      <c r="C160" s="113" t="s">
        <v>251</v>
      </c>
      <c r="D160" s="90">
        <v>68</v>
      </c>
      <c r="E160" s="59" t="str">
        <f t="shared" si="2"/>
        <v>N</v>
      </c>
    </row>
    <row r="161" spans="1:5" ht="16.5" thickBot="1">
      <c r="A161" s="97">
        <v>159</v>
      </c>
      <c r="B161" s="111" t="s">
        <v>454</v>
      </c>
      <c r="C161" s="113" t="s">
        <v>252</v>
      </c>
      <c r="D161" s="90">
        <v>70</v>
      </c>
      <c r="E161" s="59" t="str">
        <f t="shared" si="2"/>
        <v>N</v>
      </c>
    </row>
    <row r="162" spans="1:5" ht="15.75" thickBot="1">
      <c r="A162" s="98">
        <v>160</v>
      </c>
      <c r="B162" s="111" t="s">
        <v>455</v>
      </c>
      <c r="C162" s="113" t="s">
        <v>253</v>
      </c>
      <c r="D162" s="90">
        <v>70</v>
      </c>
      <c r="E162" s="59" t="str">
        <f t="shared" si="2"/>
        <v>N</v>
      </c>
    </row>
    <row r="163" spans="1:5" ht="16.5" thickBot="1">
      <c r="A163" s="97">
        <v>161</v>
      </c>
      <c r="B163" s="111" t="s">
        <v>456</v>
      </c>
      <c r="C163" s="113" t="s">
        <v>254</v>
      </c>
      <c r="D163" s="90">
        <v>68</v>
      </c>
      <c r="E163" s="59" t="str">
        <f t="shared" si="2"/>
        <v>N</v>
      </c>
    </row>
    <row r="164" spans="1:5" ht="15.75" thickBot="1">
      <c r="A164" s="98">
        <v>162</v>
      </c>
      <c r="B164" s="111" t="s">
        <v>457</v>
      </c>
      <c r="C164" s="113" t="s">
        <v>255</v>
      </c>
      <c r="D164" s="90">
        <v>68</v>
      </c>
      <c r="E164" s="59" t="str">
        <f t="shared" si="2"/>
        <v>N</v>
      </c>
    </row>
    <row r="165" spans="1:5" ht="16.5" thickBot="1">
      <c r="A165" s="97">
        <v>163</v>
      </c>
      <c r="B165" s="111" t="s">
        <v>458</v>
      </c>
      <c r="C165" s="113" t="s">
        <v>256</v>
      </c>
      <c r="D165" s="90">
        <v>65</v>
      </c>
      <c r="E165" s="59" t="str">
        <f t="shared" si="2"/>
        <v>N</v>
      </c>
    </row>
    <row r="166" spans="1:5" ht="15.75" thickBot="1">
      <c r="A166" s="98">
        <v>164</v>
      </c>
      <c r="B166" s="111" t="s">
        <v>459</v>
      </c>
      <c r="C166" s="113" t="s">
        <v>257</v>
      </c>
      <c r="D166" s="90">
        <v>70</v>
      </c>
      <c r="E166" s="59" t="str">
        <f t="shared" si="2"/>
        <v>N</v>
      </c>
    </row>
    <row r="167" spans="1:5" ht="16.5" thickBot="1">
      <c r="A167" s="97">
        <v>165</v>
      </c>
      <c r="B167" s="111" t="s">
        <v>460</v>
      </c>
      <c r="C167" s="113" t="s">
        <v>258</v>
      </c>
      <c r="D167" s="90">
        <v>68</v>
      </c>
      <c r="E167" s="59" t="str">
        <f t="shared" si="2"/>
        <v>N</v>
      </c>
    </row>
    <row r="168" spans="1:5" ht="15.75" thickBot="1">
      <c r="A168" s="98">
        <v>166</v>
      </c>
      <c r="B168" s="111" t="s">
        <v>461</v>
      </c>
      <c r="C168" s="113" t="s">
        <v>259</v>
      </c>
      <c r="D168" s="90">
        <v>68</v>
      </c>
      <c r="E168" s="59" t="str">
        <f t="shared" si="2"/>
        <v>N</v>
      </c>
    </row>
    <row r="169" spans="1:5" ht="16.5" thickBot="1">
      <c r="A169" s="97">
        <v>167</v>
      </c>
      <c r="B169" s="111" t="s">
        <v>462</v>
      </c>
      <c r="C169" s="113" t="s">
        <v>260</v>
      </c>
      <c r="D169" s="90">
        <v>70</v>
      </c>
      <c r="E169" s="59" t="str">
        <f t="shared" si="2"/>
        <v>N</v>
      </c>
    </row>
    <row r="170" spans="1:5" ht="15.75" thickBot="1">
      <c r="A170" s="98">
        <v>168</v>
      </c>
      <c r="B170" s="111" t="s">
        <v>463</v>
      </c>
      <c r="C170" s="113" t="s">
        <v>261</v>
      </c>
      <c r="D170" s="90">
        <v>70</v>
      </c>
      <c r="E170" s="59" t="str">
        <f t="shared" si="2"/>
        <v>N</v>
      </c>
    </row>
    <row r="171" spans="1:5" ht="16.5" thickBot="1">
      <c r="A171" s="97">
        <v>169</v>
      </c>
      <c r="B171" s="111" t="s">
        <v>464</v>
      </c>
      <c r="C171" s="113" t="s">
        <v>262</v>
      </c>
      <c r="D171" s="90">
        <v>68</v>
      </c>
      <c r="E171" s="59" t="str">
        <f t="shared" si="2"/>
        <v>N</v>
      </c>
    </row>
    <row r="172" spans="1:5" ht="15.75" thickBot="1">
      <c r="A172" s="98">
        <v>170</v>
      </c>
      <c r="B172" s="111" t="s">
        <v>465</v>
      </c>
      <c r="C172" s="113" t="s">
        <v>263</v>
      </c>
      <c r="D172" s="90">
        <v>70</v>
      </c>
      <c r="E172" s="59" t="str">
        <f t="shared" si="2"/>
        <v>N</v>
      </c>
    </row>
    <row r="173" spans="1:5" ht="16.5" thickBot="1">
      <c r="A173" s="97">
        <v>171</v>
      </c>
      <c r="B173" s="111" t="s">
        <v>466</v>
      </c>
      <c r="C173" s="113" t="s">
        <v>264</v>
      </c>
      <c r="D173" s="90">
        <v>68</v>
      </c>
      <c r="E173" s="59" t="str">
        <f t="shared" si="2"/>
        <v>N</v>
      </c>
    </row>
    <row r="174" spans="1:5" ht="15.75" thickBot="1">
      <c r="A174" s="98">
        <v>172</v>
      </c>
      <c r="B174" s="111" t="s">
        <v>467</v>
      </c>
      <c r="C174" s="113" t="s">
        <v>265</v>
      </c>
      <c r="D174" s="90">
        <v>68</v>
      </c>
      <c r="E174" s="59" t="str">
        <f t="shared" si="2"/>
        <v>N</v>
      </c>
    </row>
    <row r="175" spans="1:5" ht="16.5" thickBot="1">
      <c r="A175" s="97">
        <v>173</v>
      </c>
      <c r="B175" s="111" t="s">
        <v>468</v>
      </c>
      <c r="C175" s="113" t="s">
        <v>266</v>
      </c>
      <c r="D175" s="90">
        <v>70</v>
      </c>
      <c r="E175" s="59" t="str">
        <f t="shared" si="2"/>
        <v>N</v>
      </c>
    </row>
    <row r="176" spans="1:5" ht="16.5" thickBot="1">
      <c r="A176" s="97">
        <v>174</v>
      </c>
      <c r="B176" s="111" t="s">
        <v>469</v>
      </c>
      <c r="C176" s="113" t="s">
        <v>267</v>
      </c>
      <c r="D176" s="90">
        <v>70</v>
      </c>
      <c r="E176" s="59" t="str">
        <f t="shared" si="2"/>
        <v>N</v>
      </c>
    </row>
    <row r="177" spans="1:5" ht="15.75" thickBot="1">
      <c r="A177" s="98">
        <v>175</v>
      </c>
      <c r="B177" s="110" t="s">
        <v>288</v>
      </c>
      <c r="C177" s="112" t="s">
        <v>100</v>
      </c>
      <c r="D177" s="90">
        <v>70</v>
      </c>
      <c r="E177" s="59" t="str">
        <f t="shared" si="2"/>
        <v>N</v>
      </c>
    </row>
    <row r="178" spans="1:5" ht="16.5" thickBot="1">
      <c r="A178" s="97">
        <v>176</v>
      </c>
      <c r="B178" s="111" t="s">
        <v>289</v>
      </c>
      <c r="C178" s="113" t="s">
        <v>268</v>
      </c>
      <c r="D178" s="90">
        <v>68</v>
      </c>
      <c r="E178" s="59" t="str">
        <f t="shared" si="2"/>
        <v>N</v>
      </c>
    </row>
    <row r="179" spans="1:5" ht="15.75" thickBot="1">
      <c r="A179" s="98">
        <v>177</v>
      </c>
      <c r="B179" s="111" t="s">
        <v>290</v>
      </c>
      <c r="C179" s="113" t="s">
        <v>269</v>
      </c>
      <c r="D179" s="90">
        <v>70</v>
      </c>
      <c r="E179" s="59" t="str">
        <f t="shared" si="2"/>
        <v>N</v>
      </c>
    </row>
    <row r="180" spans="1:5" ht="16.5" thickBot="1">
      <c r="A180" s="97">
        <v>178</v>
      </c>
      <c r="B180" s="111" t="s">
        <v>291</v>
      </c>
      <c r="C180" s="113" t="s">
        <v>270</v>
      </c>
      <c r="D180" s="90">
        <v>40</v>
      </c>
      <c r="E180" s="59" t="str">
        <f t="shared" si="2"/>
        <v>N</v>
      </c>
    </row>
    <row r="181" spans="1:5" ht="16.5" thickBot="1">
      <c r="A181" s="97">
        <v>179</v>
      </c>
      <c r="B181" s="111" t="s">
        <v>292</v>
      </c>
      <c r="C181" s="113" t="s">
        <v>271</v>
      </c>
      <c r="D181" s="90">
        <v>68</v>
      </c>
      <c r="E181" s="59" t="str">
        <f t="shared" si="2"/>
        <v>N</v>
      </c>
    </row>
    <row r="182" spans="1:5" ht="15.75" thickBot="1">
      <c r="A182" s="98">
        <v>180</v>
      </c>
      <c r="B182" s="111" t="s">
        <v>293</v>
      </c>
      <c r="C182" s="113" t="s">
        <v>272</v>
      </c>
      <c r="D182" s="90">
        <v>63</v>
      </c>
      <c r="E182" s="59" t="str">
        <f t="shared" si="2"/>
        <v>N</v>
      </c>
    </row>
    <row r="183" spans="1:5" ht="16.5" thickBot="1">
      <c r="A183" s="97">
        <v>181</v>
      </c>
      <c r="B183" s="111" t="s">
        <v>294</v>
      </c>
      <c r="C183" s="113" t="s">
        <v>273</v>
      </c>
      <c r="D183" s="90">
        <v>63</v>
      </c>
      <c r="E183" s="59" t="str">
        <f t="shared" si="2"/>
        <v>N</v>
      </c>
    </row>
    <row r="184" spans="1:5" ht="15.75" thickBot="1">
      <c r="A184" s="98">
        <v>182</v>
      </c>
      <c r="B184" s="111" t="s">
        <v>295</v>
      </c>
      <c r="C184" s="113" t="s">
        <v>274</v>
      </c>
      <c r="D184" s="90">
        <v>61</v>
      </c>
      <c r="E184" s="59" t="str">
        <f t="shared" si="2"/>
        <v>N</v>
      </c>
    </row>
    <row r="185" spans="1:5" ht="16.5" thickBot="1">
      <c r="A185" s="97">
        <v>183</v>
      </c>
      <c r="B185" s="110" t="s">
        <v>470</v>
      </c>
      <c r="C185" s="112" t="s">
        <v>275</v>
      </c>
      <c r="D185" s="90">
        <v>70</v>
      </c>
      <c r="E185" s="59" t="str">
        <f t="shared" si="2"/>
        <v>N</v>
      </c>
    </row>
    <row r="186" spans="1:5" ht="16.5" thickBot="1">
      <c r="A186" s="97">
        <v>184</v>
      </c>
      <c r="B186" s="111" t="s">
        <v>471</v>
      </c>
      <c r="C186" s="113" t="s">
        <v>276</v>
      </c>
      <c r="D186" s="90">
        <v>70</v>
      </c>
      <c r="E186" s="59" t="str">
        <f t="shared" si="2"/>
        <v>N</v>
      </c>
    </row>
    <row r="187" spans="1:5" ht="15.75" thickBot="1">
      <c r="A187" s="98">
        <v>185</v>
      </c>
      <c r="B187" s="111" t="s">
        <v>472</v>
      </c>
      <c r="C187" s="113" t="s">
        <v>277</v>
      </c>
      <c r="D187" s="90">
        <v>70</v>
      </c>
      <c r="E187" s="59" t="str">
        <f t="shared" si="2"/>
        <v>N</v>
      </c>
    </row>
    <row r="188" spans="1:5" ht="16.5" thickBot="1">
      <c r="A188" s="97">
        <v>186</v>
      </c>
      <c r="B188" s="111" t="s">
        <v>473</v>
      </c>
      <c r="C188" s="113" t="s">
        <v>127</v>
      </c>
      <c r="D188" s="90">
        <v>68</v>
      </c>
      <c r="E188" s="59" t="str">
        <f t="shared" si="2"/>
        <v>N</v>
      </c>
    </row>
    <row r="189" spans="1:5" ht="15.75" thickBot="1">
      <c r="A189" s="98">
        <v>187</v>
      </c>
      <c r="B189" s="111" t="s">
        <v>474</v>
      </c>
      <c r="C189" s="113" t="s">
        <v>278</v>
      </c>
      <c r="D189" s="90">
        <v>65</v>
      </c>
      <c r="E189" s="59" t="str">
        <f t="shared" si="2"/>
        <v>N</v>
      </c>
    </row>
    <row r="190" spans="1:5" ht="16.5" thickBot="1">
      <c r="A190" s="97">
        <v>188</v>
      </c>
      <c r="B190" s="111" t="s">
        <v>475</v>
      </c>
      <c r="C190" s="113" t="s">
        <v>279</v>
      </c>
      <c r="D190" s="90">
        <v>70</v>
      </c>
      <c r="E190" s="59" t="str">
        <f t="shared" si="2"/>
        <v>N</v>
      </c>
    </row>
    <row r="191" spans="1:5" ht="16.5" thickBot="1">
      <c r="A191" s="97">
        <v>189</v>
      </c>
      <c r="B191" s="111" t="s">
        <v>476</v>
      </c>
      <c r="C191" s="113" t="s">
        <v>280</v>
      </c>
      <c r="D191" s="90">
        <v>51</v>
      </c>
      <c r="E191" s="59" t="str">
        <f t="shared" si="2"/>
        <v>N</v>
      </c>
    </row>
    <row r="192" spans="1:5" ht="15.75" thickBot="1">
      <c r="A192" s="98">
        <v>190</v>
      </c>
      <c r="B192" s="111" t="s">
        <v>477</v>
      </c>
      <c r="C192" s="113" t="s">
        <v>281</v>
      </c>
      <c r="D192" s="90">
        <v>68</v>
      </c>
      <c r="E192" s="59" t="str">
        <f t="shared" si="2"/>
        <v>N</v>
      </c>
    </row>
    <row r="193" spans="1:5" ht="16.5" thickBot="1">
      <c r="A193" s="97">
        <v>191</v>
      </c>
      <c r="B193" s="111" t="s">
        <v>478</v>
      </c>
      <c r="C193" s="113" t="s">
        <v>282</v>
      </c>
      <c r="D193" s="90">
        <v>65</v>
      </c>
      <c r="E193" s="59" t="str">
        <f t="shared" si="2"/>
        <v>N</v>
      </c>
    </row>
    <row r="194" spans="1:5" ht="15.75" thickBot="1">
      <c r="A194" s="98">
        <v>192</v>
      </c>
      <c r="B194" s="111" t="s">
        <v>479</v>
      </c>
      <c r="C194" s="113" t="s">
        <v>283</v>
      </c>
      <c r="D194" s="90">
        <v>65</v>
      </c>
      <c r="E194" s="59" t="str">
        <f t="shared" ref="E194:E198" si="3">IF(D194&lt;34,"Y","N")</f>
        <v>N</v>
      </c>
    </row>
    <row r="195" spans="1:5" ht="16.5" thickBot="1">
      <c r="A195" s="97">
        <v>193</v>
      </c>
      <c r="B195" s="111" t="s">
        <v>480</v>
      </c>
      <c r="C195" s="113" t="s">
        <v>284</v>
      </c>
      <c r="D195" s="90">
        <v>68</v>
      </c>
      <c r="E195" s="59" t="str">
        <f t="shared" si="3"/>
        <v>N</v>
      </c>
    </row>
    <row r="196" spans="1:5" ht="16.5" thickBot="1">
      <c r="A196" s="97">
        <v>194</v>
      </c>
      <c r="B196" s="111" t="s">
        <v>481</v>
      </c>
      <c r="C196" s="113" t="s">
        <v>285</v>
      </c>
      <c r="D196" s="90">
        <v>65</v>
      </c>
      <c r="E196" s="59" t="str">
        <f t="shared" si="3"/>
        <v>N</v>
      </c>
    </row>
    <row r="197" spans="1:5" ht="15.75" thickBot="1">
      <c r="A197" s="98">
        <v>195</v>
      </c>
      <c r="B197" s="110" t="s">
        <v>482</v>
      </c>
      <c r="C197" s="112" t="s">
        <v>286</v>
      </c>
      <c r="D197" s="90">
        <v>68</v>
      </c>
      <c r="E197" s="59" t="str">
        <f t="shared" si="3"/>
        <v>N</v>
      </c>
    </row>
    <row r="198" spans="1:5" ht="16.5" thickBot="1">
      <c r="A198" s="97">
        <v>196</v>
      </c>
      <c r="B198" s="111" t="s">
        <v>483</v>
      </c>
      <c r="C198" s="113" t="s">
        <v>287</v>
      </c>
      <c r="D198" s="90">
        <v>68</v>
      </c>
      <c r="E198" s="59" t="str">
        <f t="shared" si="3"/>
        <v>N</v>
      </c>
    </row>
  </sheetData>
  <mergeCells count="1">
    <mergeCell ref="A1:E1"/>
  </mergeCells>
  <conditionalFormatting sqref="E3:E198">
    <cfRule type="cellIs" dxfId="2" priority="7" operator="equal">
      <formula>"Y"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Z1016"/>
  <sheetViews>
    <sheetView workbookViewId="0">
      <selection activeCell="A3" sqref="A3:P3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7" width="12.125" customWidth="1"/>
    <col min="8" max="8" width="12.625" customWidth="1"/>
    <col min="9" max="13" width="12.125" customWidth="1"/>
    <col min="14" max="15" width="8" customWidth="1"/>
    <col min="16" max="16" width="8.375" customWidth="1"/>
    <col min="17" max="26" width="7.625" customWidth="1"/>
  </cols>
  <sheetData>
    <row r="1" spans="1:26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1:26" ht="19.5" customHeight="1">
      <c r="A2" s="129" t="s">
        <v>54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6" ht="19.5" customHeight="1">
      <c r="A3" s="129" t="s">
        <v>501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</row>
    <row r="4" spans="1:26" s="82" customFormat="1" ht="19.5" customHeight="1">
      <c r="A4" s="163" t="s">
        <v>87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9.5" customHeight="1">
      <c r="A5" s="136" t="s">
        <v>19</v>
      </c>
      <c r="B5" s="156" t="s">
        <v>20</v>
      </c>
      <c r="C5" s="7" t="s">
        <v>21</v>
      </c>
      <c r="D5" s="136" t="s">
        <v>490</v>
      </c>
      <c r="E5" s="136" t="s">
        <v>491</v>
      </c>
      <c r="F5" s="136" t="s">
        <v>492</v>
      </c>
      <c r="G5" s="136" t="s">
        <v>493</v>
      </c>
      <c r="H5" s="136" t="s">
        <v>494</v>
      </c>
      <c r="I5" s="129" t="s">
        <v>55</v>
      </c>
      <c r="J5" s="130"/>
      <c r="K5" s="130"/>
      <c r="L5" s="130"/>
      <c r="M5" s="131"/>
      <c r="N5" s="136" t="s">
        <v>24</v>
      </c>
      <c r="O5" s="136" t="s">
        <v>24</v>
      </c>
      <c r="P5" s="136" t="s">
        <v>24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155"/>
      <c r="B6" s="155"/>
      <c r="C6" s="7" t="s">
        <v>48</v>
      </c>
      <c r="D6" s="137"/>
      <c r="E6" s="137"/>
      <c r="F6" s="137"/>
      <c r="G6" s="137"/>
      <c r="H6" s="137"/>
      <c r="I6" s="136" t="s">
        <v>490</v>
      </c>
      <c r="J6" s="136" t="s">
        <v>491</v>
      </c>
      <c r="K6" s="136" t="s">
        <v>492</v>
      </c>
      <c r="L6" s="136" t="s">
        <v>493</v>
      </c>
      <c r="M6" s="136" t="s">
        <v>494</v>
      </c>
      <c r="N6" s="155"/>
      <c r="O6" s="155"/>
      <c r="P6" s="155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55"/>
      <c r="B7" s="155"/>
      <c r="C7" s="7"/>
      <c r="D7" s="7" t="s">
        <v>24</v>
      </c>
      <c r="E7" s="7" t="s">
        <v>24</v>
      </c>
      <c r="F7" s="7" t="s">
        <v>24</v>
      </c>
      <c r="G7" s="7" t="s">
        <v>24</v>
      </c>
      <c r="H7" s="7" t="s">
        <v>24</v>
      </c>
      <c r="I7" s="137"/>
      <c r="J7" s="137"/>
      <c r="K7" s="137"/>
      <c r="L7" s="137"/>
      <c r="M7" s="137"/>
      <c r="N7" s="137"/>
      <c r="O7" s="137"/>
      <c r="P7" s="13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37"/>
      <c r="B8" s="137"/>
      <c r="C8" s="7" t="s">
        <v>26</v>
      </c>
      <c r="D8" s="7">
        <f>' MID Term 1'!D6+'MID Term 2'!D6</f>
        <v>28</v>
      </c>
      <c r="E8" s="7">
        <f>' MID Term 1'!H6+'MID Term 2'!E6</f>
        <v>28</v>
      </c>
      <c r="F8" s="7">
        <f>' MID Term 1'!L6+'MID Term 2'!F6</f>
        <v>28</v>
      </c>
      <c r="G8" s="7">
        <f>' MID Term 1'!P6+'MID Term 2'!J6</f>
        <v>28</v>
      </c>
      <c r="H8" s="7">
        <f>' MID Term 1'!Q6+'MID Term 2'!N6</f>
        <v>28</v>
      </c>
      <c r="I8" s="166">
        <v>0.75</v>
      </c>
      <c r="J8" s="167">
        <v>0.75</v>
      </c>
      <c r="K8" s="167">
        <v>0.75</v>
      </c>
      <c r="L8" s="167">
        <v>0.75</v>
      </c>
      <c r="M8" s="167">
        <v>0.75</v>
      </c>
      <c r="N8" s="136">
        <f>SUM(D8:H8)</f>
        <v>140</v>
      </c>
      <c r="O8" s="136">
        <f>ROUND(N8/2,0)</f>
        <v>70</v>
      </c>
      <c r="P8" s="136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>
      <c r="A9" s="129" t="s">
        <v>29</v>
      </c>
      <c r="B9" s="130"/>
      <c r="C9" s="141"/>
      <c r="D9" s="83">
        <v>0.75</v>
      </c>
      <c r="E9" s="83">
        <v>0.75</v>
      </c>
      <c r="F9" s="83">
        <v>0.75</v>
      </c>
      <c r="G9" s="83">
        <v>0.75</v>
      </c>
      <c r="H9" s="83">
        <v>0.75</v>
      </c>
      <c r="I9" s="137"/>
      <c r="J9" s="168"/>
      <c r="K9" s="168"/>
      <c r="L9" s="168"/>
      <c r="M9" s="168"/>
      <c r="N9" s="137"/>
      <c r="O9" s="137"/>
      <c r="P9" s="137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thickBot="1">
      <c r="A10" s="10">
        <v>1</v>
      </c>
      <c r="B10" s="110" t="s">
        <v>296</v>
      </c>
      <c r="C10" s="112" t="s">
        <v>101</v>
      </c>
      <c r="D10" s="40">
        <f>' MID Term 1'!D7+'MID Term 2'!D7</f>
        <v>25</v>
      </c>
      <c r="E10" s="40">
        <f>' MID Term 1'!H7+'MID Term 2'!E7</f>
        <v>24</v>
      </c>
      <c r="F10" s="40">
        <f>' MID Term 1'!L7+'MID Term 2'!F7</f>
        <v>26</v>
      </c>
      <c r="G10" s="40">
        <f>' MID Term 1'!P7+'MID Term 2'!J7</f>
        <v>27</v>
      </c>
      <c r="H10" s="40">
        <f>' MID Term 1'!Q7+'MID Term 2'!N7</f>
        <v>27</v>
      </c>
      <c r="I10" s="38">
        <f t="shared" ref="I10" si="0">IF((D10/$D$8)&gt;=$I$8,1,0)</f>
        <v>1</v>
      </c>
      <c r="J10" s="11">
        <f t="shared" ref="J10:J15" si="1">IF((E10/$E$8)&gt;=$J$8,1,0)</f>
        <v>1</v>
      </c>
      <c r="K10" s="11">
        <f t="shared" ref="K10:K15" si="2">IF((F10/$F$8)&gt;=$K$8,1,0)</f>
        <v>1</v>
      </c>
      <c r="L10" s="11">
        <f t="shared" ref="L10:L15" si="3">IF((G10/$G$8)&gt;=$L$8,1,0)</f>
        <v>1</v>
      </c>
      <c r="M10" s="11">
        <f t="shared" ref="M10:M15" si="4">IF((H10/$H$8)&gt;=$M$8,1,0)</f>
        <v>1</v>
      </c>
      <c r="N10" s="11">
        <f t="shared" ref="N10:N147" si="5">SUM(D10:H10)</f>
        <v>129</v>
      </c>
      <c r="O10" s="11">
        <f t="shared" ref="O10:O147" si="6">ROUND(N10/2,0)</f>
        <v>65</v>
      </c>
      <c r="P10" s="11">
        <f t="shared" ref="P10:P147" si="7">SUM(O10)</f>
        <v>65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thickBot="1">
      <c r="A11" s="10">
        <v>2</v>
      </c>
      <c r="B11" s="111" t="s">
        <v>297</v>
      </c>
      <c r="C11" s="113" t="s">
        <v>102</v>
      </c>
      <c r="D11" s="40">
        <f>' MID Term 1'!D8+'MID Term 2'!D8</f>
        <v>25</v>
      </c>
      <c r="E11" s="40">
        <f>' MID Term 1'!H8+'MID Term 2'!E8</f>
        <v>24</v>
      </c>
      <c r="F11" s="40">
        <f>' MID Term 1'!L8+'MID Term 2'!F8</f>
        <v>26</v>
      </c>
      <c r="G11" s="40">
        <f>' MID Term 1'!P8+'MID Term 2'!J8</f>
        <v>27</v>
      </c>
      <c r="H11" s="40">
        <f>' MID Term 1'!Q8+'MID Term 2'!N8</f>
        <v>27</v>
      </c>
      <c r="I11" s="38">
        <f t="shared" ref="I11:I13" si="8">IF((D11/$D$8)&gt;=$I$8,1,0)</f>
        <v>1</v>
      </c>
      <c r="J11" s="11">
        <f t="shared" si="1"/>
        <v>1</v>
      </c>
      <c r="K11" s="11">
        <f t="shared" si="2"/>
        <v>1</v>
      </c>
      <c r="L11" s="11">
        <f t="shared" si="3"/>
        <v>1</v>
      </c>
      <c r="M11" s="11">
        <f t="shared" si="4"/>
        <v>1</v>
      </c>
      <c r="N11" s="11">
        <f t="shared" si="5"/>
        <v>129</v>
      </c>
      <c r="O11" s="11">
        <f t="shared" si="6"/>
        <v>65</v>
      </c>
      <c r="P11" s="11">
        <f t="shared" si="7"/>
        <v>65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thickBot="1">
      <c r="A12" s="10">
        <v>3</v>
      </c>
      <c r="B12" s="111" t="s">
        <v>298</v>
      </c>
      <c r="C12" s="113" t="s">
        <v>103</v>
      </c>
      <c r="D12" s="40">
        <f>' MID Term 1'!D9+'MID Term 2'!D9</f>
        <v>25</v>
      </c>
      <c r="E12" s="40">
        <f>' MID Term 1'!H9+'MID Term 2'!E9</f>
        <v>24</v>
      </c>
      <c r="F12" s="40">
        <f>' MID Term 1'!L9+'MID Term 2'!F9</f>
        <v>26</v>
      </c>
      <c r="G12" s="40">
        <f>' MID Term 1'!P9+'MID Term 2'!J9</f>
        <v>27</v>
      </c>
      <c r="H12" s="40">
        <f>' MID Term 1'!Q9+'MID Term 2'!N9</f>
        <v>27</v>
      </c>
      <c r="I12" s="38">
        <f t="shared" si="8"/>
        <v>1</v>
      </c>
      <c r="J12" s="11">
        <f t="shared" si="1"/>
        <v>1</v>
      </c>
      <c r="K12" s="11">
        <f t="shared" si="2"/>
        <v>1</v>
      </c>
      <c r="L12" s="11">
        <f t="shared" si="3"/>
        <v>1</v>
      </c>
      <c r="M12" s="11">
        <f t="shared" si="4"/>
        <v>1</v>
      </c>
      <c r="N12" s="11">
        <f t="shared" si="5"/>
        <v>129</v>
      </c>
      <c r="O12" s="11">
        <f t="shared" si="6"/>
        <v>65</v>
      </c>
      <c r="P12" s="11">
        <f t="shared" si="7"/>
        <v>65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thickBot="1">
      <c r="A13" s="10">
        <v>4</v>
      </c>
      <c r="B13" s="111" t="s">
        <v>299</v>
      </c>
      <c r="C13" s="113" t="s">
        <v>93</v>
      </c>
      <c r="D13" s="40">
        <f>' MID Term 1'!D10+'MID Term 2'!D10</f>
        <v>25</v>
      </c>
      <c r="E13" s="40">
        <f>' MID Term 1'!H10+'MID Term 2'!E10</f>
        <v>24</v>
      </c>
      <c r="F13" s="40">
        <f>' MID Term 1'!L10+'MID Term 2'!F10</f>
        <v>26</v>
      </c>
      <c r="G13" s="40">
        <f>' MID Term 1'!P10+'MID Term 2'!J10</f>
        <v>27</v>
      </c>
      <c r="H13" s="40">
        <f>' MID Term 1'!Q10+'MID Term 2'!N10</f>
        <v>27</v>
      </c>
      <c r="I13" s="38">
        <f t="shared" si="8"/>
        <v>1</v>
      </c>
      <c r="J13" s="11">
        <f t="shared" si="1"/>
        <v>1</v>
      </c>
      <c r="K13" s="11">
        <f t="shared" si="2"/>
        <v>1</v>
      </c>
      <c r="L13" s="11">
        <f t="shared" si="3"/>
        <v>1</v>
      </c>
      <c r="M13" s="11">
        <f t="shared" si="4"/>
        <v>1</v>
      </c>
      <c r="N13" s="11">
        <f t="shared" si="5"/>
        <v>129</v>
      </c>
      <c r="O13" s="11">
        <f t="shared" si="6"/>
        <v>65</v>
      </c>
      <c r="P13" s="11">
        <f t="shared" si="7"/>
        <v>65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thickBot="1">
      <c r="A14" s="10">
        <v>5</v>
      </c>
      <c r="B14" s="111" t="s">
        <v>300</v>
      </c>
      <c r="C14" s="113" t="s">
        <v>104</v>
      </c>
      <c r="D14" s="40">
        <f>' MID Term 1'!D11+'MID Term 2'!D11</f>
        <v>24</v>
      </c>
      <c r="E14" s="40">
        <f>' MID Term 1'!H11+'MID Term 2'!E11</f>
        <v>23</v>
      </c>
      <c r="F14" s="40">
        <f>' MID Term 1'!L11+'MID Term 2'!F11</f>
        <v>24</v>
      </c>
      <c r="G14" s="40">
        <f>' MID Term 1'!P11+'MID Term 2'!J11</f>
        <v>26</v>
      </c>
      <c r="H14" s="40">
        <f>' MID Term 1'!Q11+'MID Term 2'!N11</f>
        <v>26</v>
      </c>
      <c r="I14" s="38">
        <f t="shared" ref="I14:I19" si="9">IF((D14/$D$8)&gt;=$I$8,1,0)</f>
        <v>1</v>
      </c>
      <c r="J14" s="11">
        <f t="shared" si="1"/>
        <v>1</v>
      </c>
      <c r="K14" s="11">
        <f t="shared" si="2"/>
        <v>1</v>
      </c>
      <c r="L14" s="11">
        <f t="shared" si="3"/>
        <v>1</v>
      </c>
      <c r="M14" s="11">
        <f t="shared" si="4"/>
        <v>1</v>
      </c>
      <c r="N14" s="11">
        <f t="shared" si="5"/>
        <v>123</v>
      </c>
      <c r="O14" s="11">
        <f t="shared" si="6"/>
        <v>62</v>
      </c>
      <c r="P14" s="11">
        <f t="shared" si="7"/>
        <v>62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thickBot="1">
      <c r="A15" s="10">
        <v>6</v>
      </c>
      <c r="B15" s="111" t="s">
        <v>301</v>
      </c>
      <c r="C15" s="113" t="s">
        <v>105</v>
      </c>
      <c r="D15" s="40">
        <f>' MID Term 1'!D12+'MID Term 2'!D12</f>
        <v>26</v>
      </c>
      <c r="E15" s="40">
        <f>' MID Term 1'!H12+'MID Term 2'!E12</f>
        <v>25</v>
      </c>
      <c r="F15" s="40">
        <f>' MID Term 1'!L12+'MID Term 2'!F12</f>
        <v>26</v>
      </c>
      <c r="G15" s="40">
        <f>' MID Term 1'!P12+'MID Term 2'!J12</f>
        <v>28</v>
      </c>
      <c r="H15" s="40">
        <f>' MID Term 1'!Q12+'MID Term 2'!N12</f>
        <v>28</v>
      </c>
      <c r="I15" s="38">
        <f t="shared" si="9"/>
        <v>1</v>
      </c>
      <c r="J15" s="11">
        <f t="shared" si="1"/>
        <v>1</v>
      </c>
      <c r="K15" s="11">
        <f t="shared" si="2"/>
        <v>1</v>
      </c>
      <c r="L15" s="11">
        <f t="shared" si="3"/>
        <v>1</v>
      </c>
      <c r="M15" s="11">
        <f t="shared" si="4"/>
        <v>1</v>
      </c>
      <c r="N15" s="11">
        <f t="shared" si="5"/>
        <v>133</v>
      </c>
      <c r="O15" s="11">
        <f t="shared" si="6"/>
        <v>67</v>
      </c>
      <c r="P15" s="11">
        <f t="shared" si="7"/>
        <v>67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thickBot="1">
      <c r="A16" s="10">
        <v>7</v>
      </c>
      <c r="B16" s="111" t="s">
        <v>302</v>
      </c>
      <c r="C16" s="113" t="s">
        <v>106</v>
      </c>
      <c r="D16" s="40">
        <f>' MID Term 1'!D13+'MID Term 2'!D13</f>
        <v>25</v>
      </c>
      <c r="E16" s="40">
        <f>' MID Term 1'!H13+'MID Term 2'!E13</f>
        <v>24</v>
      </c>
      <c r="F16" s="40">
        <f>' MID Term 1'!L13+'MID Term 2'!F13</f>
        <v>26</v>
      </c>
      <c r="G16" s="40">
        <f>' MID Term 1'!P13+'MID Term 2'!J13</f>
        <v>27</v>
      </c>
      <c r="H16" s="40">
        <f>' MID Term 1'!Q13+'MID Term 2'!N13</f>
        <v>27</v>
      </c>
      <c r="I16" s="38">
        <f t="shared" si="9"/>
        <v>1</v>
      </c>
      <c r="J16" s="11">
        <f t="shared" ref="J16:J79" si="10">IF((E16/$E$8)&gt;=$J$8,1,0)</f>
        <v>1</v>
      </c>
      <c r="K16" s="11">
        <f t="shared" ref="K16:K79" si="11">IF((F16/$F$8)&gt;=$K$8,1,0)</f>
        <v>1</v>
      </c>
      <c r="L16" s="11">
        <f t="shared" ref="L16:L79" si="12">IF((G16/$G$8)&gt;=$L$8,1,0)</f>
        <v>1</v>
      </c>
      <c r="M16" s="11">
        <f t="shared" ref="M16:M79" si="13">IF((H16/$H$8)&gt;=$M$8,1,0)</f>
        <v>1</v>
      </c>
      <c r="N16" s="11">
        <f t="shared" si="5"/>
        <v>129</v>
      </c>
      <c r="O16" s="11">
        <f t="shared" si="6"/>
        <v>65</v>
      </c>
      <c r="P16" s="11">
        <f t="shared" si="7"/>
        <v>65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thickBot="1">
      <c r="A17" s="10">
        <v>8</v>
      </c>
      <c r="B17" s="111" t="s">
        <v>303</v>
      </c>
      <c r="C17" s="113" t="s">
        <v>107</v>
      </c>
      <c r="D17" s="40">
        <f>' MID Term 1'!D14+'MID Term 2'!D14</f>
        <v>26</v>
      </c>
      <c r="E17" s="40">
        <f>' MID Term 1'!H14+'MID Term 2'!E14</f>
        <v>26</v>
      </c>
      <c r="F17" s="40">
        <f>' MID Term 1'!L14+'MID Term 2'!F14</f>
        <v>27</v>
      </c>
      <c r="G17" s="40">
        <f>' MID Term 1'!P14+'MID Term 2'!J14</f>
        <v>28</v>
      </c>
      <c r="H17" s="40">
        <f>' MID Term 1'!Q14+'MID Term 2'!N14</f>
        <v>28</v>
      </c>
      <c r="I17" s="38">
        <f t="shared" si="9"/>
        <v>1</v>
      </c>
      <c r="J17" s="11">
        <f t="shared" si="10"/>
        <v>1</v>
      </c>
      <c r="K17" s="11">
        <f t="shared" si="11"/>
        <v>1</v>
      </c>
      <c r="L17" s="11">
        <f t="shared" si="12"/>
        <v>1</v>
      </c>
      <c r="M17" s="11">
        <f t="shared" si="13"/>
        <v>1</v>
      </c>
      <c r="N17" s="11">
        <f t="shared" si="5"/>
        <v>135</v>
      </c>
      <c r="O17" s="11">
        <f t="shared" si="6"/>
        <v>68</v>
      </c>
      <c r="P17" s="11">
        <f t="shared" si="7"/>
        <v>68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thickBot="1">
      <c r="A18" s="10">
        <v>9</v>
      </c>
      <c r="B18" s="111" t="s">
        <v>304</v>
      </c>
      <c r="C18" s="113" t="s">
        <v>108</v>
      </c>
      <c r="D18" s="40">
        <f>' MID Term 1'!D15+'MID Term 2'!D15</f>
        <v>26</v>
      </c>
      <c r="E18" s="40">
        <f>' MID Term 1'!H15+'MID Term 2'!E15</f>
        <v>25</v>
      </c>
      <c r="F18" s="40">
        <f>' MID Term 1'!L15+'MID Term 2'!F15</f>
        <v>26</v>
      </c>
      <c r="G18" s="40">
        <f>' MID Term 1'!P15+'MID Term 2'!J15</f>
        <v>28</v>
      </c>
      <c r="H18" s="40">
        <f>' MID Term 1'!Q15+'MID Term 2'!N15</f>
        <v>28</v>
      </c>
      <c r="I18" s="38">
        <f t="shared" si="9"/>
        <v>1</v>
      </c>
      <c r="J18" s="11">
        <f t="shared" si="10"/>
        <v>1</v>
      </c>
      <c r="K18" s="11">
        <f t="shared" si="11"/>
        <v>1</v>
      </c>
      <c r="L18" s="11">
        <f t="shared" si="12"/>
        <v>1</v>
      </c>
      <c r="M18" s="11">
        <f t="shared" si="13"/>
        <v>1</v>
      </c>
      <c r="N18" s="11">
        <f t="shared" si="5"/>
        <v>133</v>
      </c>
      <c r="O18" s="11">
        <f t="shared" si="6"/>
        <v>67</v>
      </c>
      <c r="P18" s="11">
        <f t="shared" si="7"/>
        <v>67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thickBot="1">
      <c r="A19" s="10">
        <v>10</v>
      </c>
      <c r="B19" s="111" t="s">
        <v>305</v>
      </c>
      <c r="C19" s="113" t="s">
        <v>109</v>
      </c>
      <c r="D19" s="40">
        <f>' MID Term 1'!D16+'MID Term 2'!D16</f>
        <v>25</v>
      </c>
      <c r="E19" s="40">
        <f>' MID Term 1'!H16+'MID Term 2'!E16</f>
        <v>24</v>
      </c>
      <c r="F19" s="40">
        <f>' MID Term 1'!L16+'MID Term 2'!F16</f>
        <v>26</v>
      </c>
      <c r="G19" s="40">
        <f>' MID Term 1'!P16+'MID Term 2'!J16</f>
        <v>27</v>
      </c>
      <c r="H19" s="40">
        <f>' MID Term 1'!Q16+'MID Term 2'!N16</f>
        <v>27</v>
      </c>
      <c r="I19" s="38">
        <f t="shared" si="9"/>
        <v>1</v>
      </c>
      <c r="J19" s="11">
        <f t="shared" si="10"/>
        <v>1</v>
      </c>
      <c r="K19" s="11">
        <f t="shared" si="11"/>
        <v>1</v>
      </c>
      <c r="L19" s="11">
        <f t="shared" si="12"/>
        <v>1</v>
      </c>
      <c r="M19" s="11">
        <f t="shared" si="13"/>
        <v>1</v>
      </c>
      <c r="N19" s="11">
        <f t="shared" si="5"/>
        <v>129</v>
      </c>
      <c r="O19" s="11">
        <f t="shared" si="6"/>
        <v>65</v>
      </c>
      <c r="P19" s="11">
        <f t="shared" si="7"/>
        <v>65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thickBot="1">
      <c r="A20" s="10">
        <v>11</v>
      </c>
      <c r="B20" s="111" t="s">
        <v>306</v>
      </c>
      <c r="C20" s="113" t="s">
        <v>110</v>
      </c>
      <c r="D20" s="40">
        <f>' MID Term 1'!D17+'MID Term 2'!D17</f>
        <v>26</v>
      </c>
      <c r="E20" s="40">
        <f>' MID Term 1'!H17+'MID Term 2'!E17</f>
        <v>26</v>
      </c>
      <c r="F20" s="40">
        <f>' MID Term 1'!L17+'MID Term 2'!F17</f>
        <v>27</v>
      </c>
      <c r="G20" s="40">
        <f>' MID Term 1'!P17+'MID Term 2'!J17</f>
        <v>28</v>
      </c>
      <c r="H20" s="40">
        <f>' MID Term 1'!Q17+'MID Term 2'!N17</f>
        <v>28</v>
      </c>
      <c r="I20" s="38">
        <f t="shared" ref="I20:I83" si="14">IF((D20/$D$8)&gt;=$I$8,1,0)</f>
        <v>1</v>
      </c>
      <c r="J20" s="11">
        <f t="shared" si="10"/>
        <v>1</v>
      </c>
      <c r="K20" s="11">
        <f t="shared" si="11"/>
        <v>1</v>
      </c>
      <c r="L20" s="11">
        <f t="shared" si="12"/>
        <v>1</v>
      </c>
      <c r="M20" s="11">
        <f t="shared" si="13"/>
        <v>1</v>
      </c>
      <c r="N20" s="11">
        <f t="shared" si="5"/>
        <v>135</v>
      </c>
      <c r="O20" s="11">
        <f t="shared" si="6"/>
        <v>68</v>
      </c>
      <c r="P20" s="11">
        <f t="shared" si="7"/>
        <v>68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thickBot="1">
      <c r="A21" s="10">
        <v>12</v>
      </c>
      <c r="B21" s="111" t="s">
        <v>307</v>
      </c>
      <c r="C21" s="113" t="s">
        <v>111</v>
      </c>
      <c r="D21" s="40">
        <f>' MID Term 1'!D18+'MID Term 2'!D18</f>
        <v>26</v>
      </c>
      <c r="E21" s="40">
        <f>' MID Term 1'!H18+'MID Term 2'!E18</f>
        <v>26</v>
      </c>
      <c r="F21" s="40">
        <f>' MID Term 1'!L18+'MID Term 2'!F18</f>
        <v>27</v>
      </c>
      <c r="G21" s="40">
        <f>' MID Term 1'!P18+'MID Term 2'!J18</f>
        <v>28</v>
      </c>
      <c r="H21" s="40">
        <f>' MID Term 1'!Q18+'MID Term 2'!N18</f>
        <v>28</v>
      </c>
      <c r="I21" s="38">
        <f t="shared" si="14"/>
        <v>1</v>
      </c>
      <c r="J21" s="11">
        <f t="shared" si="10"/>
        <v>1</v>
      </c>
      <c r="K21" s="11">
        <f t="shared" si="11"/>
        <v>1</v>
      </c>
      <c r="L21" s="11">
        <f t="shared" si="12"/>
        <v>1</v>
      </c>
      <c r="M21" s="11">
        <f t="shared" si="13"/>
        <v>1</v>
      </c>
      <c r="N21" s="11">
        <f t="shared" si="5"/>
        <v>135</v>
      </c>
      <c r="O21" s="11">
        <f t="shared" si="6"/>
        <v>68</v>
      </c>
      <c r="P21" s="11">
        <f t="shared" si="7"/>
        <v>68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thickBot="1">
      <c r="A22" s="10">
        <v>13</v>
      </c>
      <c r="B22" s="111" t="s">
        <v>308</v>
      </c>
      <c r="C22" s="113" t="s">
        <v>112</v>
      </c>
      <c r="D22" s="40">
        <f>' MID Term 1'!D19+'MID Term 2'!D19</f>
        <v>24</v>
      </c>
      <c r="E22" s="40">
        <f>' MID Term 1'!H19+'MID Term 2'!E19</f>
        <v>23</v>
      </c>
      <c r="F22" s="40">
        <f>' MID Term 1'!L19+'MID Term 2'!F19</f>
        <v>24</v>
      </c>
      <c r="G22" s="40">
        <f>' MID Term 1'!P19+'MID Term 2'!J19</f>
        <v>26</v>
      </c>
      <c r="H22" s="40">
        <f>' MID Term 1'!Q19+'MID Term 2'!N19</f>
        <v>26</v>
      </c>
      <c r="I22" s="38">
        <f t="shared" si="14"/>
        <v>1</v>
      </c>
      <c r="J22" s="11">
        <f t="shared" si="10"/>
        <v>1</v>
      </c>
      <c r="K22" s="11">
        <f t="shared" si="11"/>
        <v>1</v>
      </c>
      <c r="L22" s="11">
        <f t="shared" si="12"/>
        <v>1</v>
      </c>
      <c r="M22" s="11">
        <f t="shared" si="13"/>
        <v>1</v>
      </c>
      <c r="N22" s="11">
        <f t="shared" si="5"/>
        <v>123</v>
      </c>
      <c r="O22" s="11">
        <f t="shared" si="6"/>
        <v>62</v>
      </c>
      <c r="P22" s="11">
        <f t="shared" si="7"/>
        <v>62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thickBot="1">
      <c r="A23" s="10">
        <v>14</v>
      </c>
      <c r="B23" s="111" t="s">
        <v>309</v>
      </c>
      <c r="C23" s="113" t="s">
        <v>113</v>
      </c>
      <c r="D23" s="40">
        <f>' MID Term 1'!D20+'MID Term 2'!D20</f>
        <v>25</v>
      </c>
      <c r="E23" s="40">
        <f>' MID Term 1'!H20+'MID Term 2'!E20</f>
        <v>24</v>
      </c>
      <c r="F23" s="40">
        <f>' MID Term 1'!L20+'MID Term 2'!F20</f>
        <v>26</v>
      </c>
      <c r="G23" s="40">
        <f>' MID Term 1'!P20+'MID Term 2'!J20</f>
        <v>27</v>
      </c>
      <c r="H23" s="40">
        <f>' MID Term 1'!Q20+'MID Term 2'!N20</f>
        <v>27</v>
      </c>
      <c r="I23" s="38">
        <f t="shared" si="14"/>
        <v>1</v>
      </c>
      <c r="J23" s="11">
        <f t="shared" si="10"/>
        <v>1</v>
      </c>
      <c r="K23" s="11">
        <f t="shared" si="11"/>
        <v>1</v>
      </c>
      <c r="L23" s="11">
        <f t="shared" si="12"/>
        <v>1</v>
      </c>
      <c r="M23" s="11">
        <f t="shared" si="13"/>
        <v>1</v>
      </c>
      <c r="N23" s="11">
        <f t="shared" si="5"/>
        <v>129</v>
      </c>
      <c r="O23" s="11">
        <f t="shared" si="6"/>
        <v>65</v>
      </c>
      <c r="P23" s="11">
        <f t="shared" si="7"/>
        <v>65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thickBot="1">
      <c r="A24" s="10">
        <v>15</v>
      </c>
      <c r="B24" s="111" t="s">
        <v>310</v>
      </c>
      <c r="C24" s="113" t="s">
        <v>114</v>
      </c>
      <c r="D24" s="40">
        <f>' MID Term 1'!D21+'MID Term 2'!D21</f>
        <v>24</v>
      </c>
      <c r="E24" s="40">
        <f>' MID Term 1'!H21+'MID Term 2'!E21</f>
        <v>23</v>
      </c>
      <c r="F24" s="40">
        <f>' MID Term 1'!L21+'MID Term 2'!F21</f>
        <v>24</v>
      </c>
      <c r="G24" s="40">
        <f>' MID Term 1'!P21+'MID Term 2'!J21</f>
        <v>26</v>
      </c>
      <c r="H24" s="40">
        <f>' MID Term 1'!Q21+'MID Term 2'!N21</f>
        <v>26</v>
      </c>
      <c r="I24" s="38">
        <f t="shared" si="14"/>
        <v>1</v>
      </c>
      <c r="J24" s="11">
        <f t="shared" si="10"/>
        <v>1</v>
      </c>
      <c r="K24" s="11">
        <f t="shared" si="11"/>
        <v>1</v>
      </c>
      <c r="L24" s="11">
        <f t="shared" si="12"/>
        <v>1</v>
      </c>
      <c r="M24" s="11">
        <f t="shared" si="13"/>
        <v>1</v>
      </c>
      <c r="N24" s="11">
        <f t="shared" si="5"/>
        <v>123</v>
      </c>
      <c r="O24" s="11">
        <f t="shared" si="6"/>
        <v>62</v>
      </c>
      <c r="P24" s="11">
        <f t="shared" si="7"/>
        <v>62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thickBot="1">
      <c r="A25" s="10">
        <v>16</v>
      </c>
      <c r="B25" s="111" t="s">
        <v>311</v>
      </c>
      <c r="C25" s="113" t="s">
        <v>115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38">
        <f t="shared" si="14"/>
        <v>0</v>
      </c>
      <c r="J25" s="11">
        <f t="shared" si="10"/>
        <v>0</v>
      </c>
      <c r="K25" s="11">
        <f t="shared" si="11"/>
        <v>0</v>
      </c>
      <c r="L25" s="11">
        <f t="shared" si="12"/>
        <v>0</v>
      </c>
      <c r="M25" s="11">
        <f t="shared" si="13"/>
        <v>0</v>
      </c>
      <c r="N25" s="11">
        <v>0</v>
      </c>
      <c r="O25" s="11">
        <v>0</v>
      </c>
      <c r="P25" s="11"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thickBot="1">
      <c r="A26" s="10">
        <v>17</v>
      </c>
      <c r="B26" s="111" t="s">
        <v>312</v>
      </c>
      <c r="C26" s="113" t="s">
        <v>116</v>
      </c>
      <c r="D26" s="40">
        <f>' MID Term 1'!D23+'MID Term 2'!D23</f>
        <v>24</v>
      </c>
      <c r="E26" s="40">
        <f>' MID Term 1'!H23+'MID Term 2'!E23</f>
        <v>23</v>
      </c>
      <c r="F26" s="40">
        <f>' MID Term 1'!L23+'MID Term 2'!F23</f>
        <v>24</v>
      </c>
      <c r="G26" s="40">
        <f>' MID Term 1'!P23+'MID Term 2'!J23</f>
        <v>26</v>
      </c>
      <c r="H26" s="40">
        <f>' MID Term 1'!Q23+'MID Term 2'!N23</f>
        <v>26</v>
      </c>
      <c r="I26" s="38">
        <f t="shared" si="14"/>
        <v>1</v>
      </c>
      <c r="J26" s="11">
        <f t="shared" si="10"/>
        <v>1</v>
      </c>
      <c r="K26" s="11">
        <f t="shared" si="11"/>
        <v>1</v>
      </c>
      <c r="L26" s="11">
        <f t="shared" si="12"/>
        <v>1</v>
      </c>
      <c r="M26" s="11">
        <f t="shared" si="13"/>
        <v>1</v>
      </c>
      <c r="N26" s="11">
        <f t="shared" si="5"/>
        <v>123</v>
      </c>
      <c r="O26" s="11">
        <f t="shared" si="6"/>
        <v>62</v>
      </c>
      <c r="P26" s="11">
        <f t="shared" si="7"/>
        <v>62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thickBot="1">
      <c r="A27" s="10">
        <v>18</v>
      </c>
      <c r="B27" s="111" t="s">
        <v>313</v>
      </c>
      <c r="C27" s="113" t="s">
        <v>117</v>
      </c>
      <c r="D27" s="40">
        <f>' MID Term 1'!D24+'MID Term 2'!D24</f>
        <v>24</v>
      </c>
      <c r="E27" s="40">
        <f>' MID Term 1'!H24+'MID Term 2'!E24</f>
        <v>23</v>
      </c>
      <c r="F27" s="40">
        <f>' MID Term 1'!L24+'MID Term 2'!F24</f>
        <v>24</v>
      </c>
      <c r="G27" s="40">
        <f>' MID Term 1'!P24+'MID Term 2'!J24</f>
        <v>26</v>
      </c>
      <c r="H27" s="40">
        <f>' MID Term 1'!Q24+'MID Term 2'!N24</f>
        <v>26</v>
      </c>
      <c r="I27" s="38">
        <f t="shared" si="14"/>
        <v>1</v>
      </c>
      <c r="J27" s="11">
        <f t="shared" si="10"/>
        <v>1</v>
      </c>
      <c r="K27" s="11">
        <f t="shared" si="11"/>
        <v>1</v>
      </c>
      <c r="L27" s="11">
        <f t="shared" si="12"/>
        <v>1</v>
      </c>
      <c r="M27" s="11">
        <f t="shared" si="13"/>
        <v>1</v>
      </c>
      <c r="N27" s="11">
        <f t="shared" si="5"/>
        <v>123</v>
      </c>
      <c r="O27" s="11">
        <f t="shared" si="6"/>
        <v>62</v>
      </c>
      <c r="P27" s="11">
        <f t="shared" si="7"/>
        <v>62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thickBot="1">
      <c r="A28" s="10">
        <v>19</v>
      </c>
      <c r="B28" s="111" t="s">
        <v>314</v>
      </c>
      <c r="C28" s="113" t="s">
        <v>118</v>
      </c>
      <c r="D28" s="40">
        <f>' MID Term 1'!D25+'MID Term 2'!D25</f>
        <v>25</v>
      </c>
      <c r="E28" s="40">
        <f>' MID Term 1'!H25+'MID Term 2'!E25</f>
        <v>24</v>
      </c>
      <c r="F28" s="40">
        <f>' MID Term 1'!L25+'MID Term 2'!F25</f>
        <v>26</v>
      </c>
      <c r="G28" s="40">
        <f>' MID Term 1'!P25+'MID Term 2'!J25</f>
        <v>27</v>
      </c>
      <c r="H28" s="40">
        <f>' MID Term 1'!Q25+'MID Term 2'!N25</f>
        <v>27</v>
      </c>
      <c r="I28" s="38">
        <f t="shared" si="14"/>
        <v>1</v>
      </c>
      <c r="J28" s="11">
        <f t="shared" si="10"/>
        <v>1</v>
      </c>
      <c r="K28" s="11">
        <f t="shared" si="11"/>
        <v>1</v>
      </c>
      <c r="L28" s="11">
        <f t="shared" si="12"/>
        <v>1</v>
      </c>
      <c r="M28" s="11">
        <f t="shared" si="13"/>
        <v>1</v>
      </c>
      <c r="N28" s="11">
        <f t="shared" si="5"/>
        <v>129</v>
      </c>
      <c r="O28" s="11">
        <f t="shared" si="6"/>
        <v>65</v>
      </c>
      <c r="P28" s="11">
        <f t="shared" si="7"/>
        <v>65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thickBot="1">
      <c r="A29" s="10">
        <v>20</v>
      </c>
      <c r="B29" s="111" t="s">
        <v>315</v>
      </c>
      <c r="C29" s="113" t="s">
        <v>119</v>
      </c>
      <c r="D29" s="40">
        <f>' MID Term 1'!D26+'MID Term 2'!D26</f>
        <v>26</v>
      </c>
      <c r="E29" s="40">
        <f>' MID Term 1'!H26+'MID Term 2'!E26</f>
        <v>26</v>
      </c>
      <c r="F29" s="40">
        <f>' MID Term 1'!L26+'MID Term 2'!F26</f>
        <v>27</v>
      </c>
      <c r="G29" s="40">
        <f>' MID Term 1'!P26+'MID Term 2'!J26</f>
        <v>28</v>
      </c>
      <c r="H29" s="40">
        <f>' MID Term 1'!Q26+'MID Term 2'!N26</f>
        <v>28</v>
      </c>
      <c r="I29" s="38">
        <f t="shared" si="14"/>
        <v>1</v>
      </c>
      <c r="J29" s="11">
        <f t="shared" si="10"/>
        <v>1</v>
      </c>
      <c r="K29" s="11">
        <f t="shared" si="11"/>
        <v>1</v>
      </c>
      <c r="L29" s="11">
        <f t="shared" si="12"/>
        <v>1</v>
      </c>
      <c r="M29" s="11">
        <f t="shared" si="13"/>
        <v>1</v>
      </c>
      <c r="N29" s="11">
        <f t="shared" si="5"/>
        <v>135</v>
      </c>
      <c r="O29" s="11">
        <f t="shared" si="6"/>
        <v>68</v>
      </c>
      <c r="P29" s="11">
        <f t="shared" si="7"/>
        <v>68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thickBot="1">
      <c r="A30" s="10">
        <v>21</v>
      </c>
      <c r="B30" s="111" t="s">
        <v>316</v>
      </c>
      <c r="C30" s="113" t="s">
        <v>120</v>
      </c>
      <c r="D30" s="40">
        <f>' MID Term 1'!D27+'MID Term 2'!D27</f>
        <v>24</v>
      </c>
      <c r="E30" s="40">
        <f>' MID Term 1'!H27+'MID Term 2'!E27</f>
        <v>23</v>
      </c>
      <c r="F30" s="40">
        <f>' MID Term 1'!L27+'MID Term 2'!F27</f>
        <v>24</v>
      </c>
      <c r="G30" s="40">
        <f>' MID Term 1'!P27+'MID Term 2'!J27</f>
        <v>26</v>
      </c>
      <c r="H30" s="40">
        <f>' MID Term 1'!Q27+'MID Term 2'!N27</f>
        <v>26</v>
      </c>
      <c r="I30" s="38">
        <f t="shared" si="14"/>
        <v>1</v>
      </c>
      <c r="J30" s="11">
        <f t="shared" si="10"/>
        <v>1</v>
      </c>
      <c r="K30" s="11">
        <f t="shared" si="11"/>
        <v>1</v>
      </c>
      <c r="L30" s="11">
        <f t="shared" si="12"/>
        <v>1</v>
      </c>
      <c r="M30" s="11">
        <f t="shared" si="13"/>
        <v>1</v>
      </c>
      <c r="N30" s="11">
        <f t="shared" si="5"/>
        <v>123</v>
      </c>
      <c r="O30" s="11">
        <f t="shared" si="6"/>
        <v>62</v>
      </c>
      <c r="P30" s="11">
        <f t="shared" si="7"/>
        <v>62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>
      <c r="A31" s="10">
        <v>22</v>
      </c>
      <c r="B31" s="111" t="s">
        <v>317</v>
      </c>
      <c r="C31" s="113" t="s">
        <v>121</v>
      </c>
      <c r="D31" s="40">
        <f>' MID Term 1'!D28+'MID Term 2'!D28</f>
        <v>26</v>
      </c>
      <c r="E31" s="40">
        <f>' MID Term 1'!H28+'MID Term 2'!E28</f>
        <v>26</v>
      </c>
      <c r="F31" s="40">
        <f>' MID Term 1'!L28+'MID Term 2'!F28</f>
        <v>27</v>
      </c>
      <c r="G31" s="40">
        <f>' MID Term 1'!P28+'MID Term 2'!J28</f>
        <v>28</v>
      </c>
      <c r="H31" s="40">
        <f>' MID Term 1'!Q28+'MID Term 2'!N28</f>
        <v>28</v>
      </c>
      <c r="I31" s="38">
        <f t="shared" si="14"/>
        <v>1</v>
      </c>
      <c r="J31" s="11">
        <f t="shared" si="10"/>
        <v>1</v>
      </c>
      <c r="K31" s="11">
        <f t="shared" si="11"/>
        <v>1</v>
      </c>
      <c r="L31" s="11">
        <f t="shared" si="12"/>
        <v>1</v>
      </c>
      <c r="M31" s="11">
        <f t="shared" si="13"/>
        <v>1</v>
      </c>
      <c r="N31" s="11">
        <f t="shared" si="5"/>
        <v>135</v>
      </c>
      <c r="O31" s="11">
        <f t="shared" si="6"/>
        <v>68</v>
      </c>
      <c r="P31" s="11">
        <f t="shared" si="7"/>
        <v>68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thickBot="1">
      <c r="A32" s="10">
        <v>23</v>
      </c>
      <c r="B32" s="111" t="s">
        <v>318</v>
      </c>
      <c r="C32" s="113" t="s">
        <v>122</v>
      </c>
      <c r="D32" s="40">
        <f>' MID Term 1'!D29+'MID Term 2'!D29</f>
        <v>26</v>
      </c>
      <c r="E32" s="40">
        <f>' MID Term 1'!H29+'MID Term 2'!E29</f>
        <v>25</v>
      </c>
      <c r="F32" s="40">
        <f>' MID Term 1'!L29+'MID Term 2'!F29</f>
        <v>26</v>
      </c>
      <c r="G32" s="40">
        <f>' MID Term 1'!P29+'MID Term 2'!J29</f>
        <v>28</v>
      </c>
      <c r="H32" s="40">
        <f>' MID Term 1'!Q29+'MID Term 2'!N29</f>
        <v>28</v>
      </c>
      <c r="I32" s="38">
        <f t="shared" si="14"/>
        <v>1</v>
      </c>
      <c r="J32" s="11">
        <f t="shared" si="10"/>
        <v>1</v>
      </c>
      <c r="K32" s="11">
        <f t="shared" si="11"/>
        <v>1</v>
      </c>
      <c r="L32" s="11">
        <f t="shared" si="12"/>
        <v>1</v>
      </c>
      <c r="M32" s="11">
        <f t="shared" si="13"/>
        <v>1</v>
      </c>
      <c r="N32" s="11">
        <f t="shared" si="5"/>
        <v>133</v>
      </c>
      <c r="O32" s="11">
        <f t="shared" si="6"/>
        <v>67</v>
      </c>
      <c r="P32" s="11">
        <f t="shared" si="7"/>
        <v>67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thickBot="1">
      <c r="A33" s="10">
        <v>24</v>
      </c>
      <c r="B33" s="111" t="s">
        <v>319</v>
      </c>
      <c r="C33" s="113" t="s">
        <v>123</v>
      </c>
      <c r="D33" s="40">
        <f>' MID Term 1'!D30+'MID Term 2'!D30</f>
        <v>24</v>
      </c>
      <c r="E33" s="40">
        <f>' MID Term 1'!H30+'MID Term 2'!E30</f>
        <v>23</v>
      </c>
      <c r="F33" s="40">
        <f>' MID Term 1'!L30+'MID Term 2'!F30</f>
        <v>24</v>
      </c>
      <c r="G33" s="40">
        <f>' MID Term 1'!P30+'MID Term 2'!J30</f>
        <v>26</v>
      </c>
      <c r="H33" s="40">
        <f>' MID Term 1'!Q30+'MID Term 2'!N30</f>
        <v>26</v>
      </c>
      <c r="I33" s="38">
        <f t="shared" si="14"/>
        <v>1</v>
      </c>
      <c r="J33" s="11">
        <f t="shared" si="10"/>
        <v>1</v>
      </c>
      <c r="K33" s="11">
        <f t="shared" si="11"/>
        <v>1</v>
      </c>
      <c r="L33" s="11">
        <f t="shared" si="12"/>
        <v>1</v>
      </c>
      <c r="M33" s="11">
        <f t="shared" si="13"/>
        <v>1</v>
      </c>
      <c r="N33" s="11">
        <f t="shared" si="5"/>
        <v>123</v>
      </c>
      <c r="O33" s="11">
        <f t="shared" si="6"/>
        <v>62</v>
      </c>
      <c r="P33" s="11">
        <f t="shared" si="7"/>
        <v>62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thickBot="1">
      <c r="A34" s="10">
        <v>25</v>
      </c>
      <c r="B34" s="111" t="s">
        <v>320</v>
      </c>
      <c r="C34" s="113" t="s">
        <v>124</v>
      </c>
      <c r="D34" s="40">
        <f>' MID Term 1'!D31+'MID Term 2'!D31</f>
        <v>25</v>
      </c>
      <c r="E34" s="40">
        <f>' MID Term 1'!H31+'MID Term 2'!E31</f>
        <v>24</v>
      </c>
      <c r="F34" s="40">
        <f>' MID Term 1'!L31+'MID Term 2'!F31</f>
        <v>25</v>
      </c>
      <c r="G34" s="40">
        <f>' MID Term 1'!P31+'MID Term 2'!J31</f>
        <v>26</v>
      </c>
      <c r="H34" s="40">
        <f>' MID Term 1'!Q31+'MID Term 2'!N31</f>
        <v>26</v>
      </c>
      <c r="I34" s="38">
        <f t="shared" si="14"/>
        <v>1</v>
      </c>
      <c r="J34" s="11">
        <f t="shared" si="10"/>
        <v>1</v>
      </c>
      <c r="K34" s="11">
        <f t="shared" si="11"/>
        <v>1</v>
      </c>
      <c r="L34" s="11">
        <f t="shared" si="12"/>
        <v>1</v>
      </c>
      <c r="M34" s="11">
        <f t="shared" si="13"/>
        <v>1</v>
      </c>
      <c r="N34" s="11">
        <f t="shared" si="5"/>
        <v>126</v>
      </c>
      <c r="O34" s="11">
        <f t="shared" si="6"/>
        <v>63</v>
      </c>
      <c r="P34" s="11">
        <f t="shared" si="7"/>
        <v>63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thickBot="1">
      <c r="A35" s="10">
        <v>26</v>
      </c>
      <c r="B35" s="111" t="s">
        <v>321</v>
      </c>
      <c r="C35" s="113" t="s">
        <v>125</v>
      </c>
      <c r="D35" s="40">
        <f>' MID Term 1'!D32+'MID Term 2'!D32</f>
        <v>25</v>
      </c>
      <c r="E35" s="40">
        <f>' MID Term 1'!H32+'MID Term 2'!E32</f>
        <v>24</v>
      </c>
      <c r="F35" s="40">
        <f>' MID Term 1'!L32+'MID Term 2'!F32</f>
        <v>26</v>
      </c>
      <c r="G35" s="40">
        <f>' MID Term 1'!P32+'MID Term 2'!J32</f>
        <v>27</v>
      </c>
      <c r="H35" s="40">
        <f>' MID Term 1'!Q32+'MID Term 2'!N32</f>
        <v>27</v>
      </c>
      <c r="I35" s="38">
        <f t="shared" si="14"/>
        <v>1</v>
      </c>
      <c r="J35" s="11">
        <f t="shared" si="10"/>
        <v>1</v>
      </c>
      <c r="K35" s="11">
        <f t="shared" si="11"/>
        <v>1</v>
      </c>
      <c r="L35" s="11">
        <f t="shared" si="12"/>
        <v>1</v>
      </c>
      <c r="M35" s="11">
        <f t="shared" si="13"/>
        <v>1</v>
      </c>
      <c r="N35" s="11">
        <f t="shared" si="5"/>
        <v>129</v>
      </c>
      <c r="O35" s="11">
        <f t="shared" si="6"/>
        <v>65</v>
      </c>
      <c r="P35" s="11">
        <f t="shared" si="7"/>
        <v>65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thickBot="1">
      <c r="A36" s="10">
        <v>27</v>
      </c>
      <c r="B36" s="111" t="s">
        <v>322</v>
      </c>
      <c r="C36" s="113" t="s">
        <v>126</v>
      </c>
      <c r="D36" s="40">
        <f>' MID Term 1'!D33+'MID Term 2'!D33</f>
        <v>24</v>
      </c>
      <c r="E36" s="40">
        <f>' MID Term 1'!H33+'MID Term 2'!E33</f>
        <v>23</v>
      </c>
      <c r="F36" s="40">
        <f>' MID Term 1'!L33+'MID Term 2'!F33</f>
        <v>24</v>
      </c>
      <c r="G36" s="40">
        <f>' MID Term 1'!P33+'MID Term 2'!J33</f>
        <v>26</v>
      </c>
      <c r="H36" s="40">
        <f>' MID Term 1'!Q33+'MID Term 2'!N33</f>
        <v>26</v>
      </c>
      <c r="I36" s="38">
        <f t="shared" si="14"/>
        <v>1</v>
      </c>
      <c r="J36" s="11">
        <f t="shared" si="10"/>
        <v>1</v>
      </c>
      <c r="K36" s="11">
        <f t="shared" si="11"/>
        <v>1</v>
      </c>
      <c r="L36" s="11">
        <f t="shared" si="12"/>
        <v>1</v>
      </c>
      <c r="M36" s="11">
        <f t="shared" si="13"/>
        <v>1</v>
      </c>
      <c r="N36" s="11">
        <f t="shared" si="5"/>
        <v>123</v>
      </c>
      <c r="O36" s="11">
        <f t="shared" si="6"/>
        <v>62</v>
      </c>
      <c r="P36" s="11">
        <f t="shared" si="7"/>
        <v>62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thickBot="1">
      <c r="A37" s="10">
        <v>28</v>
      </c>
      <c r="B37" s="111" t="s">
        <v>323</v>
      </c>
      <c r="C37" s="113" t="s">
        <v>127</v>
      </c>
      <c r="D37" s="40">
        <f>' MID Term 1'!D34+'MID Term 2'!D34</f>
        <v>25</v>
      </c>
      <c r="E37" s="40">
        <f>' MID Term 1'!H34+'MID Term 2'!E34</f>
        <v>24</v>
      </c>
      <c r="F37" s="40">
        <f>' MID Term 1'!L34+'MID Term 2'!F34</f>
        <v>26</v>
      </c>
      <c r="G37" s="40">
        <f>' MID Term 1'!P34+'MID Term 2'!J34</f>
        <v>27</v>
      </c>
      <c r="H37" s="40">
        <f>' MID Term 1'!Q34+'MID Term 2'!N34</f>
        <v>27</v>
      </c>
      <c r="I37" s="38">
        <f t="shared" si="14"/>
        <v>1</v>
      </c>
      <c r="J37" s="11">
        <f t="shared" si="10"/>
        <v>1</v>
      </c>
      <c r="K37" s="11">
        <f t="shared" si="11"/>
        <v>1</v>
      </c>
      <c r="L37" s="11">
        <f t="shared" si="12"/>
        <v>1</v>
      </c>
      <c r="M37" s="11">
        <f t="shared" si="13"/>
        <v>1</v>
      </c>
      <c r="N37" s="11">
        <f t="shared" si="5"/>
        <v>129</v>
      </c>
      <c r="O37" s="11">
        <f t="shared" si="6"/>
        <v>65</v>
      </c>
      <c r="P37" s="11">
        <f t="shared" si="7"/>
        <v>65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thickBot="1">
      <c r="A38" s="10">
        <v>29</v>
      </c>
      <c r="B38" s="111" t="s">
        <v>324</v>
      </c>
      <c r="C38" s="113" t="s">
        <v>128</v>
      </c>
      <c r="D38" s="40">
        <f>' MID Term 1'!D35+'MID Term 2'!D35</f>
        <v>25</v>
      </c>
      <c r="E38" s="40">
        <f>' MID Term 1'!H35+'MID Term 2'!E35</f>
        <v>24</v>
      </c>
      <c r="F38" s="40">
        <f>' MID Term 1'!L35+'MID Term 2'!F35</f>
        <v>26</v>
      </c>
      <c r="G38" s="40">
        <f>' MID Term 1'!P35+'MID Term 2'!J35</f>
        <v>27</v>
      </c>
      <c r="H38" s="40">
        <f>' MID Term 1'!Q35+'MID Term 2'!N35</f>
        <v>27</v>
      </c>
      <c r="I38" s="38">
        <f t="shared" si="14"/>
        <v>1</v>
      </c>
      <c r="J38" s="11">
        <f t="shared" si="10"/>
        <v>1</v>
      </c>
      <c r="K38" s="11">
        <f t="shared" si="11"/>
        <v>1</v>
      </c>
      <c r="L38" s="11">
        <f t="shared" si="12"/>
        <v>1</v>
      </c>
      <c r="M38" s="11">
        <f t="shared" si="13"/>
        <v>1</v>
      </c>
      <c r="N38" s="11">
        <f t="shared" si="5"/>
        <v>129</v>
      </c>
      <c r="O38" s="11">
        <f t="shared" si="6"/>
        <v>65</v>
      </c>
      <c r="P38" s="11">
        <f t="shared" si="7"/>
        <v>65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thickBot="1">
      <c r="A39" s="10">
        <v>30</v>
      </c>
      <c r="B39" s="111" t="s">
        <v>325</v>
      </c>
      <c r="C39" s="113" t="s">
        <v>129</v>
      </c>
      <c r="D39" s="40">
        <f>' MID Term 1'!D36+'MID Term 2'!D36</f>
        <v>24</v>
      </c>
      <c r="E39" s="40">
        <f>' MID Term 1'!H36+'MID Term 2'!E36</f>
        <v>23</v>
      </c>
      <c r="F39" s="40">
        <f>' MID Term 1'!L36+'MID Term 2'!F36</f>
        <v>24</v>
      </c>
      <c r="G39" s="40">
        <f>' MID Term 1'!P36+'MID Term 2'!J36</f>
        <v>26</v>
      </c>
      <c r="H39" s="40">
        <f>' MID Term 1'!Q36+'MID Term 2'!N36</f>
        <v>26</v>
      </c>
      <c r="I39" s="38">
        <f t="shared" si="14"/>
        <v>1</v>
      </c>
      <c r="J39" s="11">
        <f t="shared" si="10"/>
        <v>1</v>
      </c>
      <c r="K39" s="11">
        <f t="shared" si="11"/>
        <v>1</v>
      </c>
      <c r="L39" s="11">
        <f t="shared" si="12"/>
        <v>1</v>
      </c>
      <c r="M39" s="11">
        <f t="shared" si="13"/>
        <v>1</v>
      </c>
      <c r="N39" s="11">
        <f t="shared" si="5"/>
        <v>123</v>
      </c>
      <c r="O39" s="11">
        <f t="shared" si="6"/>
        <v>62</v>
      </c>
      <c r="P39" s="11">
        <f t="shared" si="7"/>
        <v>62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thickBot="1">
      <c r="A40" s="10">
        <v>31</v>
      </c>
      <c r="B40" s="111" t="s">
        <v>326</v>
      </c>
      <c r="C40" s="113" t="s">
        <v>130</v>
      </c>
      <c r="D40" s="40">
        <f>' MID Term 1'!D37+'MID Term 2'!D37</f>
        <v>26</v>
      </c>
      <c r="E40" s="40">
        <f>' MID Term 1'!H37+'MID Term 2'!E37</f>
        <v>26</v>
      </c>
      <c r="F40" s="40">
        <f>' MID Term 1'!L37+'MID Term 2'!F37</f>
        <v>27</v>
      </c>
      <c r="G40" s="40">
        <f>' MID Term 1'!P37+'MID Term 2'!J37</f>
        <v>28</v>
      </c>
      <c r="H40" s="40">
        <f>' MID Term 1'!Q37+'MID Term 2'!N37</f>
        <v>28</v>
      </c>
      <c r="I40" s="38">
        <f t="shared" si="14"/>
        <v>1</v>
      </c>
      <c r="J40" s="11">
        <f t="shared" si="10"/>
        <v>1</v>
      </c>
      <c r="K40" s="11">
        <f t="shared" si="11"/>
        <v>1</v>
      </c>
      <c r="L40" s="11">
        <f t="shared" si="12"/>
        <v>1</v>
      </c>
      <c r="M40" s="11">
        <f t="shared" si="13"/>
        <v>1</v>
      </c>
      <c r="N40" s="11">
        <f t="shared" si="5"/>
        <v>135</v>
      </c>
      <c r="O40" s="11">
        <f t="shared" si="6"/>
        <v>68</v>
      </c>
      <c r="P40" s="11">
        <f t="shared" si="7"/>
        <v>68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thickBot="1">
      <c r="A41" s="10">
        <v>32</v>
      </c>
      <c r="B41" s="111" t="s">
        <v>327</v>
      </c>
      <c r="C41" s="113" t="s">
        <v>131</v>
      </c>
      <c r="D41" s="40">
        <f>' MID Term 1'!D38+'MID Term 2'!D38</f>
        <v>25</v>
      </c>
      <c r="E41" s="40">
        <f>' MID Term 1'!H38+'MID Term 2'!E38</f>
        <v>24</v>
      </c>
      <c r="F41" s="40">
        <f>' MID Term 1'!L38+'MID Term 2'!F38</f>
        <v>26</v>
      </c>
      <c r="G41" s="40">
        <f>' MID Term 1'!P38+'MID Term 2'!J38</f>
        <v>27</v>
      </c>
      <c r="H41" s="40">
        <f>' MID Term 1'!Q38+'MID Term 2'!N38</f>
        <v>27</v>
      </c>
      <c r="I41" s="38">
        <f t="shared" si="14"/>
        <v>1</v>
      </c>
      <c r="J41" s="11">
        <f t="shared" si="10"/>
        <v>1</v>
      </c>
      <c r="K41" s="11">
        <f t="shared" si="11"/>
        <v>1</v>
      </c>
      <c r="L41" s="11">
        <f t="shared" si="12"/>
        <v>1</v>
      </c>
      <c r="M41" s="11">
        <f t="shared" si="13"/>
        <v>1</v>
      </c>
      <c r="N41" s="11">
        <f t="shared" si="5"/>
        <v>129</v>
      </c>
      <c r="O41" s="11">
        <f t="shared" si="6"/>
        <v>65</v>
      </c>
      <c r="P41" s="11">
        <f t="shared" si="7"/>
        <v>65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thickBot="1">
      <c r="A42" s="10">
        <v>33</v>
      </c>
      <c r="B42" s="111" t="s">
        <v>328</v>
      </c>
      <c r="C42" s="113" t="s">
        <v>132</v>
      </c>
      <c r="D42" s="40">
        <f>' MID Term 1'!D39+'MID Term 2'!D39</f>
        <v>26</v>
      </c>
      <c r="E42" s="40">
        <f>' MID Term 1'!H39+'MID Term 2'!E39</f>
        <v>26</v>
      </c>
      <c r="F42" s="40">
        <f>' MID Term 1'!L39+'MID Term 2'!F39</f>
        <v>27</v>
      </c>
      <c r="G42" s="40">
        <f>' MID Term 1'!P39+'MID Term 2'!J39</f>
        <v>28</v>
      </c>
      <c r="H42" s="40">
        <f>' MID Term 1'!Q39+'MID Term 2'!N39</f>
        <v>28</v>
      </c>
      <c r="I42" s="38">
        <f t="shared" si="14"/>
        <v>1</v>
      </c>
      <c r="J42" s="11">
        <f t="shared" si="10"/>
        <v>1</v>
      </c>
      <c r="K42" s="11">
        <f t="shared" si="11"/>
        <v>1</v>
      </c>
      <c r="L42" s="11">
        <f t="shared" si="12"/>
        <v>1</v>
      </c>
      <c r="M42" s="11">
        <f t="shared" si="13"/>
        <v>1</v>
      </c>
      <c r="N42" s="11">
        <f t="shared" si="5"/>
        <v>135</v>
      </c>
      <c r="O42" s="11">
        <f t="shared" si="6"/>
        <v>68</v>
      </c>
      <c r="P42" s="11">
        <f t="shared" si="7"/>
        <v>68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thickBot="1">
      <c r="A43" s="10">
        <v>34</v>
      </c>
      <c r="B43" s="111" t="s">
        <v>329</v>
      </c>
      <c r="C43" s="113" t="s">
        <v>133</v>
      </c>
      <c r="D43" s="40">
        <f>' MID Term 1'!D40+'MID Term 2'!D40</f>
        <v>25</v>
      </c>
      <c r="E43" s="40">
        <f>' MID Term 1'!H40+'MID Term 2'!E40</f>
        <v>24</v>
      </c>
      <c r="F43" s="40">
        <f>' MID Term 1'!L40+'MID Term 2'!F40</f>
        <v>26</v>
      </c>
      <c r="G43" s="40">
        <f>' MID Term 1'!P40+'MID Term 2'!J40</f>
        <v>27</v>
      </c>
      <c r="H43" s="40">
        <f>' MID Term 1'!Q40+'MID Term 2'!N40</f>
        <v>27</v>
      </c>
      <c r="I43" s="38">
        <f t="shared" si="14"/>
        <v>1</v>
      </c>
      <c r="J43" s="11">
        <f t="shared" si="10"/>
        <v>1</v>
      </c>
      <c r="K43" s="11">
        <f t="shared" si="11"/>
        <v>1</v>
      </c>
      <c r="L43" s="11">
        <f t="shared" si="12"/>
        <v>1</v>
      </c>
      <c r="M43" s="11">
        <f t="shared" si="13"/>
        <v>1</v>
      </c>
      <c r="N43" s="11">
        <f t="shared" si="5"/>
        <v>129</v>
      </c>
      <c r="O43" s="11">
        <f t="shared" si="6"/>
        <v>65</v>
      </c>
      <c r="P43" s="11">
        <f t="shared" si="7"/>
        <v>65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thickBot="1">
      <c r="A44" s="10">
        <v>35</v>
      </c>
      <c r="B44" s="111" t="s">
        <v>330</v>
      </c>
      <c r="C44" s="113" t="s">
        <v>134</v>
      </c>
      <c r="D44" s="40">
        <f>' MID Term 1'!D41+'MID Term 2'!D41</f>
        <v>24</v>
      </c>
      <c r="E44" s="40">
        <f>' MID Term 1'!H41+'MID Term 2'!E41</f>
        <v>23</v>
      </c>
      <c r="F44" s="40">
        <f>' MID Term 1'!L41+'MID Term 2'!F41</f>
        <v>24</v>
      </c>
      <c r="G44" s="40">
        <f>' MID Term 1'!P41+'MID Term 2'!J41</f>
        <v>26</v>
      </c>
      <c r="H44" s="40">
        <f>' MID Term 1'!Q41+'MID Term 2'!N41</f>
        <v>26</v>
      </c>
      <c r="I44" s="38">
        <f t="shared" si="14"/>
        <v>1</v>
      </c>
      <c r="J44" s="11">
        <f t="shared" si="10"/>
        <v>1</v>
      </c>
      <c r="K44" s="11">
        <f t="shared" si="11"/>
        <v>1</v>
      </c>
      <c r="L44" s="11">
        <f t="shared" si="12"/>
        <v>1</v>
      </c>
      <c r="M44" s="11">
        <f t="shared" si="13"/>
        <v>1</v>
      </c>
      <c r="N44" s="11">
        <f t="shared" si="5"/>
        <v>123</v>
      </c>
      <c r="O44" s="11">
        <f t="shared" si="6"/>
        <v>62</v>
      </c>
      <c r="P44" s="11">
        <f t="shared" si="7"/>
        <v>62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thickBot="1">
      <c r="A45" s="10">
        <v>36</v>
      </c>
      <c r="B45" s="111" t="s">
        <v>331</v>
      </c>
      <c r="C45" s="113" t="s">
        <v>135</v>
      </c>
      <c r="D45" s="40">
        <f>' MID Term 1'!D42+'MID Term 2'!D42</f>
        <v>26</v>
      </c>
      <c r="E45" s="40">
        <f>' MID Term 1'!H42+'MID Term 2'!E42</f>
        <v>26</v>
      </c>
      <c r="F45" s="40">
        <f>' MID Term 1'!L42+'MID Term 2'!F42</f>
        <v>27</v>
      </c>
      <c r="G45" s="40">
        <f>' MID Term 1'!P42+'MID Term 2'!J42</f>
        <v>28</v>
      </c>
      <c r="H45" s="40">
        <f>' MID Term 1'!Q42+'MID Term 2'!N42</f>
        <v>28</v>
      </c>
      <c r="I45" s="38">
        <f t="shared" si="14"/>
        <v>1</v>
      </c>
      <c r="J45" s="11">
        <f t="shared" si="10"/>
        <v>1</v>
      </c>
      <c r="K45" s="11">
        <f t="shared" si="11"/>
        <v>1</v>
      </c>
      <c r="L45" s="11">
        <f t="shared" si="12"/>
        <v>1</v>
      </c>
      <c r="M45" s="11">
        <f t="shared" si="13"/>
        <v>1</v>
      </c>
      <c r="N45" s="11">
        <f t="shared" si="5"/>
        <v>135</v>
      </c>
      <c r="O45" s="11">
        <f t="shared" si="6"/>
        <v>68</v>
      </c>
      <c r="P45" s="11">
        <f t="shared" si="7"/>
        <v>68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thickBot="1">
      <c r="A46" s="10">
        <v>37</v>
      </c>
      <c r="B46" s="111" t="s">
        <v>332</v>
      </c>
      <c r="C46" s="113" t="s">
        <v>136</v>
      </c>
      <c r="D46" s="40">
        <f>' MID Term 1'!D43+'MID Term 2'!D43</f>
        <v>25</v>
      </c>
      <c r="E46" s="40">
        <f>' MID Term 1'!H43+'MID Term 2'!E43</f>
        <v>24</v>
      </c>
      <c r="F46" s="40">
        <f>' MID Term 1'!L43+'MID Term 2'!F43</f>
        <v>26</v>
      </c>
      <c r="G46" s="40">
        <f>' MID Term 1'!P43+'MID Term 2'!J43</f>
        <v>27</v>
      </c>
      <c r="H46" s="40">
        <f>' MID Term 1'!Q43+'MID Term 2'!N43</f>
        <v>27</v>
      </c>
      <c r="I46" s="38">
        <f t="shared" si="14"/>
        <v>1</v>
      </c>
      <c r="J46" s="11">
        <f t="shared" si="10"/>
        <v>1</v>
      </c>
      <c r="K46" s="11">
        <f t="shared" si="11"/>
        <v>1</v>
      </c>
      <c r="L46" s="11">
        <f t="shared" si="12"/>
        <v>1</v>
      </c>
      <c r="M46" s="11">
        <f t="shared" si="13"/>
        <v>1</v>
      </c>
      <c r="N46" s="11">
        <f t="shared" si="5"/>
        <v>129</v>
      </c>
      <c r="O46" s="11">
        <f t="shared" si="6"/>
        <v>65</v>
      </c>
      <c r="P46" s="11">
        <f t="shared" si="7"/>
        <v>65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thickBot="1">
      <c r="A47" s="10">
        <v>38</v>
      </c>
      <c r="B47" s="111" t="s">
        <v>333</v>
      </c>
      <c r="C47" s="113" t="s">
        <v>137</v>
      </c>
      <c r="D47" s="40">
        <f>' MID Term 1'!D44+'MID Term 2'!D44</f>
        <v>24</v>
      </c>
      <c r="E47" s="40">
        <f>' MID Term 1'!H44+'MID Term 2'!E44</f>
        <v>23</v>
      </c>
      <c r="F47" s="40">
        <f>' MID Term 1'!L44+'MID Term 2'!F44</f>
        <v>24</v>
      </c>
      <c r="G47" s="40">
        <f>' MID Term 1'!P44+'MID Term 2'!J44</f>
        <v>26</v>
      </c>
      <c r="H47" s="40">
        <f>' MID Term 1'!Q44+'MID Term 2'!N44</f>
        <v>26</v>
      </c>
      <c r="I47" s="38">
        <f t="shared" si="14"/>
        <v>1</v>
      </c>
      <c r="J47" s="11">
        <f t="shared" si="10"/>
        <v>1</v>
      </c>
      <c r="K47" s="11">
        <f t="shared" si="11"/>
        <v>1</v>
      </c>
      <c r="L47" s="11">
        <f t="shared" si="12"/>
        <v>1</v>
      </c>
      <c r="M47" s="11">
        <f t="shared" si="13"/>
        <v>1</v>
      </c>
      <c r="N47" s="11">
        <f t="shared" si="5"/>
        <v>123</v>
      </c>
      <c r="O47" s="11">
        <f t="shared" si="6"/>
        <v>62</v>
      </c>
      <c r="P47" s="11">
        <f t="shared" si="7"/>
        <v>62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thickBot="1">
      <c r="A48" s="10">
        <v>39</v>
      </c>
      <c r="B48" s="111" t="s">
        <v>334</v>
      </c>
      <c r="C48" s="113" t="s">
        <v>138</v>
      </c>
      <c r="D48" s="40">
        <f>' MID Term 1'!D45+'MID Term 2'!D45</f>
        <v>24</v>
      </c>
      <c r="E48" s="40">
        <f>' MID Term 1'!H45+'MID Term 2'!E45</f>
        <v>23</v>
      </c>
      <c r="F48" s="40">
        <f>' MID Term 1'!L45+'MID Term 2'!F45</f>
        <v>24</v>
      </c>
      <c r="G48" s="40">
        <f>' MID Term 1'!P45+'MID Term 2'!J45</f>
        <v>26</v>
      </c>
      <c r="H48" s="40">
        <f>' MID Term 1'!Q45+'MID Term 2'!N45</f>
        <v>26</v>
      </c>
      <c r="I48" s="38">
        <f t="shared" si="14"/>
        <v>1</v>
      </c>
      <c r="J48" s="11">
        <f t="shared" si="10"/>
        <v>1</v>
      </c>
      <c r="K48" s="11">
        <f t="shared" si="11"/>
        <v>1</v>
      </c>
      <c r="L48" s="11">
        <f t="shared" si="12"/>
        <v>1</v>
      </c>
      <c r="M48" s="11">
        <f t="shared" si="13"/>
        <v>1</v>
      </c>
      <c r="N48" s="11">
        <f t="shared" si="5"/>
        <v>123</v>
      </c>
      <c r="O48" s="11">
        <f t="shared" si="6"/>
        <v>62</v>
      </c>
      <c r="P48" s="11">
        <f t="shared" si="7"/>
        <v>62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thickBot="1">
      <c r="A49" s="10">
        <v>40</v>
      </c>
      <c r="B49" s="111" t="s">
        <v>335</v>
      </c>
      <c r="C49" s="113" t="s">
        <v>139</v>
      </c>
      <c r="D49" s="40">
        <f>' MID Term 1'!D46+'MID Term 2'!D46</f>
        <v>24</v>
      </c>
      <c r="E49" s="40">
        <f>' MID Term 1'!H46+'MID Term 2'!E46</f>
        <v>23</v>
      </c>
      <c r="F49" s="40">
        <f>' MID Term 1'!L46+'MID Term 2'!F46</f>
        <v>24</v>
      </c>
      <c r="G49" s="40">
        <f>' MID Term 1'!P46+'MID Term 2'!J46</f>
        <v>26</v>
      </c>
      <c r="H49" s="40">
        <f>' MID Term 1'!Q46+'MID Term 2'!N46</f>
        <v>26</v>
      </c>
      <c r="I49" s="38">
        <f t="shared" si="14"/>
        <v>1</v>
      </c>
      <c r="J49" s="11">
        <f t="shared" si="10"/>
        <v>1</v>
      </c>
      <c r="K49" s="11">
        <f t="shared" si="11"/>
        <v>1</v>
      </c>
      <c r="L49" s="11">
        <f t="shared" si="12"/>
        <v>1</v>
      </c>
      <c r="M49" s="11">
        <f t="shared" si="13"/>
        <v>1</v>
      </c>
      <c r="N49" s="11">
        <f t="shared" si="5"/>
        <v>123</v>
      </c>
      <c r="O49" s="11">
        <f t="shared" si="6"/>
        <v>62</v>
      </c>
      <c r="P49" s="11">
        <f t="shared" si="7"/>
        <v>62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thickBot="1">
      <c r="A50" s="10">
        <v>41</v>
      </c>
      <c r="B50" s="111" t="s">
        <v>336</v>
      </c>
      <c r="C50" s="113" t="s">
        <v>140</v>
      </c>
      <c r="D50" s="40">
        <f>' MID Term 1'!D47+'MID Term 2'!D47</f>
        <v>25</v>
      </c>
      <c r="E50" s="40">
        <f>' MID Term 1'!H47+'MID Term 2'!E47</f>
        <v>24</v>
      </c>
      <c r="F50" s="40">
        <f>' MID Term 1'!L47+'MID Term 2'!F47</f>
        <v>26</v>
      </c>
      <c r="G50" s="40">
        <f>' MID Term 1'!P47+'MID Term 2'!J47</f>
        <v>27</v>
      </c>
      <c r="H50" s="40">
        <f>' MID Term 1'!Q47+'MID Term 2'!N47</f>
        <v>27</v>
      </c>
      <c r="I50" s="38">
        <f t="shared" si="14"/>
        <v>1</v>
      </c>
      <c r="J50" s="11">
        <f t="shared" si="10"/>
        <v>1</v>
      </c>
      <c r="K50" s="11">
        <f t="shared" si="11"/>
        <v>1</v>
      </c>
      <c r="L50" s="11">
        <f t="shared" si="12"/>
        <v>1</v>
      </c>
      <c r="M50" s="11">
        <f t="shared" si="13"/>
        <v>1</v>
      </c>
      <c r="N50" s="11">
        <f t="shared" si="5"/>
        <v>129</v>
      </c>
      <c r="O50" s="11">
        <f t="shared" si="6"/>
        <v>65</v>
      </c>
      <c r="P50" s="11">
        <f t="shared" si="7"/>
        <v>65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thickBot="1">
      <c r="A51" s="10">
        <v>42</v>
      </c>
      <c r="B51" s="111" t="s">
        <v>337</v>
      </c>
      <c r="C51" s="113" t="s">
        <v>141</v>
      </c>
      <c r="D51" s="40">
        <f>' MID Term 1'!D48+'MID Term 2'!D48</f>
        <v>25</v>
      </c>
      <c r="E51" s="40">
        <f>' MID Term 1'!H48+'MID Term 2'!E48</f>
        <v>24</v>
      </c>
      <c r="F51" s="40">
        <f>' MID Term 1'!L48+'MID Term 2'!F48</f>
        <v>26</v>
      </c>
      <c r="G51" s="40">
        <f>' MID Term 1'!P48+'MID Term 2'!J48</f>
        <v>27</v>
      </c>
      <c r="H51" s="40">
        <f>' MID Term 1'!Q48+'MID Term 2'!N48</f>
        <v>27</v>
      </c>
      <c r="I51" s="38">
        <f t="shared" si="14"/>
        <v>1</v>
      </c>
      <c r="J51" s="11">
        <f t="shared" si="10"/>
        <v>1</v>
      </c>
      <c r="K51" s="11">
        <f t="shared" si="11"/>
        <v>1</v>
      </c>
      <c r="L51" s="11">
        <f t="shared" si="12"/>
        <v>1</v>
      </c>
      <c r="M51" s="11">
        <f t="shared" si="13"/>
        <v>1</v>
      </c>
      <c r="N51" s="11">
        <f t="shared" si="5"/>
        <v>129</v>
      </c>
      <c r="O51" s="11">
        <f t="shared" si="6"/>
        <v>65</v>
      </c>
      <c r="P51" s="11">
        <f t="shared" si="7"/>
        <v>65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thickBot="1">
      <c r="A52" s="10">
        <v>43</v>
      </c>
      <c r="B52" s="111" t="s">
        <v>338</v>
      </c>
      <c r="C52" s="113" t="s">
        <v>142</v>
      </c>
      <c r="D52" s="40">
        <f>' MID Term 1'!D49+'MID Term 2'!D49</f>
        <v>25</v>
      </c>
      <c r="E52" s="40">
        <f>' MID Term 1'!H49+'MID Term 2'!E49</f>
        <v>24</v>
      </c>
      <c r="F52" s="40">
        <f>' MID Term 1'!L49+'MID Term 2'!F49</f>
        <v>26</v>
      </c>
      <c r="G52" s="40">
        <f>' MID Term 1'!P49+'MID Term 2'!J49</f>
        <v>27</v>
      </c>
      <c r="H52" s="40">
        <f>' MID Term 1'!Q49+'MID Term 2'!N49</f>
        <v>27</v>
      </c>
      <c r="I52" s="38">
        <f t="shared" si="14"/>
        <v>1</v>
      </c>
      <c r="J52" s="11">
        <f t="shared" si="10"/>
        <v>1</v>
      </c>
      <c r="K52" s="11">
        <f t="shared" si="11"/>
        <v>1</v>
      </c>
      <c r="L52" s="11">
        <f t="shared" si="12"/>
        <v>1</v>
      </c>
      <c r="M52" s="11">
        <f t="shared" si="13"/>
        <v>1</v>
      </c>
      <c r="N52" s="11">
        <f t="shared" si="5"/>
        <v>129</v>
      </c>
      <c r="O52" s="11">
        <f t="shared" si="6"/>
        <v>65</v>
      </c>
      <c r="P52" s="11">
        <f t="shared" si="7"/>
        <v>65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thickBot="1">
      <c r="A53" s="10">
        <v>44</v>
      </c>
      <c r="B53" s="111" t="s">
        <v>339</v>
      </c>
      <c r="C53" s="113" t="s">
        <v>143</v>
      </c>
      <c r="D53" s="40">
        <f>' MID Term 1'!D50+'MID Term 2'!D50</f>
        <v>26</v>
      </c>
      <c r="E53" s="40">
        <f>' MID Term 1'!H50+'MID Term 2'!E50</f>
        <v>25</v>
      </c>
      <c r="F53" s="40">
        <f>' MID Term 1'!L50+'MID Term 2'!F50</f>
        <v>26</v>
      </c>
      <c r="G53" s="40">
        <f>' MID Term 1'!P50+'MID Term 2'!J50</f>
        <v>28</v>
      </c>
      <c r="H53" s="40">
        <f>' MID Term 1'!Q50+'MID Term 2'!N50</f>
        <v>28</v>
      </c>
      <c r="I53" s="38">
        <f t="shared" si="14"/>
        <v>1</v>
      </c>
      <c r="J53" s="11">
        <f t="shared" si="10"/>
        <v>1</v>
      </c>
      <c r="K53" s="11">
        <f t="shared" si="11"/>
        <v>1</v>
      </c>
      <c r="L53" s="11">
        <f t="shared" si="12"/>
        <v>1</v>
      </c>
      <c r="M53" s="11">
        <f t="shared" si="13"/>
        <v>1</v>
      </c>
      <c r="N53" s="11">
        <f t="shared" si="5"/>
        <v>133</v>
      </c>
      <c r="O53" s="11">
        <f t="shared" si="6"/>
        <v>67</v>
      </c>
      <c r="P53" s="11">
        <f t="shared" si="7"/>
        <v>67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thickBot="1">
      <c r="A54" s="10">
        <v>45</v>
      </c>
      <c r="B54" s="111" t="s">
        <v>340</v>
      </c>
      <c r="C54" s="113" t="s">
        <v>144</v>
      </c>
      <c r="D54" s="40">
        <f>' MID Term 1'!D51+'MID Term 2'!D51</f>
        <v>25</v>
      </c>
      <c r="E54" s="40">
        <f>' MID Term 1'!H51+'MID Term 2'!E51</f>
        <v>24</v>
      </c>
      <c r="F54" s="40">
        <f>' MID Term 1'!L51+'MID Term 2'!F51</f>
        <v>26</v>
      </c>
      <c r="G54" s="40">
        <f>' MID Term 1'!P51+'MID Term 2'!J51</f>
        <v>27</v>
      </c>
      <c r="H54" s="40">
        <f>' MID Term 1'!Q51+'MID Term 2'!N51</f>
        <v>27</v>
      </c>
      <c r="I54" s="38">
        <f t="shared" si="14"/>
        <v>1</v>
      </c>
      <c r="J54" s="11">
        <f t="shared" si="10"/>
        <v>1</v>
      </c>
      <c r="K54" s="11">
        <f t="shared" si="11"/>
        <v>1</v>
      </c>
      <c r="L54" s="11">
        <f t="shared" si="12"/>
        <v>1</v>
      </c>
      <c r="M54" s="11">
        <f t="shared" si="13"/>
        <v>1</v>
      </c>
      <c r="N54" s="11">
        <f t="shared" si="5"/>
        <v>129</v>
      </c>
      <c r="O54" s="11">
        <f t="shared" si="6"/>
        <v>65</v>
      </c>
      <c r="P54" s="11">
        <f t="shared" si="7"/>
        <v>65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thickBot="1">
      <c r="A55" s="10">
        <v>46</v>
      </c>
      <c r="B55" s="111" t="s">
        <v>341</v>
      </c>
      <c r="C55" s="113" t="s">
        <v>145</v>
      </c>
      <c r="D55" s="40">
        <f>' MID Term 1'!D52+'MID Term 2'!D52</f>
        <v>25</v>
      </c>
      <c r="E55" s="40">
        <f>' MID Term 1'!H52+'MID Term 2'!E52</f>
        <v>24</v>
      </c>
      <c r="F55" s="40">
        <f>' MID Term 1'!L52+'MID Term 2'!F52</f>
        <v>26</v>
      </c>
      <c r="G55" s="40">
        <f>' MID Term 1'!P52+'MID Term 2'!J52</f>
        <v>27</v>
      </c>
      <c r="H55" s="40">
        <f>' MID Term 1'!Q52+'MID Term 2'!N52</f>
        <v>27</v>
      </c>
      <c r="I55" s="38">
        <f t="shared" si="14"/>
        <v>1</v>
      </c>
      <c r="J55" s="11">
        <f t="shared" si="10"/>
        <v>1</v>
      </c>
      <c r="K55" s="11">
        <f t="shared" si="11"/>
        <v>1</v>
      </c>
      <c r="L55" s="11">
        <f t="shared" si="12"/>
        <v>1</v>
      </c>
      <c r="M55" s="11">
        <f t="shared" si="13"/>
        <v>1</v>
      </c>
      <c r="N55" s="11">
        <f t="shared" si="5"/>
        <v>129</v>
      </c>
      <c r="O55" s="11">
        <f t="shared" si="6"/>
        <v>65</v>
      </c>
      <c r="P55" s="11">
        <f t="shared" si="7"/>
        <v>65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thickBot="1">
      <c r="A56" s="10">
        <v>47</v>
      </c>
      <c r="B56" s="111" t="s">
        <v>342</v>
      </c>
      <c r="C56" s="113" t="s">
        <v>146</v>
      </c>
      <c r="D56" s="40">
        <f>' MID Term 1'!D53+'MID Term 2'!D53</f>
        <v>26</v>
      </c>
      <c r="E56" s="40">
        <f>' MID Term 1'!H53+'MID Term 2'!E53</f>
        <v>26</v>
      </c>
      <c r="F56" s="40">
        <f>' MID Term 1'!L53+'MID Term 2'!F53</f>
        <v>27</v>
      </c>
      <c r="G56" s="40">
        <f>' MID Term 1'!P53+'MID Term 2'!J53</f>
        <v>28</v>
      </c>
      <c r="H56" s="40">
        <f>' MID Term 1'!Q53+'MID Term 2'!N53</f>
        <v>28</v>
      </c>
      <c r="I56" s="38">
        <f t="shared" si="14"/>
        <v>1</v>
      </c>
      <c r="J56" s="11">
        <f t="shared" si="10"/>
        <v>1</v>
      </c>
      <c r="K56" s="11">
        <f t="shared" si="11"/>
        <v>1</v>
      </c>
      <c r="L56" s="11">
        <f t="shared" si="12"/>
        <v>1</v>
      </c>
      <c r="M56" s="11">
        <f t="shared" si="13"/>
        <v>1</v>
      </c>
      <c r="N56" s="11">
        <f t="shared" si="5"/>
        <v>135</v>
      </c>
      <c r="O56" s="11">
        <f t="shared" si="6"/>
        <v>68</v>
      </c>
      <c r="P56" s="11">
        <f t="shared" si="7"/>
        <v>68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thickBot="1">
      <c r="A57" s="10">
        <v>48</v>
      </c>
      <c r="B57" s="111" t="s">
        <v>343</v>
      </c>
      <c r="C57" s="113" t="s">
        <v>147</v>
      </c>
      <c r="D57" s="40">
        <f>' MID Term 1'!D54+'MID Term 2'!D54</f>
        <v>24</v>
      </c>
      <c r="E57" s="40">
        <f>' MID Term 1'!H54+'MID Term 2'!E54</f>
        <v>23</v>
      </c>
      <c r="F57" s="40">
        <f>' MID Term 1'!L54+'MID Term 2'!F54</f>
        <v>24</v>
      </c>
      <c r="G57" s="40">
        <f>' MID Term 1'!P54+'MID Term 2'!J54</f>
        <v>26</v>
      </c>
      <c r="H57" s="40">
        <f>' MID Term 1'!Q54+'MID Term 2'!N54</f>
        <v>26</v>
      </c>
      <c r="I57" s="38">
        <f t="shared" si="14"/>
        <v>1</v>
      </c>
      <c r="J57" s="11">
        <f t="shared" si="10"/>
        <v>1</v>
      </c>
      <c r="K57" s="11">
        <f t="shared" si="11"/>
        <v>1</v>
      </c>
      <c r="L57" s="11">
        <f t="shared" si="12"/>
        <v>1</v>
      </c>
      <c r="M57" s="11">
        <f t="shared" si="13"/>
        <v>1</v>
      </c>
      <c r="N57" s="11">
        <f t="shared" si="5"/>
        <v>123</v>
      </c>
      <c r="O57" s="11">
        <f t="shared" si="6"/>
        <v>62</v>
      </c>
      <c r="P57" s="11">
        <f t="shared" si="7"/>
        <v>62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thickBot="1">
      <c r="A58" s="10">
        <v>49</v>
      </c>
      <c r="B58" s="111" t="s">
        <v>344</v>
      </c>
      <c r="C58" s="113" t="s">
        <v>148</v>
      </c>
      <c r="D58" s="40">
        <f>' MID Term 1'!D55+'MID Term 2'!D55</f>
        <v>24</v>
      </c>
      <c r="E58" s="40">
        <f>' MID Term 1'!H55+'MID Term 2'!E55</f>
        <v>23</v>
      </c>
      <c r="F58" s="40">
        <f>' MID Term 1'!L55+'MID Term 2'!F55</f>
        <v>24</v>
      </c>
      <c r="G58" s="40">
        <f>' MID Term 1'!P55+'MID Term 2'!J55</f>
        <v>26</v>
      </c>
      <c r="H58" s="40">
        <f>' MID Term 1'!Q55+'MID Term 2'!N55</f>
        <v>26</v>
      </c>
      <c r="I58" s="38">
        <f t="shared" si="14"/>
        <v>1</v>
      </c>
      <c r="J58" s="11">
        <f t="shared" si="10"/>
        <v>1</v>
      </c>
      <c r="K58" s="11">
        <f t="shared" si="11"/>
        <v>1</v>
      </c>
      <c r="L58" s="11">
        <f t="shared" si="12"/>
        <v>1</v>
      </c>
      <c r="M58" s="11">
        <f t="shared" si="13"/>
        <v>1</v>
      </c>
      <c r="N58" s="11">
        <f t="shared" si="5"/>
        <v>123</v>
      </c>
      <c r="O58" s="11">
        <f t="shared" si="6"/>
        <v>62</v>
      </c>
      <c r="P58" s="11">
        <f t="shared" si="7"/>
        <v>62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thickBot="1">
      <c r="A59" s="10">
        <v>50</v>
      </c>
      <c r="B59" s="111" t="s">
        <v>345</v>
      </c>
      <c r="C59" s="113" t="s">
        <v>149</v>
      </c>
      <c r="D59" s="40">
        <f>' MID Term 1'!D56+'MID Term 2'!D56</f>
        <v>26</v>
      </c>
      <c r="E59" s="40">
        <f>' MID Term 1'!H56+'MID Term 2'!E56</f>
        <v>26</v>
      </c>
      <c r="F59" s="40">
        <f>' MID Term 1'!L56+'MID Term 2'!F56</f>
        <v>27</v>
      </c>
      <c r="G59" s="40">
        <f>' MID Term 1'!P56+'MID Term 2'!J56</f>
        <v>28</v>
      </c>
      <c r="H59" s="40">
        <f>' MID Term 1'!Q56+'MID Term 2'!N56</f>
        <v>28</v>
      </c>
      <c r="I59" s="38">
        <f t="shared" si="14"/>
        <v>1</v>
      </c>
      <c r="J59" s="11">
        <f t="shared" si="10"/>
        <v>1</v>
      </c>
      <c r="K59" s="11">
        <f t="shared" si="11"/>
        <v>1</v>
      </c>
      <c r="L59" s="11">
        <f t="shared" si="12"/>
        <v>1</v>
      </c>
      <c r="M59" s="11">
        <f t="shared" si="13"/>
        <v>1</v>
      </c>
      <c r="N59" s="11">
        <f t="shared" si="5"/>
        <v>135</v>
      </c>
      <c r="O59" s="11">
        <f t="shared" si="6"/>
        <v>68</v>
      </c>
      <c r="P59" s="11">
        <f t="shared" si="7"/>
        <v>68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thickBot="1">
      <c r="A60" s="10">
        <v>51</v>
      </c>
      <c r="B60" s="111" t="s">
        <v>346</v>
      </c>
      <c r="C60" s="113" t="s">
        <v>150</v>
      </c>
      <c r="D60" s="40">
        <f>' MID Term 1'!D57+'MID Term 2'!D57</f>
        <v>25</v>
      </c>
      <c r="E60" s="40">
        <f>' MID Term 1'!H57+'MID Term 2'!E57</f>
        <v>24</v>
      </c>
      <c r="F60" s="40">
        <f>' MID Term 1'!L57+'MID Term 2'!F57</f>
        <v>26</v>
      </c>
      <c r="G60" s="40">
        <f>' MID Term 1'!P57+'MID Term 2'!J57</f>
        <v>27</v>
      </c>
      <c r="H60" s="40">
        <f>' MID Term 1'!Q57+'MID Term 2'!N57</f>
        <v>27</v>
      </c>
      <c r="I60" s="38">
        <f t="shared" si="14"/>
        <v>1</v>
      </c>
      <c r="J60" s="11">
        <f t="shared" si="10"/>
        <v>1</v>
      </c>
      <c r="K60" s="11">
        <f t="shared" si="11"/>
        <v>1</v>
      </c>
      <c r="L60" s="11">
        <f t="shared" si="12"/>
        <v>1</v>
      </c>
      <c r="M60" s="11">
        <f t="shared" si="13"/>
        <v>1</v>
      </c>
      <c r="N60" s="11">
        <f t="shared" si="5"/>
        <v>129</v>
      </c>
      <c r="O60" s="11">
        <f t="shared" si="6"/>
        <v>65</v>
      </c>
      <c r="P60" s="11">
        <f t="shared" si="7"/>
        <v>65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thickBot="1">
      <c r="A61" s="10">
        <v>52</v>
      </c>
      <c r="B61" s="111" t="s">
        <v>347</v>
      </c>
      <c r="C61" s="113" t="s">
        <v>151</v>
      </c>
      <c r="D61" s="40">
        <f>' MID Term 1'!D58+'MID Term 2'!D58</f>
        <v>24</v>
      </c>
      <c r="E61" s="40">
        <f>' MID Term 1'!H58+'MID Term 2'!E58</f>
        <v>23</v>
      </c>
      <c r="F61" s="40">
        <f>' MID Term 1'!L58+'MID Term 2'!F58</f>
        <v>24</v>
      </c>
      <c r="G61" s="40">
        <f>' MID Term 1'!P58+'MID Term 2'!J58</f>
        <v>26</v>
      </c>
      <c r="H61" s="40">
        <f>' MID Term 1'!Q58+'MID Term 2'!N58</f>
        <v>26</v>
      </c>
      <c r="I61" s="38">
        <f t="shared" si="14"/>
        <v>1</v>
      </c>
      <c r="J61" s="11">
        <f t="shared" si="10"/>
        <v>1</v>
      </c>
      <c r="K61" s="11">
        <f t="shared" si="11"/>
        <v>1</v>
      </c>
      <c r="L61" s="11">
        <f t="shared" si="12"/>
        <v>1</v>
      </c>
      <c r="M61" s="11">
        <f t="shared" si="13"/>
        <v>1</v>
      </c>
      <c r="N61" s="11">
        <f t="shared" si="5"/>
        <v>123</v>
      </c>
      <c r="O61" s="11">
        <f t="shared" si="6"/>
        <v>62</v>
      </c>
      <c r="P61" s="11">
        <f t="shared" si="7"/>
        <v>62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thickBot="1">
      <c r="A62" s="10">
        <v>53</v>
      </c>
      <c r="B62" s="111" t="s">
        <v>348</v>
      </c>
      <c r="C62" s="113" t="s">
        <v>152</v>
      </c>
      <c r="D62" s="40">
        <f>' MID Term 1'!D59+'MID Term 2'!D59</f>
        <v>24</v>
      </c>
      <c r="E62" s="40">
        <f>' MID Term 1'!H59+'MID Term 2'!E59</f>
        <v>23</v>
      </c>
      <c r="F62" s="40">
        <f>' MID Term 1'!L59+'MID Term 2'!F59</f>
        <v>24</v>
      </c>
      <c r="G62" s="40">
        <f>' MID Term 1'!P59+'MID Term 2'!J59</f>
        <v>26</v>
      </c>
      <c r="H62" s="40">
        <f>' MID Term 1'!Q59+'MID Term 2'!N59</f>
        <v>26</v>
      </c>
      <c r="I62" s="38">
        <f t="shared" si="14"/>
        <v>1</v>
      </c>
      <c r="J62" s="11">
        <f t="shared" si="10"/>
        <v>1</v>
      </c>
      <c r="K62" s="11">
        <f t="shared" si="11"/>
        <v>1</v>
      </c>
      <c r="L62" s="11">
        <f t="shared" si="12"/>
        <v>1</v>
      </c>
      <c r="M62" s="11">
        <f t="shared" si="13"/>
        <v>1</v>
      </c>
      <c r="N62" s="11">
        <f t="shared" si="5"/>
        <v>123</v>
      </c>
      <c r="O62" s="11">
        <f t="shared" si="6"/>
        <v>62</v>
      </c>
      <c r="P62" s="11">
        <f t="shared" si="7"/>
        <v>62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thickBot="1">
      <c r="A63" s="10">
        <v>54</v>
      </c>
      <c r="B63" s="111" t="s">
        <v>349</v>
      </c>
      <c r="C63" s="113" t="s">
        <v>153</v>
      </c>
      <c r="D63" s="40">
        <f>' MID Term 1'!D60+'MID Term 2'!D60</f>
        <v>26</v>
      </c>
      <c r="E63" s="40">
        <f>' MID Term 1'!H60+'MID Term 2'!E60</f>
        <v>25</v>
      </c>
      <c r="F63" s="40">
        <f>' MID Term 1'!L60+'MID Term 2'!F60</f>
        <v>26</v>
      </c>
      <c r="G63" s="40">
        <f>' MID Term 1'!P60+'MID Term 2'!J60</f>
        <v>28</v>
      </c>
      <c r="H63" s="40">
        <f>' MID Term 1'!Q60+'MID Term 2'!N60</f>
        <v>28</v>
      </c>
      <c r="I63" s="38">
        <f t="shared" si="14"/>
        <v>1</v>
      </c>
      <c r="J63" s="11">
        <f t="shared" si="10"/>
        <v>1</v>
      </c>
      <c r="K63" s="11">
        <f t="shared" si="11"/>
        <v>1</v>
      </c>
      <c r="L63" s="11">
        <f t="shared" si="12"/>
        <v>1</v>
      </c>
      <c r="M63" s="11">
        <f t="shared" si="13"/>
        <v>1</v>
      </c>
      <c r="N63" s="11">
        <f t="shared" si="5"/>
        <v>133</v>
      </c>
      <c r="O63" s="11">
        <f t="shared" si="6"/>
        <v>67</v>
      </c>
      <c r="P63" s="11">
        <f t="shared" si="7"/>
        <v>67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thickBot="1">
      <c r="A64" s="10">
        <v>55</v>
      </c>
      <c r="B64" s="111" t="s">
        <v>350</v>
      </c>
      <c r="C64" s="113" t="s">
        <v>94</v>
      </c>
      <c r="D64" s="40">
        <f>' MID Term 1'!D61+'MID Term 2'!D61</f>
        <v>25</v>
      </c>
      <c r="E64" s="40">
        <f>' MID Term 1'!H61+'MID Term 2'!E61</f>
        <v>24</v>
      </c>
      <c r="F64" s="40">
        <f>' MID Term 1'!L61+'MID Term 2'!F61</f>
        <v>26</v>
      </c>
      <c r="G64" s="40">
        <f>' MID Term 1'!P61+'MID Term 2'!J61</f>
        <v>27</v>
      </c>
      <c r="H64" s="40">
        <f>' MID Term 1'!Q61+'MID Term 2'!N61</f>
        <v>27</v>
      </c>
      <c r="I64" s="38">
        <f t="shared" si="14"/>
        <v>1</v>
      </c>
      <c r="J64" s="11">
        <f t="shared" si="10"/>
        <v>1</v>
      </c>
      <c r="K64" s="11">
        <f t="shared" si="11"/>
        <v>1</v>
      </c>
      <c r="L64" s="11">
        <f t="shared" si="12"/>
        <v>1</v>
      </c>
      <c r="M64" s="11">
        <f t="shared" si="13"/>
        <v>1</v>
      </c>
      <c r="N64" s="11">
        <f t="shared" si="5"/>
        <v>129</v>
      </c>
      <c r="O64" s="11">
        <f t="shared" si="6"/>
        <v>65</v>
      </c>
      <c r="P64" s="11">
        <f t="shared" si="7"/>
        <v>65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thickBot="1">
      <c r="A65" s="10">
        <v>56</v>
      </c>
      <c r="B65" s="111" t="s">
        <v>351</v>
      </c>
      <c r="C65" s="113" t="s">
        <v>154</v>
      </c>
      <c r="D65" s="40">
        <f>' MID Term 1'!D62+'MID Term 2'!D62</f>
        <v>26</v>
      </c>
      <c r="E65" s="40">
        <f>' MID Term 1'!H62+'MID Term 2'!E62</f>
        <v>26</v>
      </c>
      <c r="F65" s="40">
        <f>' MID Term 1'!L62+'MID Term 2'!F62</f>
        <v>27</v>
      </c>
      <c r="G65" s="40">
        <f>' MID Term 1'!P62+'MID Term 2'!J62</f>
        <v>28</v>
      </c>
      <c r="H65" s="40">
        <f>' MID Term 1'!Q62+'MID Term 2'!N62</f>
        <v>28</v>
      </c>
      <c r="I65" s="38">
        <f t="shared" si="14"/>
        <v>1</v>
      </c>
      <c r="J65" s="11">
        <f t="shared" si="10"/>
        <v>1</v>
      </c>
      <c r="K65" s="11">
        <f t="shared" si="11"/>
        <v>1</v>
      </c>
      <c r="L65" s="11">
        <f t="shared" si="12"/>
        <v>1</v>
      </c>
      <c r="M65" s="11">
        <f t="shared" si="13"/>
        <v>1</v>
      </c>
      <c r="N65" s="11">
        <f t="shared" si="5"/>
        <v>135</v>
      </c>
      <c r="O65" s="11">
        <f t="shared" si="6"/>
        <v>68</v>
      </c>
      <c r="P65" s="11">
        <f t="shared" si="7"/>
        <v>68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thickBot="1">
      <c r="A66" s="10">
        <v>57</v>
      </c>
      <c r="B66" s="111" t="s">
        <v>352</v>
      </c>
      <c r="C66" s="113" t="s">
        <v>155</v>
      </c>
      <c r="D66" s="40">
        <f>' MID Term 1'!D63+'MID Term 2'!D63</f>
        <v>25</v>
      </c>
      <c r="E66" s="40">
        <f>' MID Term 1'!H63+'MID Term 2'!E63</f>
        <v>24</v>
      </c>
      <c r="F66" s="40">
        <f>' MID Term 1'!L63+'MID Term 2'!F63</f>
        <v>26</v>
      </c>
      <c r="G66" s="40">
        <f>' MID Term 1'!P63+'MID Term 2'!J63</f>
        <v>27</v>
      </c>
      <c r="H66" s="40">
        <f>' MID Term 1'!Q63+'MID Term 2'!N63</f>
        <v>27</v>
      </c>
      <c r="I66" s="38">
        <f t="shared" si="14"/>
        <v>1</v>
      </c>
      <c r="J66" s="11">
        <f t="shared" si="10"/>
        <v>1</v>
      </c>
      <c r="K66" s="11">
        <f t="shared" si="11"/>
        <v>1</v>
      </c>
      <c r="L66" s="11">
        <f t="shared" si="12"/>
        <v>1</v>
      </c>
      <c r="M66" s="11">
        <f t="shared" si="13"/>
        <v>1</v>
      </c>
      <c r="N66" s="11">
        <f t="shared" si="5"/>
        <v>129</v>
      </c>
      <c r="O66" s="11">
        <f t="shared" si="6"/>
        <v>65</v>
      </c>
      <c r="P66" s="11">
        <f t="shared" si="7"/>
        <v>65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thickBot="1">
      <c r="A67" s="10">
        <v>58</v>
      </c>
      <c r="B67" s="111" t="s">
        <v>353</v>
      </c>
      <c r="C67" s="113" t="s">
        <v>156</v>
      </c>
      <c r="D67" s="40">
        <f>' MID Term 1'!D64+'MID Term 2'!D64</f>
        <v>24</v>
      </c>
      <c r="E67" s="40">
        <f>' MID Term 1'!H64+'MID Term 2'!E64</f>
        <v>23</v>
      </c>
      <c r="F67" s="40">
        <f>' MID Term 1'!L64+'MID Term 2'!F64</f>
        <v>24</v>
      </c>
      <c r="G67" s="40">
        <f>' MID Term 1'!P64+'MID Term 2'!J64</f>
        <v>26</v>
      </c>
      <c r="H67" s="40">
        <f>' MID Term 1'!Q64+'MID Term 2'!N64</f>
        <v>26</v>
      </c>
      <c r="I67" s="38">
        <f t="shared" si="14"/>
        <v>1</v>
      </c>
      <c r="J67" s="11">
        <f t="shared" si="10"/>
        <v>1</v>
      </c>
      <c r="K67" s="11">
        <f t="shared" si="11"/>
        <v>1</v>
      </c>
      <c r="L67" s="11">
        <f t="shared" si="12"/>
        <v>1</v>
      </c>
      <c r="M67" s="11">
        <f t="shared" si="13"/>
        <v>1</v>
      </c>
      <c r="N67" s="11">
        <f t="shared" si="5"/>
        <v>123</v>
      </c>
      <c r="O67" s="11">
        <f t="shared" si="6"/>
        <v>62</v>
      </c>
      <c r="P67" s="11">
        <f t="shared" si="7"/>
        <v>62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thickBot="1">
      <c r="A68" s="10">
        <v>59</v>
      </c>
      <c r="B68" s="111" t="s">
        <v>354</v>
      </c>
      <c r="C68" s="113" t="s">
        <v>157</v>
      </c>
      <c r="D68" s="40">
        <f>' MID Term 1'!D65+'MID Term 2'!D65</f>
        <v>26</v>
      </c>
      <c r="E68" s="40">
        <f>' MID Term 1'!H65+'MID Term 2'!E65</f>
        <v>25</v>
      </c>
      <c r="F68" s="40">
        <f>' MID Term 1'!L65+'MID Term 2'!F65</f>
        <v>26</v>
      </c>
      <c r="G68" s="40">
        <f>' MID Term 1'!P65+'MID Term 2'!J65</f>
        <v>28</v>
      </c>
      <c r="H68" s="40">
        <f>' MID Term 1'!Q65+'MID Term 2'!N65</f>
        <v>28</v>
      </c>
      <c r="I68" s="38">
        <f t="shared" si="14"/>
        <v>1</v>
      </c>
      <c r="J68" s="11">
        <f t="shared" si="10"/>
        <v>1</v>
      </c>
      <c r="K68" s="11">
        <f t="shared" si="11"/>
        <v>1</v>
      </c>
      <c r="L68" s="11">
        <f t="shared" si="12"/>
        <v>1</v>
      </c>
      <c r="M68" s="11">
        <f t="shared" si="13"/>
        <v>1</v>
      </c>
      <c r="N68" s="11">
        <f t="shared" si="5"/>
        <v>133</v>
      </c>
      <c r="O68" s="11">
        <f t="shared" si="6"/>
        <v>67</v>
      </c>
      <c r="P68" s="11">
        <f t="shared" si="7"/>
        <v>67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thickBot="1">
      <c r="A69" s="10">
        <v>60</v>
      </c>
      <c r="B69" s="111" t="s">
        <v>355</v>
      </c>
      <c r="C69" s="113" t="s">
        <v>158</v>
      </c>
      <c r="D69" s="40">
        <f>' MID Term 1'!D66+'MID Term 2'!D66</f>
        <v>24</v>
      </c>
      <c r="E69" s="40">
        <f>' MID Term 1'!H66+'MID Term 2'!E66</f>
        <v>23</v>
      </c>
      <c r="F69" s="40">
        <f>' MID Term 1'!L66+'MID Term 2'!F66</f>
        <v>24</v>
      </c>
      <c r="G69" s="40">
        <f>' MID Term 1'!P66+'MID Term 2'!J66</f>
        <v>26</v>
      </c>
      <c r="H69" s="40">
        <f>' MID Term 1'!Q66+'MID Term 2'!N66</f>
        <v>26</v>
      </c>
      <c r="I69" s="38">
        <f t="shared" si="14"/>
        <v>1</v>
      </c>
      <c r="J69" s="11">
        <f t="shared" si="10"/>
        <v>1</v>
      </c>
      <c r="K69" s="11">
        <f t="shared" si="11"/>
        <v>1</v>
      </c>
      <c r="L69" s="11">
        <f t="shared" si="12"/>
        <v>1</v>
      </c>
      <c r="M69" s="11">
        <f t="shared" si="13"/>
        <v>1</v>
      </c>
      <c r="N69" s="11">
        <f t="shared" si="5"/>
        <v>123</v>
      </c>
      <c r="O69" s="11">
        <f t="shared" si="6"/>
        <v>62</v>
      </c>
      <c r="P69" s="11">
        <f t="shared" si="7"/>
        <v>62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thickBot="1">
      <c r="A70" s="10">
        <v>61</v>
      </c>
      <c r="B70" s="111" t="s">
        <v>356</v>
      </c>
      <c r="C70" s="113" t="s">
        <v>159</v>
      </c>
      <c r="D70" s="40">
        <f>' MID Term 1'!D67+'MID Term 2'!D67</f>
        <v>26</v>
      </c>
      <c r="E70" s="40">
        <f>' MID Term 1'!H67+'MID Term 2'!E67</f>
        <v>26</v>
      </c>
      <c r="F70" s="40">
        <f>' MID Term 1'!L67+'MID Term 2'!F67</f>
        <v>27</v>
      </c>
      <c r="G70" s="40">
        <f>' MID Term 1'!P67+'MID Term 2'!J67</f>
        <v>28</v>
      </c>
      <c r="H70" s="40">
        <f>' MID Term 1'!Q67+'MID Term 2'!N67</f>
        <v>28</v>
      </c>
      <c r="I70" s="38">
        <f t="shared" si="14"/>
        <v>1</v>
      </c>
      <c r="J70" s="11">
        <f t="shared" si="10"/>
        <v>1</v>
      </c>
      <c r="K70" s="11">
        <f t="shared" si="11"/>
        <v>1</v>
      </c>
      <c r="L70" s="11">
        <f t="shared" si="12"/>
        <v>1</v>
      </c>
      <c r="M70" s="11">
        <f t="shared" si="13"/>
        <v>1</v>
      </c>
      <c r="N70" s="11">
        <f t="shared" si="5"/>
        <v>135</v>
      </c>
      <c r="O70" s="11">
        <f t="shared" si="6"/>
        <v>68</v>
      </c>
      <c r="P70" s="11">
        <f t="shared" si="7"/>
        <v>68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thickBot="1">
      <c r="A71" s="10">
        <v>62</v>
      </c>
      <c r="B71" s="111" t="s">
        <v>357</v>
      </c>
      <c r="C71" s="113" t="s">
        <v>160</v>
      </c>
      <c r="D71" s="40">
        <f>' MID Term 1'!D68+'MID Term 2'!D68</f>
        <v>25</v>
      </c>
      <c r="E71" s="40">
        <f>' MID Term 1'!H68+'MID Term 2'!E68</f>
        <v>24</v>
      </c>
      <c r="F71" s="40">
        <f>' MID Term 1'!L68+'MID Term 2'!F68</f>
        <v>26</v>
      </c>
      <c r="G71" s="40">
        <f>' MID Term 1'!P68+'MID Term 2'!J68</f>
        <v>27</v>
      </c>
      <c r="H71" s="40">
        <f>' MID Term 1'!Q68+'MID Term 2'!N68</f>
        <v>27</v>
      </c>
      <c r="I71" s="38">
        <f t="shared" si="14"/>
        <v>1</v>
      </c>
      <c r="J71" s="11">
        <f t="shared" si="10"/>
        <v>1</v>
      </c>
      <c r="K71" s="11">
        <f t="shared" si="11"/>
        <v>1</v>
      </c>
      <c r="L71" s="11">
        <f t="shared" si="12"/>
        <v>1</v>
      </c>
      <c r="M71" s="11">
        <f t="shared" si="13"/>
        <v>1</v>
      </c>
      <c r="N71" s="11">
        <f t="shared" si="5"/>
        <v>129</v>
      </c>
      <c r="O71" s="11">
        <f t="shared" si="6"/>
        <v>65</v>
      </c>
      <c r="P71" s="11">
        <f t="shared" si="7"/>
        <v>65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thickBot="1">
      <c r="A72" s="10">
        <v>63</v>
      </c>
      <c r="B72" s="111" t="s">
        <v>358</v>
      </c>
      <c r="C72" s="113" t="s">
        <v>161</v>
      </c>
      <c r="D72" s="40">
        <f>' MID Term 1'!D69+'MID Term 2'!D69</f>
        <v>25</v>
      </c>
      <c r="E72" s="40">
        <f>' MID Term 1'!H69+'MID Term 2'!E69</f>
        <v>24</v>
      </c>
      <c r="F72" s="40">
        <f>' MID Term 1'!L69+'MID Term 2'!F69</f>
        <v>26</v>
      </c>
      <c r="G72" s="40">
        <f>' MID Term 1'!P69+'MID Term 2'!J69</f>
        <v>27</v>
      </c>
      <c r="H72" s="40">
        <f>' MID Term 1'!Q69+'MID Term 2'!N69</f>
        <v>27</v>
      </c>
      <c r="I72" s="38">
        <f t="shared" si="14"/>
        <v>1</v>
      </c>
      <c r="J72" s="11">
        <f t="shared" si="10"/>
        <v>1</v>
      </c>
      <c r="K72" s="11">
        <f t="shared" si="11"/>
        <v>1</v>
      </c>
      <c r="L72" s="11">
        <f t="shared" si="12"/>
        <v>1</v>
      </c>
      <c r="M72" s="11">
        <f t="shared" si="13"/>
        <v>1</v>
      </c>
      <c r="N72" s="11">
        <f t="shared" si="5"/>
        <v>129</v>
      </c>
      <c r="O72" s="11">
        <f t="shared" si="6"/>
        <v>65</v>
      </c>
      <c r="P72" s="11">
        <f t="shared" si="7"/>
        <v>65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thickBot="1">
      <c r="A73" s="10">
        <v>64</v>
      </c>
      <c r="B73" s="111" t="s">
        <v>359</v>
      </c>
      <c r="C73" s="113" t="s">
        <v>162</v>
      </c>
      <c r="D73" s="40">
        <f>' MID Term 1'!D70+'MID Term 2'!D70</f>
        <v>26</v>
      </c>
      <c r="E73" s="40">
        <f>' MID Term 1'!H70+'MID Term 2'!E70</f>
        <v>26</v>
      </c>
      <c r="F73" s="40">
        <f>' MID Term 1'!L70+'MID Term 2'!F70</f>
        <v>27</v>
      </c>
      <c r="G73" s="40">
        <f>' MID Term 1'!P70+'MID Term 2'!J70</f>
        <v>28</v>
      </c>
      <c r="H73" s="40">
        <f>' MID Term 1'!Q70+'MID Term 2'!N70</f>
        <v>28</v>
      </c>
      <c r="I73" s="38">
        <f t="shared" si="14"/>
        <v>1</v>
      </c>
      <c r="J73" s="11">
        <f t="shared" si="10"/>
        <v>1</v>
      </c>
      <c r="K73" s="11">
        <f t="shared" si="11"/>
        <v>1</v>
      </c>
      <c r="L73" s="11">
        <f t="shared" si="12"/>
        <v>1</v>
      </c>
      <c r="M73" s="11">
        <f t="shared" si="13"/>
        <v>1</v>
      </c>
      <c r="N73" s="11">
        <f t="shared" si="5"/>
        <v>135</v>
      </c>
      <c r="O73" s="11">
        <f t="shared" si="6"/>
        <v>68</v>
      </c>
      <c r="P73" s="11">
        <f t="shared" si="7"/>
        <v>68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thickBot="1">
      <c r="A74" s="10">
        <v>65</v>
      </c>
      <c r="B74" s="111" t="s">
        <v>360</v>
      </c>
      <c r="C74" s="113" t="s">
        <v>163</v>
      </c>
      <c r="D74" s="40">
        <f>' MID Term 1'!D71+'MID Term 2'!D71</f>
        <v>25</v>
      </c>
      <c r="E74" s="40">
        <f>' MID Term 1'!H71+'MID Term 2'!E71</f>
        <v>24</v>
      </c>
      <c r="F74" s="40">
        <f>' MID Term 1'!L71+'MID Term 2'!F71</f>
        <v>26</v>
      </c>
      <c r="G74" s="40">
        <f>' MID Term 1'!P71+'MID Term 2'!J71</f>
        <v>27</v>
      </c>
      <c r="H74" s="40">
        <f>' MID Term 1'!Q71+'MID Term 2'!N71</f>
        <v>27</v>
      </c>
      <c r="I74" s="38">
        <f t="shared" si="14"/>
        <v>1</v>
      </c>
      <c r="J74" s="11">
        <f t="shared" si="10"/>
        <v>1</v>
      </c>
      <c r="K74" s="11">
        <f t="shared" si="11"/>
        <v>1</v>
      </c>
      <c r="L74" s="11">
        <f t="shared" si="12"/>
        <v>1</v>
      </c>
      <c r="M74" s="11">
        <f t="shared" si="13"/>
        <v>1</v>
      </c>
      <c r="N74" s="11">
        <f t="shared" si="5"/>
        <v>129</v>
      </c>
      <c r="O74" s="11">
        <f t="shared" si="6"/>
        <v>65</v>
      </c>
      <c r="P74" s="11">
        <f t="shared" si="7"/>
        <v>65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thickBot="1">
      <c r="A75" s="10">
        <v>66</v>
      </c>
      <c r="B75" s="111" t="s">
        <v>361</v>
      </c>
      <c r="C75" s="113" t="s">
        <v>164</v>
      </c>
      <c r="D75" s="40">
        <f>' MID Term 1'!D72+'MID Term 2'!D72</f>
        <v>24</v>
      </c>
      <c r="E75" s="40">
        <f>' MID Term 1'!H72+'MID Term 2'!E72</f>
        <v>23</v>
      </c>
      <c r="F75" s="40">
        <f>' MID Term 1'!L72+'MID Term 2'!F72</f>
        <v>24</v>
      </c>
      <c r="G75" s="40">
        <f>' MID Term 1'!P72+'MID Term 2'!J72</f>
        <v>26</v>
      </c>
      <c r="H75" s="40">
        <f>' MID Term 1'!Q72+'MID Term 2'!N72</f>
        <v>26</v>
      </c>
      <c r="I75" s="38">
        <f t="shared" si="14"/>
        <v>1</v>
      </c>
      <c r="J75" s="11">
        <f t="shared" si="10"/>
        <v>1</v>
      </c>
      <c r="K75" s="11">
        <f t="shared" si="11"/>
        <v>1</v>
      </c>
      <c r="L75" s="11">
        <f t="shared" si="12"/>
        <v>1</v>
      </c>
      <c r="M75" s="11">
        <f t="shared" si="13"/>
        <v>1</v>
      </c>
      <c r="N75" s="11">
        <f t="shared" si="5"/>
        <v>123</v>
      </c>
      <c r="O75" s="11">
        <f t="shared" si="6"/>
        <v>62</v>
      </c>
      <c r="P75" s="11">
        <f t="shared" si="7"/>
        <v>62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thickBot="1">
      <c r="A76" s="10">
        <v>67</v>
      </c>
      <c r="B76" s="111" t="s">
        <v>362</v>
      </c>
      <c r="C76" s="113" t="s">
        <v>165</v>
      </c>
      <c r="D76" s="40">
        <f>' MID Term 1'!D73+'MID Term 2'!D73</f>
        <v>24</v>
      </c>
      <c r="E76" s="40">
        <f>' MID Term 1'!H73+'MID Term 2'!E73</f>
        <v>23</v>
      </c>
      <c r="F76" s="40">
        <f>' MID Term 1'!L73+'MID Term 2'!F73</f>
        <v>24</v>
      </c>
      <c r="G76" s="40">
        <f>' MID Term 1'!P73+'MID Term 2'!J73</f>
        <v>26</v>
      </c>
      <c r="H76" s="40">
        <f>' MID Term 1'!Q73+'MID Term 2'!N73</f>
        <v>26</v>
      </c>
      <c r="I76" s="38">
        <f t="shared" si="14"/>
        <v>1</v>
      </c>
      <c r="J76" s="11">
        <f t="shared" si="10"/>
        <v>1</v>
      </c>
      <c r="K76" s="11">
        <f t="shared" si="11"/>
        <v>1</v>
      </c>
      <c r="L76" s="11">
        <f t="shared" si="12"/>
        <v>1</v>
      </c>
      <c r="M76" s="11">
        <f t="shared" si="13"/>
        <v>1</v>
      </c>
      <c r="N76" s="11">
        <f t="shared" si="5"/>
        <v>123</v>
      </c>
      <c r="O76" s="11">
        <f t="shared" si="6"/>
        <v>62</v>
      </c>
      <c r="P76" s="11">
        <f t="shared" si="7"/>
        <v>62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thickBot="1">
      <c r="A77" s="10">
        <v>68</v>
      </c>
      <c r="B77" s="111" t="s">
        <v>363</v>
      </c>
      <c r="C77" s="113" t="s">
        <v>166</v>
      </c>
      <c r="D77" s="40">
        <f>' MID Term 1'!D74+'MID Term 2'!D74</f>
        <v>24</v>
      </c>
      <c r="E77" s="40">
        <f>' MID Term 1'!H74+'MID Term 2'!E74</f>
        <v>23</v>
      </c>
      <c r="F77" s="40">
        <f>' MID Term 1'!L74+'MID Term 2'!F74</f>
        <v>24</v>
      </c>
      <c r="G77" s="40">
        <f>' MID Term 1'!P74+'MID Term 2'!J74</f>
        <v>26</v>
      </c>
      <c r="H77" s="40">
        <f>' MID Term 1'!Q74+'MID Term 2'!N74</f>
        <v>26</v>
      </c>
      <c r="I77" s="38">
        <f t="shared" si="14"/>
        <v>1</v>
      </c>
      <c r="J77" s="11">
        <f t="shared" si="10"/>
        <v>1</v>
      </c>
      <c r="K77" s="11">
        <f t="shared" si="11"/>
        <v>1</v>
      </c>
      <c r="L77" s="11">
        <f t="shared" si="12"/>
        <v>1</v>
      </c>
      <c r="M77" s="11">
        <f t="shared" si="13"/>
        <v>1</v>
      </c>
      <c r="N77" s="11">
        <f t="shared" si="5"/>
        <v>123</v>
      </c>
      <c r="O77" s="11">
        <f t="shared" si="6"/>
        <v>62</v>
      </c>
      <c r="P77" s="11">
        <f t="shared" si="7"/>
        <v>62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thickBot="1">
      <c r="A78" s="10">
        <v>69</v>
      </c>
      <c r="B78" s="111" t="s">
        <v>364</v>
      </c>
      <c r="C78" s="113" t="s">
        <v>167</v>
      </c>
      <c r="D78" s="40">
        <f>' MID Term 1'!D75+'MID Term 2'!D75</f>
        <v>24</v>
      </c>
      <c r="E78" s="40">
        <f>' MID Term 1'!H75+'MID Term 2'!E75</f>
        <v>23</v>
      </c>
      <c r="F78" s="40">
        <f>' MID Term 1'!L75+'MID Term 2'!F75</f>
        <v>24</v>
      </c>
      <c r="G78" s="40">
        <f>' MID Term 1'!P75+'MID Term 2'!J75</f>
        <v>26</v>
      </c>
      <c r="H78" s="40">
        <f>' MID Term 1'!Q75+'MID Term 2'!N75</f>
        <v>26</v>
      </c>
      <c r="I78" s="38">
        <f t="shared" si="14"/>
        <v>1</v>
      </c>
      <c r="J78" s="11">
        <f t="shared" si="10"/>
        <v>1</v>
      </c>
      <c r="K78" s="11">
        <f t="shared" si="11"/>
        <v>1</v>
      </c>
      <c r="L78" s="11">
        <f t="shared" si="12"/>
        <v>1</v>
      </c>
      <c r="M78" s="11">
        <f t="shared" si="13"/>
        <v>1</v>
      </c>
      <c r="N78" s="11">
        <f t="shared" si="5"/>
        <v>123</v>
      </c>
      <c r="O78" s="11">
        <f t="shared" si="6"/>
        <v>62</v>
      </c>
      <c r="P78" s="11">
        <f t="shared" si="7"/>
        <v>62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thickBot="1">
      <c r="A79" s="10">
        <v>70</v>
      </c>
      <c r="B79" s="111" t="s">
        <v>365</v>
      </c>
      <c r="C79" s="113" t="s">
        <v>168</v>
      </c>
      <c r="D79" s="40">
        <f>' MID Term 1'!D76+'MID Term 2'!D76</f>
        <v>26</v>
      </c>
      <c r="E79" s="40">
        <f>' MID Term 1'!H76+'MID Term 2'!E76</f>
        <v>26</v>
      </c>
      <c r="F79" s="40">
        <f>' MID Term 1'!L76+'MID Term 2'!F76</f>
        <v>27</v>
      </c>
      <c r="G79" s="40">
        <f>' MID Term 1'!P76+'MID Term 2'!J76</f>
        <v>28</v>
      </c>
      <c r="H79" s="40">
        <f>' MID Term 1'!Q76+'MID Term 2'!N76</f>
        <v>28</v>
      </c>
      <c r="I79" s="38">
        <f t="shared" si="14"/>
        <v>1</v>
      </c>
      <c r="J79" s="11">
        <f t="shared" si="10"/>
        <v>1</v>
      </c>
      <c r="K79" s="11">
        <f t="shared" si="11"/>
        <v>1</v>
      </c>
      <c r="L79" s="11">
        <f t="shared" si="12"/>
        <v>1</v>
      </c>
      <c r="M79" s="11">
        <f t="shared" si="13"/>
        <v>1</v>
      </c>
      <c r="N79" s="11">
        <f t="shared" si="5"/>
        <v>135</v>
      </c>
      <c r="O79" s="11">
        <f t="shared" si="6"/>
        <v>68</v>
      </c>
      <c r="P79" s="11">
        <f t="shared" si="7"/>
        <v>68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thickBot="1">
      <c r="A80" s="10">
        <v>71</v>
      </c>
      <c r="B80" s="111" t="s">
        <v>366</v>
      </c>
      <c r="C80" s="113" t="s">
        <v>169</v>
      </c>
      <c r="D80" s="40">
        <f>' MID Term 1'!D77+'MID Term 2'!D77</f>
        <v>25</v>
      </c>
      <c r="E80" s="40">
        <f>' MID Term 1'!H77+'MID Term 2'!E77</f>
        <v>24</v>
      </c>
      <c r="F80" s="40">
        <f>' MID Term 1'!L77+'MID Term 2'!F77</f>
        <v>26</v>
      </c>
      <c r="G80" s="40">
        <f>' MID Term 1'!P77+'MID Term 2'!J77</f>
        <v>27</v>
      </c>
      <c r="H80" s="40">
        <f>' MID Term 1'!Q77+'MID Term 2'!N77</f>
        <v>27</v>
      </c>
      <c r="I80" s="38">
        <f t="shared" si="14"/>
        <v>1</v>
      </c>
      <c r="J80" s="11">
        <f t="shared" ref="J80:J143" si="15">IF((E80/$E$8)&gt;=$J$8,1,0)</f>
        <v>1</v>
      </c>
      <c r="K80" s="11">
        <f t="shared" ref="K80:K143" si="16">IF((F80/$F$8)&gt;=$K$8,1,0)</f>
        <v>1</v>
      </c>
      <c r="L80" s="11">
        <f t="shared" ref="L80:L143" si="17">IF((G80/$G$8)&gt;=$L$8,1,0)</f>
        <v>1</v>
      </c>
      <c r="M80" s="11">
        <f t="shared" ref="M80:M143" si="18">IF((H80/$H$8)&gt;=$M$8,1,0)</f>
        <v>1</v>
      </c>
      <c r="N80" s="11">
        <f t="shared" si="5"/>
        <v>129</v>
      </c>
      <c r="O80" s="11">
        <f t="shared" si="6"/>
        <v>65</v>
      </c>
      <c r="P80" s="11">
        <f t="shared" si="7"/>
        <v>65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thickBot="1">
      <c r="A81" s="10">
        <v>72</v>
      </c>
      <c r="B81" s="111" t="s">
        <v>367</v>
      </c>
      <c r="C81" s="113" t="s">
        <v>170</v>
      </c>
      <c r="D81" s="40">
        <f>' MID Term 1'!D78+'MID Term 2'!D78</f>
        <v>28</v>
      </c>
      <c r="E81" s="40">
        <f>' MID Term 1'!H78+'MID Term 2'!E78</f>
        <v>27</v>
      </c>
      <c r="F81" s="40">
        <f>' MID Term 1'!L78+'MID Term 2'!F78</f>
        <v>27</v>
      </c>
      <c r="G81" s="40">
        <f>' MID Term 1'!P78+'MID Term 2'!J78</f>
        <v>28</v>
      </c>
      <c r="H81" s="40">
        <f>' MID Term 1'!Q78+'MID Term 2'!N78</f>
        <v>28</v>
      </c>
      <c r="I81" s="38">
        <f t="shared" si="14"/>
        <v>1</v>
      </c>
      <c r="J81" s="11">
        <f t="shared" si="15"/>
        <v>1</v>
      </c>
      <c r="K81" s="11">
        <f t="shared" si="16"/>
        <v>1</v>
      </c>
      <c r="L81" s="11">
        <f t="shared" si="17"/>
        <v>1</v>
      </c>
      <c r="M81" s="11">
        <f t="shared" si="18"/>
        <v>1</v>
      </c>
      <c r="N81" s="11">
        <f t="shared" si="5"/>
        <v>138</v>
      </c>
      <c r="O81" s="11">
        <f t="shared" si="6"/>
        <v>69</v>
      </c>
      <c r="P81" s="11">
        <f t="shared" si="7"/>
        <v>69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thickBot="1">
      <c r="A82" s="10">
        <v>73</v>
      </c>
      <c r="B82" s="111" t="s">
        <v>368</v>
      </c>
      <c r="C82" s="113" t="s">
        <v>171</v>
      </c>
      <c r="D82" s="40">
        <f>' MID Term 1'!D79+'MID Term 2'!D79</f>
        <v>26</v>
      </c>
      <c r="E82" s="40">
        <f>' MID Term 1'!H79+'MID Term 2'!E79</f>
        <v>26</v>
      </c>
      <c r="F82" s="40">
        <f>' MID Term 1'!L79+'MID Term 2'!F79</f>
        <v>27</v>
      </c>
      <c r="G82" s="40">
        <f>' MID Term 1'!P79+'MID Term 2'!J79</f>
        <v>28</v>
      </c>
      <c r="H82" s="40">
        <f>' MID Term 1'!Q79+'MID Term 2'!N79</f>
        <v>28</v>
      </c>
      <c r="I82" s="38">
        <f t="shared" si="14"/>
        <v>1</v>
      </c>
      <c r="J82" s="11">
        <f t="shared" si="15"/>
        <v>1</v>
      </c>
      <c r="K82" s="11">
        <f t="shared" si="16"/>
        <v>1</v>
      </c>
      <c r="L82" s="11">
        <f t="shared" si="17"/>
        <v>1</v>
      </c>
      <c r="M82" s="11">
        <f t="shared" si="18"/>
        <v>1</v>
      </c>
      <c r="N82" s="11">
        <f t="shared" si="5"/>
        <v>135</v>
      </c>
      <c r="O82" s="11">
        <f t="shared" si="6"/>
        <v>68</v>
      </c>
      <c r="P82" s="11">
        <f t="shared" si="7"/>
        <v>68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thickBot="1">
      <c r="A83" s="10">
        <v>74</v>
      </c>
      <c r="B83" s="111" t="s">
        <v>369</v>
      </c>
      <c r="C83" s="113" t="s">
        <v>172</v>
      </c>
      <c r="D83" s="40">
        <f>' MID Term 1'!D80+'MID Term 2'!D80</f>
        <v>26</v>
      </c>
      <c r="E83" s="40">
        <f>' MID Term 1'!H80+'MID Term 2'!E80</f>
        <v>25</v>
      </c>
      <c r="F83" s="40">
        <f>' MID Term 1'!L80+'MID Term 2'!F80</f>
        <v>26</v>
      </c>
      <c r="G83" s="40">
        <f>' MID Term 1'!P80+'MID Term 2'!J80</f>
        <v>28</v>
      </c>
      <c r="H83" s="40">
        <f>' MID Term 1'!Q80+'MID Term 2'!N80</f>
        <v>28</v>
      </c>
      <c r="I83" s="38">
        <f t="shared" si="14"/>
        <v>1</v>
      </c>
      <c r="J83" s="11">
        <f t="shared" si="15"/>
        <v>1</v>
      </c>
      <c r="K83" s="11">
        <f t="shared" si="16"/>
        <v>1</v>
      </c>
      <c r="L83" s="11">
        <f t="shared" si="17"/>
        <v>1</v>
      </c>
      <c r="M83" s="11">
        <f t="shared" si="18"/>
        <v>1</v>
      </c>
      <c r="N83" s="11">
        <f t="shared" si="5"/>
        <v>133</v>
      </c>
      <c r="O83" s="11">
        <f t="shared" si="6"/>
        <v>67</v>
      </c>
      <c r="P83" s="11">
        <f t="shared" si="7"/>
        <v>67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thickBot="1">
      <c r="A84" s="10">
        <v>75</v>
      </c>
      <c r="B84" s="111" t="s">
        <v>370</v>
      </c>
      <c r="C84" s="113" t="s">
        <v>173</v>
      </c>
      <c r="D84" s="40">
        <f>' MID Term 1'!D81+'MID Term 2'!D81</f>
        <v>25</v>
      </c>
      <c r="E84" s="40">
        <f>' MID Term 1'!H81+'MID Term 2'!E81</f>
        <v>24</v>
      </c>
      <c r="F84" s="40">
        <f>' MID Term 1'!L81+'MID Term 2'!F81</f>
        <v>26</v>
      </c>
      <c r="G84" s="40">
        <f>' MID Term 1'!P81+'MID Term 2'!J81</f>
        <v>27</v>
      </c>
      <c r="H84" s="40">
        <f>' MID Term 1'!Q81+'MID Term 2'!N81</f>
        <v>27</v>
      </c>
      <c r="I84" s="38">
        <f t="shared" ref="I84:I147" si="19">IF((D84/$D$8)&gt;=$I$8,1,0)</f>
        <v>1</v>
      </c>
      <c r="J84" s="11">
        <f t="shared" si="15"/>
        <v>1</v>
      </c>
      <c r="K84" s="11">
        <f t="shared" si="16"/>
        <v>1</v>
      </c>
      <c r="L84" s="11">
        <f t="shared" si="17"/>
        <v>1</v>
      </c>
      <c r="M84" s="11">
        <f t="shared" si="18"/>
        <v>1</v>
      </c>
      <c r="N84" s="11">
        <f t="shared" si="5"/>
        <v>129</v>
      </c>
      <c r="O84" s="11">
        <f t="shared" si="6"/>
        <v>65</v>
      </c>
      <c r="P84" s="11">
        <f t="shared" si="7"/>
        <v>65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thickBot="1">
      <c r="A85" s="10">
        <v>76</v>
      </c>
      <c r="B85" s="111" t="s">
        <v>371</v>
      </c>
      <c r="C85" s="113" t="s">
        <v>174</v>
      </c>
      <c r="D85" s="40">
        <f>' MID Term 1'!D82+'MID Term 2'!D82</f>
        <v>22</v>
      </c>
      <c r="E85" s="40">
        <f>' MID Term 1'!H82+'MID Term 2'!E82</f>
        <v>21</v>
      </c>
      <c r="F85" s="40">
        <f>' MID Term 1'!L82+'MID Term 2'!F82</f>
        <v>23</v>
      </c>
      <c r="G85" s="40">
        <f>' MID Term 1'!P82+'MID Term 2'!J82</f>
        <v>24</v>
      </c>
      <c r="H85" s="40">
        <f>' MID Term 1'!Q82+'MID Term 2'!N82</f>
        <v>24</v>
      </c>
      <c r="I85" s="38">
        <f t="shared" si="19"/>
        <v>1</v>
      </c>
      <c r="J85" s="11">
        <f t="shared" si="15"/>
        <v>1</v>
      </c>
      <c r="K85" s="11">
        <f t="shared" si="16"/>
        <v>1</v>
      </c>
      <c r="L85" s="11">
        <f t="shared" si="17"/>
        <v>1</v>
      </c>
      <c r="M85" s="11">
        <f t="shared" si="18"/>
        <v>1</v>
      </c>
      <c r="N85" s="11">
        <f t="shared" si="5"/>
        <v>114</v>
      </c>
      <c r="O85" s="11">
        <f t="shared" si="6"/>
        <v>57</v>
      </c>
      <c r="P85" s="11">
        <f t="shared" si="7"/>
        <v>57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thickBot="1">
      <c r="A86" s="10">
        <v>77</v>
      </c>
      <c r="B86" s="111" t="s">
        <v>372</v>
      </c>
      <c r="C86" s="113" t="s">
        <v>95</v>
      </c>
      <c r="D86" s="40">
        <f>' MID Term 1'!D83+'MID Term 2'!D83</f>
        <v>25</v>
      </c>
      <c r="E86" s="40">
        <f>' MID Term 1'!H83+'MID Term 2'!E83</f>
        <v>24</v>
      </c>
      <c r="F86" s="40">
        <f>' MID Term 1'!L83+'MID Term 2'!F83</f>
        <v>26</v>
      </c>
      <c r="G86" s="40">
        <f>' MID Term 1'!P83+'MID Term 2'!J83</f>
        <v>27</v>
      </c>
      <c r="H86" s="40">
        <f>' MID Term 1'!Q83+'MID Term 2'!N83</f>
        <v>27</v>
      </c>
      <c r="I86" s="38">
        <f t="shared" si="19"/>
        <v>1</v>
      </c>
      <c r="J86" s="11">
        <f t="shared" si="15"/>
        <v>1</v>
      </c>
      <c r="K86" s="11">
        <f t="shared" si="16"/>
        <v>1</v>
      </c>
      <c r="L86" s="11">
        <f t="shared" si="17"/>
        <v>1</v>
      </c>
      <c r="M86" s="11">
        <f t="shared" si="18"/>
        <v>1</v>
      </c>
      <c r="N86" s="11">
        <f t="shared" si="5"/>
        <v>129</v>
      </c>
      <c r="O86" s="11">
        <f t="shared" si="6"/>
        <v>65</v>
      </c>
      <c r="P86" s="11">
        <f t="shared" si="7"/>
        <v>65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thickBot="1">
      <c r="A87" s="10">
        <v>78</v>
      </c>
      <c r="B87" s="111" t="s">
        <v>373</v>
      </c>
      <c r="C87" s="113" t="s">
        <v>175</v>
      </c>
      <c r="D87" s="40">
        <f>' MID Term 1'!D84+'MID Term 2'!D84</f>
        <v>26</v>
      </c>
      <c r="E87" s="40">
        <f>' MID Term 1'!H84+'MID Term 2'!E84</f>
        <v>26</v>
      </c>
      <c r="F87" s="40">
        <f>' MID Term 1'!L84+'MID Term 2'!F84</f>
        <v>27</v>
      </c>
      <c r="G87" s="40">
        <f>' MID Term 1'!P84+'MID Term 2'!J84</f>
        <v>28</v>
      </c>
      <c r="H87" s="40">
        <f>' MID Term 1'!Q84+'MID Term 2'!N84</f>
        <v>28</v>
      </c>
      <c r="I87" s="38">
        <f t="shared" si="19"/>
        <v>1</v>
      </c>
      <c r="J87" s="11">
        <f t="shared" si="15"/>
        <v>1</v>
      </c>
      <c r="K87" s="11">
        <f t="shared" si="16"/>
        <v>1</v>
      </c>
      <c r="L87" s="11">
        <f t="shared" si="17"/>
        <v>1</v>
      </c>
      <c r="M87" s="11">
        <f t="shared" si="18"/>
        <v>1</v>
      </c>
      <c r="N87" s="11">
        <f t="shared" si="5"/>
        <v>135</v>
      </c>
      <c r="O87" s="11">
        <f t="shared" si="6"/>
        <v>68</v>
      </c>
      <c r="P87" s="11">
        <f t="shared" si="7"/>
        <v>68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thickBot="1">
      <c r="A88" s="10">
        <v>79</v>
      </c>
      <c r="B88" s="111" t="s">
        <v>374</v>
      </c>
      <c r="C88" s="113" t="s">
        <v>176</v>
      </c>
      <c r="D88" s="40">
        <f>' MID Term 1'!D85+'MID Term 2'!D85</f>
        <v>26</v>
      </c>
      <c r="E88" s="40">
        <f>' MID Term 1'!H85+'MID Term 2'!E85</f>
        <v>26</v>
      </c>
      <c r="F88" s="40">
        <f>' MID Term 1'!L85+'MID Term 2'!F85</f>
        <v>27</v>
      </c>
      <c r="G88" s="40">
        <f>' MID Term 1'!P85+'MID Term 2'!J85</f>
        <v>28</v>
      </c>
      <c r="H88" s="40">
        <f>' MID Term 1'!Q85+'MID Term 2'!N85</f>
        <v>28</v>
      </c>
      <c r="I88" s="38">
        <f t="shared" si="19"/>
        <v>1</v>
      </c>
      <c r="J88" s="11">
        <f t="shared" si="15"/>
        <v>1</v>
      </c>
      <c r="K88" s="11">
        <f t="shared" si="16"/>
        <v>1</v>
      </c>
      <c r="L88" s="11">
        <f t="shared" si="17"/>
        <v>1</v>
      </c>
      <c r="M88" s="11">
        <f t="shared" si="18"/>
        <v>1</v>
      </c>
      <c r="N88" s="11">
        <f t="shared" si="5"/>
        <v>135</v>
      </c>
      <c r="O88" s="11">
        <f t="shared" si="6"/>
        <v>68</v>
      </c>
      <c r="P88" s="11">
        <f t="shared" si="7"/>
        <v>68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thickBot="1">
      <c r="A89" s="10">
        <v>80</v>
      </c>
      <c r="B89" s="111" t="s">
        <v>375</v>
      </c>
      <c r="C89" s="113" t="s">
        <v>177</v>
      </c>
      <c r="D89" s="40">
        <f>' MID Term 1'!D86+'MID Term 2'!D86</f>
        <v>26</v>
      </c>
      <c r="E89" s="40">
        <f>' MID Term 1'!H86+'MID Term 2'!E86</f>
        <v>25</v>
      </c>
      <c r="F89" s="40">
        <f>' MID Term 1'!L86+'MID Term 2'!F86</f>
        <v>26</v>
      </c>
      <c r="G89" s="40">
        <f>' MID Term 1'!P86+'MID Term 2'!J86</f>
        <v>28</v>
      </c>
      <c r="H89" s="40">
        <f>' MID Term 1'!Q86+'MID Term 2'!N86</f>
        <v>28</v>
      </c>
      <c r="I89" s="38">
        <f t="shared" si="19"/>
        <v>1</v>
      </c>
      <c r="J89" s="11">
        <f t="shared" si="15"/>
        <v>1</v>
      </c>
      <c r="K89" s="11">
        <f t="shared" si="16"/>
        <v>1</v>
      </c>
      <c r="L89" s="11">
        <f t="shared" si="17"/>
        <v>1</v>
      </c>
      <c r="M89" s="11">
        <f t="shared" si="18"/>
        <v>1</v>
      </c>
      <c r="N89" s="11">
        <f t="shared" si="5"/>
        <v>133</v>
      </c>
      <c r="O89" s="11">
        <f t="shared" si="6"/>
        <v>67</v>
      </c>
      <c r="P89" s="11">
        <f t="shared" si="7"/>
        <v>67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thickBot="1">
      <c r="A90" s="10">
        <v>81</v>
      </c>
      <c r="B90" s="111" t="s">
        <v>376</v>
      </c>
      <c r="C90" s="113" t="s">
        <v>178</v>
      </c>
      <c r="D90" s="40">
        <f>' MID Term 1'!D87+'MID Term 2'!D87</f>
        <v>26</v>
      </c>
      <c r="E90" s="40">
        <f>' MID Term 1'!H87+'MID Term 2'!E87</f>
        <v>25</v>
      </c>
      <c r="F90" s="40">
        <f>' MID Term 1'!L87+'MID Term 2'!F87</f>
        <v>26</v>
      </c>
      <c r="G90" s="40">
        <f>' MID Term 1'!P87+'MID Term 2'!J87</f>
        <v>28</v>
      </c>
      <c r="H90" s="40">
        <f>' MID Term 1'!Q87+'MID Term 2'!N87</f>
        <v>28</v>
      </c>
      <c r="I90" s="38">
        <f t="shared" si="19"/>
        <v>1</v>
      </c>
      <c r="J90" s="11">
        <f t="shared" si="15"/>
        <v>1</v>
      </c>
      <c r="K90" s="11">
        <f t="shared" si="16"/>
        <v>1</v>
      </c>
      <c r="L90" s="11">
        <f t="shared" si="17"/>
        <v>1</v>
      </c>
      <c r="M90" s="11">
        <f t="shared" si="18"/>
        <v>1</v>
      </c>
      <c r="N90" s="11">
        <f t="shared" si="5"/>
        <v>133</v>
      </c>
      <c r="O90" s="11">
        <f t="shared" si="6"/>
        <v>67</v>
      </c>
      <c r="P90" s="11">
        <f t="shared" si="7"/>
        <v>67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thickBot="1">
      <c r="A91" s="10">
        <v>82</v>
      </c>
      <c r="B91" s="111" t="s">
        <v>377</v>
      </c>
      <c r="C91" s="113" t="s">
        <v>179</v>
      </c>
      <c r="D91" s="40">
        <f>' MID Term 1'!D88+'MID Term 2'!D88</f>
        <v>25</v>
      </c>
      <c r="E91" s="40">
        <f>' MID Term 1'!H88+'MID Term 2'!E88</f>
        <v>24</v>
      </c>
      <c r="F91" s="40">
        <f>' MID Term 1'!L88+'MID Term 2'!F88</f>
        <v>26</v>
      </c>
      <c r="G91" s="40">
        <f>' MID Term 1'!P88+'MID Term 2'!J88</f>
        <v>27</v>
      </c>
      <c r="H91" s="40">
        <f>' MID Term 1'!Q88+'MID Term 2'!N88</f>
        <v>27</v>
      </c>
      <c r="I91" s="38">
        <f t="shared" si="19"/>
        <v>1</v>
      </c>
      <c r="J91" s="11">
        <f t="shared" si="15"/>
        <v>1</v>
      </c>
      <c r="K91" s="11">
        <f t="shared" si="16"/>
        <v>1</v>
      </c>
      <c r="L91" s="11">
        <f t="shared" si="17"/>
        <v>1</v>
      </c>
      <c r="M91" s="11">
        <f t="shared" si="18"/>
        <v>1</v>
      </c>
      <c r="N91" s="11">
        <f t="shared" si="5"/>
        <v>129</v>
      </c>
      <c r="O91" s="11">
        <f t="shared" si="6"/>
        <v>65</v>
      </c>
      <c r="P91" s="11">
        <f t="shared" si="7"/>
        <v>65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thickBot="1">
      <c r="A92" s="10">
        <v>83</v>
      </c>
      <c r="B92" s="111" t="s">
        <v>378</v>
      </c>
      <c r="C92" s="113" t="s">
        <v>180</v>
      </c>
      <c r="D92" s="40">
        <f>' MID Term 1'!D89+'MID Term 2'!D89</f>
        <v>28</v>
      </c>
      <c r="E92" s="40">
        <f>' MID Term 1'!H89+'MID Term 2'!E89</f>
        <v>27</v>
      </c>
      <c r="F92" s="40">
        <f>' MID Term 1'!L89+'MID Term 2'!F89</f>
        <v>27</v>
      </c>
      <c r="G92" s="40">
        <f>' MID Term 1'!P89+'MID Term 2'!J89</f>
        <v>28</v>
      </c>
      <c r="H92" s="40">
        <f>' MID Term 1'!Q89+'MID Term 2'!N89</f>
        <v>28</v>
      </c>
      <c r="I92" s="38">
        <f t="shared" si="19"/>
        <v>1</v>
      </c>
      <c r="J92" s="11">
        <f t="shared" si="15"/>
        <v>1</v>
      </c>
      <c r="K92" s="11">
        <f t="shared" si="16"/>
        <v>1</v>
      </c>
      <c r="L92" s="11">
        <f t="shared" si="17"/>
        <v>1</v>
      </c>
      <c r="M92" s="11">
        <f t="shared" si="18"/>
        <v>1</v>
      </c>
      <c r="N92" s="11">
        <f t="shared" si="5"/>
        <v>138</v>
      </c>
      <c r="O92" s="11">
        <f t="shared" si="6"/>
        <v>69</v>
      </c>
      <c r="P92" s="11">
        <f t="shared" si="7"/>
        <v>69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thickBot="1">
      <c r="A93" s="10">
        <v>84</v>
      </c>
      <c r="B93" s="111" t="s">
        <v>379</v>
      </c>
      <c r="C93" s="113" t="s">
        <v>181</v>
      </c>
      <c r="D93" s="40">
        <f>' MID Term 1'!D90+'MID Term 2'!D90</f>
        <v>26</v>
      </c>
      <c r="E93" s="40">
        <f>' MID Term 1'!H90+'MID Term 2'!E90</f>
        <v>26</v>
      </c>
      <c r="F93" s="40">
        <f>' MID Term 1'!L90+'MID Term 2'!F90</f>
        <v>27</v>
      </c>
      <c r="G93" s="40">
        <f>' MID Term 1'!P90+'MID Term 2'!J90</f>
        <v>28</v>
      </c>
      <c r="H93" s="40">
        <f>' MID Term 1'!Q90+'MID Term 2'!N90</f>
        <v>28</v>
      </c>
      <c r="I93" s="38">
        <f t="shared" si="19"/>
        <v>1</v>
      </c>
      <c r="J93" s="11">
        <f t="shared" si="15"/>
        <v>1</v>
      </c>
      <c r="K93" s="11">
        <f t="shared" si="16"/>
        <v>1</v>
      </c>
      <c r="L93" s="11">
        <f t="shared" si="17"/>
        <v>1</v>
      </c>
      <c r="M93" s="11">
        <f t="shared" si="18"/>
        <v>1</v>
      </c>
      <c r="N93" s="11">
        <f t="shared" si="5"/>
        <v>135</v>
      </c>
      <c r="O93" s="11">
        <f t="shared" si="6"/>
        <v>68</v>
      </c>
      <c r="P93" s="11">
        <f t="shared" si="7"/>
        <v>68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thickBot="1">
      <c r="A94" s="10">
        <v>85</v>
      </c>
      <c r="B94" s="111" t="s">
        <v>380</v>
      </c>
      <c r="C94" s="113" t="s">
        <v>182</v>
      </c>
      <c r="D94" s="40">
        <f>' MID Term 1'!D91+'MID Term 2'!D91</f>
        <v>24</v>
      </c>
      <c r="E94" s="40">
        <f>' MID Term 1'!H91+'MID Term 2'!E91</f>
        <v>23</v>
      </c>
      <c r="F94" s="40">
        <f>' MID Term 1'!L91+'MID Term 2'!F91</f>
        <v>24</v>
      </c>
      <c r="G94" s="40">
        <f>' MID Term 1'!P91+'MID Term 2'!J91</f>
        <v>26</v>
      </c>
      <c r="H94" s="40">
        <f>' MID Term 1'!Q91+'MID Term 2'!N91</f>
        <v>26</v>
      </c>
      <c r="I94" s="38">
        <f t="shared" si="19"/>
        <v>1</v>
      </c>
      <c r="J94" s="11">
        <f t="shared" si="15"/>
        <v>1</v>
      </c>
      <c r="K94" s="11">
        <f t="shared" si="16"/>
        <v>1</v>
      </c>
      <c r="L94" s="11">
        <f t="shared" si="17"/>
        <v>1</v>
      </c>
      <c r="M94" s="11">
        <f t="shared" si="18"/>
        <v>1</v>
      </c>
      <c r="N94" s="11">
        <f t="shared" si="5"/>
        <v>123</v>
      </c>
      <c r="O94" s="11">
        <f t="shared" si="6"/>
        <v>62</v>
      </c>
      <c r="P94" s="11">
        <f t="shared" si="7"/>
        <v>62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thickBot="1">
      <c r="A95" s="10">
        <v>86</v>
      </c>
      <c r="B95" s="111" t="s">
        <v>381</v>
      </c>
      <c r="C95" s="113" t="s">
        <v>183</v>
      </c>
      <c r="D95" s="40">
        <f>' MID Term 1'!D92+'MID Term 2'!D92</f>
        <v>26</v>
      </c>
      <c r="E95" s="40">
        <f>' MID Term 1'!H92+'MID Term 2'!E92</f>
        <v>26</v>
      </c>
      <c r="F95" s="40">
        <f>' MID Term 1'!L92+'MID Term 2'!F92</f>
        <v>27</v>
      </c>
      <c r="G95" s="40">
        <f>' MID Term 1'!P92+'MID Term 2'!J92</f>
        <v>28</v>
      </c>
      <c r="H95" s="40">
        <f>' MID Term 1'!Q92+'MID Term 2'!N92</f>
        <v>28</v>
      </c>
      <c r="I95" s="38">
        <f t="shared" si="19"/>
        <v>1</v>
      </c>
      <c r="J95" s="11">
        <f t="shared" si="15"/>
        <v>1</v>
      </c>
      <c r="K95" s="11">
        <f t="shared" si="16"/>
        <v>1</v>
      </c>
      <c r="L95" s="11">
        <f t="shared" si="17"/>
        <v>1</v>
      </c>
      <c r="M95" s="11">
        <f t="shared" si="18"/>
        <v>1</v>
      </c>
      <c r="N95" s="11">
        <f t="shared" si="5"/>
        <v>135</v>
      </c>
      <c r="O95" s="11">
        <f t="shared" si="6"/>
        <v>68</v>
      </c>
      <c r="P95" s="11">
        <f t="shared" si="7"/>
        <v>68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thickBot="1">
      <c r="A96" s="10">
        <v>87</v>
      </c>
      <c r="B96" s="111" t="s">
        <v>382</v>
      </c>
      <c r="C96" s="113" t="s">
        <v>184</v>
      </c>
      <c r="D96" s="40">
        <f>' MID Term 1'!D93+'MID Term 2'!D93</f>
        <v>24</v>
      </c>
      <c r="E96" s="40">
        <f>' MID Term 1'!H93+'MID Term 2'!E93</f>
        <v>23</v>
      </c>
      <c r="F96" s="40">
        <f>' MID Term 1'!L93+'MID Term 2'!F93</f>
        <v>24</v>
      </c>
      <c r="G96" s="40">
        <f>' MID Term 1'!P93+'MID Term 2'!J93</f>
        <v>26</v>
      </c>
      <c r="H96" s="40">
        <f>' MID Term 1'!Q93+'MID Term 2'!N93</f>
        <v>26</v>
      </c>
      <c r="I96" s="38">
        <f t="shared" si="19"/>
        <v>1</v>
      </c>
      <c r="J96" s="11">
        <f t="shared" si="15"/>
        <v>1</v>
      </c>
      <c r="K96" s="11">
        <f t="shared" si="16"/>
        <v>1</v>
      </c>
      <c r="L96" s="11">
        <f t="shared" si="17"/>
        <v>1</v>
      </c>
      <c r="M96" s="11">
        <f t="shared" si="18"/>
        <v>1</v>
      </c>
      <c r="N96" s="11">
        <f t="shared" si="5"/>
        <v>123</v>
      </c>
      <c r="O96" s="11">
        <f t="shared" si="6"/>
        <v>62</v>
      </c>
      <c r="P96" s="11">
        <f t="shared" si="7"/>
        <v>62</v>
      </c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thickBot="1">
      <c r="A97" s="10">
        <v>88</v>
      </c>
      <c r="B97" s="111" t="s">
        <v>383</v>
      </c>
      <c r="C97" s="113" t="s">
        <v>185</v>
      </c>
      <c r="D97" s="40">
        <f>' MID Term 1'!D94+'MID Term 2'!D94</f>
        <v>26</v>
      </c>
      <c r="E97" s="40">
        <f>' MID Term 1'!H94+'MID Term 2'!E94</f>
        <v>25</v>
      </c>
      <c r="F97" s="40">
        <f>' MID Term 1'!L94+'MID Term 2'!F94</f>
        <v>26</v>
      </c>
      <c r="G97" s="40">
        <f>' MID Term 1'!P94+'MID Term 2'!J94</f>
        <v>28</v>
      </c>
      <c r="H97" s="40">
        <f>' MID Term 1'!Q94+'MID Term 2'!N94</f>
        <v>28</v>
      </c>
      <c r="I97" s="38">
        <f t="shared" si="19"/>
        <v>1</v>
      </c>
      <c r="J97" s="11">
        <f t="shared" si="15"/>
        <v>1</v>
      </c>
      <c r="K97" s="11">
        <f t="shared" si="16"/>
        <v>1</v>
      </c>
      <c r="L97" s="11">
        <f t="shared" si="17"/>
        <v>1</v>
      </c>
      <c r="M97" s="11">
        <f t="shared" si="18"/>
        <v>1</v>
      </c>
      <c r="N97" s="11">
        <f t="shared" si="5"/>
        <v>133</v>
      </c>
      <c r="O97" s="11">
        <f t="shared" si="6"/>
        <v>67</v>
      </c>
      <c r="P97" s="11">
        <f t="shared" si="7"/>
        <v>67</v>
      </c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thickBot="1">
      <c r="A98" s="10">
        <v>89</v>
      </c>
      <c r="B98" s="111" t="s">
        <v>384</v>
      </c>
      <c r="C98" s="113" t="s">
        <v>186</v>
      </c>
      <c r="D98" s="40">
        <f>' MID Term 1'!D95+'MID Term 2'!D95</f>
        <v>25</v>
      </c>
      <c r="E98" s="40">
        <f>' MID Term 1'!H95+'MID Term 2'!E95</f>
        <v>24</v>
      </c>
      <c r="F98" s="40">
        <f>' MID Term 1'!L95+'MID Term 2'!F95</f>
        <v>26</v>
      </c>
      <c r="G98" s="40">
        <f>' MID Term 1'!P95+'MID Term 2'!J95</f>
        <v>27</v>
      </c>
      <c r="H98" s="40">
        <f>' MID Term 1'!Q95+'MID Term 2'!N95</f>
        <v>27</v>
      </c>
      <c r="I98" s="38">
        <f t="shared" si="19"/>
        <v>1</v>
      </c>
      <c r="J98" s="11">
        <f t="shared" si="15"/>
        <v>1</v>
      </c>
      <c r="K98" s="11">
        <f t="shared" si="16"/>
        <v>1</v>
      </c>
      <c r="L98" s="11">
        <f t="shared" si="17"/>
        <v>1</v>
      </c>
      <c r="M98" s="11">
        <f t="shared" si="18"/>
        <v>1</v>
      </c>
      <c r="N98" s="11">
        <f t="shared" si="5"/>
        <v>129</v>
      </c>
      <c r="O98" s="11">
        <f t="shared" si="6"/>
        <v>65</v>
      </c>
      <c r="P98" s="11">
        <f t="shared" si="7"/>
        <v>65</v>
      </c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thickBot="1">
      <c r="A99" s="10">
        <v>90</v>
      </c>
      <c r="B99" s="111" t="s">
        <v>385</v>
      </c>
      <c r="C99" s="113" t="s">
        <v>187</v>
      </c>
      <c r="D99" s="40">
        <f>' MID Term 1'!D96+'MID Term 2'!D96</f>
        <v>26</v>
      </c>
      <c r="E99" s="40">
        <f>' MID Term 1'!H96+'MID Term 2'!E96</f>
        <v>25</v>
      </c>
      <c r="F99" s="40">
        <f>' MID Term 1'!L96+'MID Term 2'!F96</f>
        <v>26</v>
      </c>
      <c r="G99" s="40">
        <f>' MID Term 1'!P96+'MID Term 2'!J96</f>
        <v>28</v>
      </c>
      <c r="H99" s="40">
        <f>' MID Term 1'!Q96+'MID Term 2'!N96</f>
        <v>28</v>
      </c>
      <c r="I99" s="38">
        <f t="shared" si="19"/>
        <v>1</v>
      </c>
      <c r="J99" s="11">
        <f t="shared" si="15"/>
        <v>1</v>
      </c>
      <c r="K99" s="11">
        <f t="shared" si="16"/>
        <v>1</v>
      </c>
      <c r="L99" s="11">
        <f t="shared" si="17"/>
        <v>1</v>
      </c>
      <c r="M99" s="11">
        <f t="shared" si="18"/>
        <v>1</v>
      </c>
      <c r="N99" s="11">
        <f t="shared" si="5"/>
        <v>133</v>
      </c>
      <c r="O99" s="11">
        <f t="shared" si="6"/>
        <v>67</v>
      </c>
      <c r="P99" s="11">
        <f t="shared" si="7"/>
        <v>67</v>
      </c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thickBot="1">
      <c r="A100" s="10">
        <v>91</v>
      </c>
      <c r="B100" s="111" t="s">
        <v>386</v>
      </c>
      <c r="C100" s="113" t="s">
        <v>188</v>
      </c>
      <c r="D100" s="40">
        <f>' MID Term 1'!D97+'MID Term 2'!D97</f>
        <v>25</v>
      </c>
      <c r="E100" s="40">
        <f>' MID Term 1'!H97+'MID Term 2'!E97</f>
        <v>24</v>
      </c>
      <c r="F100" s="40">
        <f>' MID Term 1'!L97+'MID Term 2'!F97</f>
        <v>26</v>
      </c>
      <c r="G100" s="40">
        <f>' MID Term 1'!P97+'MID Term 2'!J97</f>
        <v>27</v>
      </c>
      <c r="H100" s="40">
        <f>' MID Term 1'!Q97+'MID Term 2'!N97</f>
        <v>27</v>
      </c>
      <c r="I100" s="38">
        <f t="shared" si="19"/>
        <v>1</v>
      </c>
      <c r="J100" s="11">
        <f t="shared" si="15"/>
        <v>1</v>
      </c>
      <c r="K100" s="11">
        <f t="shared" si="16"/>
        <v>1</v>
      </c>
      <c r="L100" s="11">
        <f t="shared" si="17"/>
        <v>1</v>
      </c>
      <c r="M100" s="11">
        <f t="shared" si="18"/>
        <v>1</v>
      </c>
      <c r="N100" s="11">
        <f t="shared" si="5"/>
        <v>129</v>
      </c>
      <c r="O100" s="11">
        <f t="shared" si="6"/>
        <v>65</v>
      </c>
      <c r="P100" s="11">
        <f t="shared" si="7"/>
        <v>65</v>
      </c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thickBot="1">
      <c r="A101" s="10">
        <v>92</v>
      </c>
      <c r="B101" s="111" t="s">
        <v>387</v>
      </c>
      <c r="C101" s="113" t="s">
        <v>189</v>
      </c>
      <c r="D101" s="40">
        <f>' MID Term 1'!D98+'MID Term 2'!D98</f>
        <v>28</v>
      </c>
      <c r="E101" s="40">
        <f>' MID Term 1'!H98+'MID Term 2'!E98</f>
        <v>27</v>
      </c>
      <c r="F101" s="40">
        <f>' MID Term 1'!L98+'MID Term 2'!F98</f>
        <v>27</v>
      </c>
      <c r="G101" s="40">
        <f>' MID Term 1'!P98+'MID Term 2'!J98</f>
        <v>28</v>
      </c>
      <c r="H101" s="40">
        <f>' MID Term 1'!Q98+'MID Term 2'!N98</f>
        <v>28</v>
      </c>
      <c r="I101" s="38">
        <f t="shared" si="19"/>
        <v>1</v>
      </c>
      <c r="J101" s="11">
        <f t="shared" si="15"/>
        <v>1</v>
      </c>
      <c r="K101" s="11">
        <f t="shared" si="16"/>
        <v>1</v>
      </c>
      <c r="L101" s="11">
        <f t="shared" si="17"/>
        <v>1</v>
      </c>
      <c r="M101" s="11">
        <f t="shared" si="18"/>
        <v>1</v>
      </c>
      <c r="N101" s="11">
        <f t="shared" si="5"/>
        <v>138</v>
      </c>
      <c r="O101" s="11">
        <f t="shared" si="6"/>
        <v>69</v>
      </c>
      <c r="P101" s="11">
        <f t="shared" si="7"/>
        <v>69</v>
      </c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thickBot="1">
      <c r="A102" s="10">
        <v>93</v>
      </c>
      <c r="B102" s="111" t="s">
        <v>388</v>
      </c>
      <c r="C102" s="113" t="s">
        <v>190</v>
      </c>
      <c r="D102" s="40">
        <f>' MID Term 1'!D99+'MID Term 2'!D99</f>
        <v>25</v>
      </c>
      <c r="E102" s="40">
        <f>' MID Term 1'!H99+'MID Term 2'!E99</f>
        <v>24</v>
      </c>
      <c r="F102" s="40">
        <f>' MID Term 1'!L99+'MID Term 2'!F99</f>
        <v>26</v>
      </c>
      <c r="G102" s="40">
        <f>' MID Term 1'!P99+'MID Term 2'!J99</f>
        <v>27</v>
      </c>
      <c r="H102" s="40">
        <f>' MID Term 1'!Q99+'MID Term 2'!N99</f>
        <v>27</v>
      </c>
      <c r="I102" s="38">
        <f t="shared" si="19"/>
        <v>1</v>
      </c>
      <c r="J102" s="11">
        <f t="shared" si="15"/>
        <v>1</v>
      </c>
      <c r="K102" s="11">
        <f t="shared" si="16"/>
        <v>1</v>
      </c>
      <c r="L102" s="11">
        <f t="shared" si="17"/>
        <v>1</v>
      </c>
      <c r="M102" s="11">
        <f t="shared" si="18"/>
        <v>1</v>
      </c>
      <c r="N102" s="11">
        <f t="shared" si="5"/>
        <v>129</v>
      </c>
      <c r="O102" s="11">
        <f t="shared" si="6"/>
        <v>65</v>
      </c>
      <c r="P102" s="11">
        <f t="shared" si="7"/>
        <v>65</v>
      </c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thickBot="1">
      <c r="A103" s="10">
        <v>94</v>
      </c>
      <c r="B103" s="111" t="s">
        <v>389</v>
      </c>
      <c r="C103" s="113" t="s">
        <v>191</v>
      </c>
      <c r="D103" s="40">
        <f>' MID Term 1'!D100+'MID Term 2'!D100</f>
        <v>26</v>
      </c>
      <c r="E103" s="40">
        <f>' MID Term 1'!H100+'MID Term 2'!E100</f>
        <v>26</v>
      </c>
      <c r="F103" s="40">
        <f>' MID Term 1'!L100+'MID Term 2'!F100</f>
        <v>27</v>
      </c>
      <c r="G103" s="40">
        <f>' MID Term 1'!P100+'MID Term 2'!J100</f>
        <v>28</v>
      </c>
      <c r="H103" s="40">
        <f>' MID Term 1'!Q100+'MID Term 2'!N100</f>
        <v>28</v>
      </c>
      <c r="I103" s="38">
        <f t="shared" si="19"/>
        <v>1</v>
      </c>
      <c r="J103" s="11">
        <f t="shared" si="15"/>
        <v>1</v>
      </c>
      <c r="K103" s="11">
        <f t="shared" si="16"/>
        <v>1</v>
      </c>
      <c r="L103" s="11">
        <f t="shared" si="17"/>
        <v>1</v>
      </c>
      <c r="M103" s="11">
        <f t="shared" si="18"/>
        <v>1</v>
      </c>
      <c r="N103" s="11">
        <f t="shared" si="5"/>
        <v>135</v>
      </c>
      <c r="O103" s="11">
        <f t="shared" si="6"/>
        <v>68</v>
      </c>
      <c r="P103" s="11">
        <f t="shared" si="7"/>
        <v>68</v>
      </c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thickBot="1">
      <c r="A104" s="10">
        <v>95</v>
      </c>
      <c r="B104" s="111" t="s">
        <v>390</v>
      </c>
      <c r="C104" s="113" t="s">
        <v>192</v>
      </c>
      <c r="D104" s="40">
        <f>' MID Term 1'!D101+'MID Term 2'!D101</f>
        <v>25</v>
      </c>
      <c r="E104" s="40">
        <f>' MID Term 1'!H101+'MID Term 2'!E101</f>
        <v>24</v>
      </c>
      <c r="F104" s="40">
        <f>' MID Term 1'!L101+'MID Term 2'!F101</f>
        <v>26</v>
      </c>
      <c r="G104" s="40">
        <f>' MID Term 1'!P101+'MID Term 2'!J101</f>
        <v>27</v>
      </c>
      <c r="H104" s="40">
        <f>' MID Term 1'!Q101+'MID Term 2'!N101</f>
        <v>27</v>
      </c>
      <c r="I104" s="38">
        <f t="shared" si="19"/>
        <v>1</v>
      </c>
      <c r="J104" s="11">
        <f t="shared" si="15"/>
        <v>1</v>
      </c>
      <c r="K104" s="11">
        <f t="shared" si="16"/>
        <v>1</v>
      </c>
      <c r="L104" s="11">
        <f t="shared" si="17"/>
        <v>1</v>
      </c>
      <c r="M104" s="11">
        <f t="shared" si="18"/>
        <v>1</v>
      </c>
      <c r="N104" s="11">
        <f t="shared" si="5"/>
        <v>129</v>
      </c>
      <c r="O104" s="11">
        <f t="shared" si="6"/>
        <v>65</v>
      </c>
      <c r="P104" s="11">
        <f t="shared" si="7"/>
        <v>65</v>
      </c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thickBot="1">
      <c r="A105" s="10">
        <v>96</v>
      </c>
      <c r="B105" s="111" t="s">
        <v>391</v>
      </c>
      <c r="C105" s="113" t="s">
        <v>193</v>
      </c>
      <c r="D105" s="40">
        <f>' MID Term 1'!D102+'MID Term 2'!D102</f>
        <v>26</v>
      </c>
      <c r="E105" s="40">
        <f>' MID Term 1'!H102+'MID Term 2'!E102</f>
        <v>25</v>
      </c>
      <c r="F105" s="40">
        <f>' MID Term 1'!L102+'MID Term 2'!F102</f>
        <v>26</v>
      </c>
      <c r="G105" s="40">
        <f>' MID Term 1'!P102+'MID Term 2'!J102</f>
        <v>28</v>
      </c>
      <c r="H105" s="40">
        <f>' MID Term 1'!Q102+'MID Term 2'!N102</f>
        <v>28</v>
      </c>
      <c r="I105" s="38">
        <f t="shared" si="19"/>
        <v>1</v>
      </c>
      <c r="J105" s="11">
        <f t="shared" si="15"/>
        <v>1</v>
      </c>
      <c r="K105" s="11">
        <f t="shared" si="16"/>
        <v>1</v>
      </c>
      <c r="L105" s="11">
        <f t="shared" si="17"/>
        <v>1</v>
      </c>
      <c r="M105" s="11">
        <f t="shared" si="18"/>
        <v>1</v>
      </c>
      <c r="N105" s="11">
        <f t="shared" si="5"/>
        <v>133</v>
      </c>
      <c r="O105" s="11">
        <f t="shared" si="6"/>
        <v>67</v>
      </c>
      <c r="P105" s="11">
        <f t="shared" si="7"/>
        <v>67</v>
      </c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thickBot="1">
      <c r="A106" s="10">
        <v>97</v>
      </c>
      <c r="B106" s="111" t="s">
        <v>392</v>
      </c>
      <c r="C106" s="113" t="s">
        <v>194</v>
      </c>
      <c r="D106" s="40">
        <f>' MID Term 1'!D103+'MID Term 2'!D103</f>
        <v>24</v>
      </c>
      <c r="E106" s="40">
        <f>' MID Term 1'!H103+'MID Term 2'!E103</f>
        <v>23</v>
      </c>
      <c r="F106" s="40">
        <f>' MID Term 1'!L103+'MID Term 2'!F103</f>
        <v>24</v>
      </c>
      <c r="G106" s="40">
        <f>' MID Term 1'!P103+'MID Term 2'!J103</f>
        <v>26</v>
      </c>
      <c r="H106" s="40">
        <f>' MID Term 1'!Q103+'MID Term 2'!N103</f>
        <v>26</v>
      </c>
      <c r="I106" s="38">
        <f t="shared" si="19"/>
        <v>1</v>
      </c>
      <c r="J106" s="11">
        <f t="shared" si="15"/>
        <v>1</v>
      </c>
      <c r="K106" s="11">
        <f t="shared" si="16"/>
        <v>1</v>
      </c>
      <c r="L106" s="11">
        <f t="shared" si="17"/>
        <v>1</v>
      </c>
      <c r="M106" s="11">
        <f t="shared" si="18"/>
        <v>1</v>
      </c>
      <c r="N106" s="11">
        <f t="shared" si="5"/>
        <v>123</v>
      </c>
      <c r="O106" s="11">
        <f t="shared" si="6"/>
        <v>62</v>
      </c>
      <c r="P106" s="11">
        <f t="shared" si="7"/>
        <v>62</v>
      </c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thickBot="1">
      <c r="A107" s="10">
        <v>98</v>
      </c>
      <c r="B107" s="111" t="s">
        <v>393</v>
      </c>
      <c r="C107" s="113" t="s">
        <v>195</v>
      </c>
      <c r="D107" s="40">
        <f>' MID Term 1'!D104+'MID Term 2'!D104</f>
        <v>25</v>
      </c>
      <c r="E107" s="40">
        <f>' MID Term 1'!H104+'MID Term 2'!E104</f>
        <v>24</v>
      </c>
      <c r="F107" s="40">
        <f>' MID Term 1'!L104+'MID Term 2'!F104</f>
        <v>26</v>
      </c>
      <c r="G107" s="40">
        <f>' MID Term 1'!P104+'MID Term 2'!J104</f>
        <v>27</v>
      </c>
      <c r="H107" s="40">
        <f>' MID Term 1'!Q104+'MID Term 2'!N104</f>
        <v>27</v>
      </c>
      <c r="I107" s="38">
        <f t="shared" si="19"/>
        <v>1</v>
      </c>
      <c r="J107" s="11">
        <f t="shared" si="15"/>
        <v>1</v>
      </c>
      <c r="K107" s="11">
        <f t="shared" si="16"/>
        <v>1</v>
      </c>
      <c r="L107" s="11">
        <f t="shared" si="17"/>
        <v>1</v>
      </c>
      <c r="M107" s="11">
        <f t="shared" si="18"/>
        <v>1</v>
      </c>
      <c r="N107" s="11">
        <f t="shared" si="5"/>
        <v>129</v>
      </c>
      <c r="O107" s="11">
        <f t="shared" si="6"/>
        <v>65</v>
      </c>
      <c r="P107" s="11">
        <f t="shared" si="7"/>
        <v>65</v>
      </c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thickBot="1">
      <c r="A108" s="10">
        <v>99</v>
      </c>
      <c r="B108" s="111" t="s">
        <v>394</v>
      </c>
      <c r="C108" s="113" t="s">
        <v>196</v>
      </c>
      <c r="D108" s="40">
        <f>' MID Term 1'!D105+'MID Term 2'!D105</f>
        <v>28</v>
      </c>
      <c r="E108" s="40">
        <f>' MID Term 1'!H105+'MID Term 2'!E105</f>
        <v>27</v>
      </c>
      <c r="F108" s="40">
        <f>' MID Term 1'!L105+'MID Term 2'!F105</f>
        <v>27</v>
      </c>
      <c r="G108" s="40">
        <f>' MID Term 1'!P105+'MID Term 2'!J105</f>
        <v>28</v>
      </c>
      <c r="H108" s="40">
        <f>' MID Term 1'!Q105+'MID Term 2'!N105</f>
        <v>28</v>
      </c>
      <c r="I108" s="38">
        <f t="shared" si="19"/>
        <v>1</v>
      </c>
      <c r="J108" s="11">
        <f t="shared" si="15"/>
        <v>1</v>
      </c>
      <c r="K108" s="11">
        <f t="shared" si="16"/>
        <v>1</v>
      </c>
      <c r="L108" s="11">
        <f t="shared" si="17"/>
        <v>1</v>
      </c>
      <c r="M108" s="11">
        <f t="shared" si="18"/>
        <v>1</v>
      </c>
      <c r="N108" s="11">
        <f t="shared" si="5"/>
        <v>138</v>
      </c>
      <c r="O108" s="11">
        <f t="shared" si="6"/>
        <v>69</v>
      </c>
      <c r="P108" s="11">
        <f t="shared" si="7"/>
        <v>69</v>
      </c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thickBot="1">
      <c r="A109" s="10">
        <v>100</v>
      </c>
      <c r="B109" s="111" t="s">
        <v>395</v>
      </c>
      <c r="C109" s="113" t="s">
        <v>197</v>
      </c>
      <c r="D109" s="40">
        <f>' MID Term 1'!D106+'MID Term 2'!D106</f>
        <v>28</v>
      </c>
      <c r="E109" s="40">
        <f>' MID Term 1'!H106+'MID Term 2'!E106</f>
        <v>27</v>
      </c>
      <c r="F109" s="40">
        <f>' MID Term 1'!L106+'MID Term 2'!F106</f>
        <v>27</v>
      </c>
      <c r="G109" s="40">
        <f>' MID Term 1'!P106+'MID Term 2'!J106</f>
        <v>28</v>
      </c>
      <c r="H109" s="40">
        <f>' MID Term 1'!Q106+'MID Term 2'!N106</f>
        <v>28</v>
      </c>
      <c r="I109" s="38">
        <f t="shared" si="19"/>
        <v>1</v>
      </c>
      <c r="J109" s="11">
        <f t="shared" si="15"/>
        <v>1</v>
      </c>
      <c r="K109" s="11">
        <f t="shared" si="16"/>
        <v>1</v>
      </c>
      <c r="L109" s="11">
        <f t="shared" si="17"/>
        <v>1</v>
      </c>
      <c r="M109" s="11">
        <f t="shared" si="18"/>
        <v>1</v>
      </c>
      <c r="N109" s="11">
        <f t="shared" si="5"/>
        <v>138</v>
      </c>
      <c r="O109" s="11">
        <f t="shared" si="6"/>
        <v>69</v>
      </c>
      <c r="P109" s="11">
        <f t="shared" si="7"/>
        <v>69</v>
      </c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thickBot="1">
      <c r="A110" s="10">
        <v>101</v>
      </c>
      <c r="B110" s="111" t="s">
        <v>396</v>
      </c>
      <c r="C110" s="113" t="s">
        <v>198</v>
      </c>
      <c r="D110" s="40">
        <f>' MID Term 1'!D107+'MID Term 2'!D107</f>
        <v>26</v>
      </c>
      <c r="E110" s="40">
        <f>' MID Term 1'!H107+'MID Term 2'!E107</f>
        <v>26</v>
      </c>
      <c r="F110" s="40">
        <f>' MID Term 1'!L107+'MID Term 2'!F107</f>
        <v>27</v>
      </c>
      <c r="G110" s="40">
        <f>' MID Term 1'!P107+'MID Term 2'!J107</f>
        <v>28</v>
      </c>
      <c r="H110" s="40">
        <f>' MID Term 1'!Q107+'MID Term 2'!N107</f>
        <v>28</v>
      </c>
      <c r="I110" s="38">
        <f t="shared" si="19"/>
        <v>1</v>
      </c>
      <c r="J110" s="11">
        <f t="shared" si="15"/>
        <v>1</v>
      </c>
      <c r="K110" s="11">
        <f t="shared" si="16"/>
        <v>1</v>
      </c>
      <c r="L110" s="11">
        <f t="shared" si="17"/>
        <v>1</v>
      </c>
      <c r="M110" s="11">
        <f t="shared" si="18"/>
        <v>1</v>
      </c>
      <c r="N110" s="11">
        <f t="shared" si="5"/>
        <v>135</v>
      </c>
      <c r="O110" s="11">
        <f t="shared" si="6"/>
        <v>68</v>
      </c>
      <c r="P110" s="11">
        <f t="shared" si="7"/>
        <v>68</v>
      </c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thickBot="1">
      <c r="A111" s="10">
        <v>102</v>
      </c>
      <c r="B111" s="111" t="s">
        <v>397</v>
      </c>
      <c r="C111" s="113" t="s">
        <v>199</v>
      </c>
      <c r="D111" s="40">
        <f>' MID Term 1'!D108+'MID Term 2'!D108</f>
        <v>25</v>
      </c>
      <c r="E111" s="40">
        <f>' MID Term 1'!H108+'MID Term 2'!E108</f>
        <v>24</v>
      </c>
      <c r="F111" s="40">
        <f>' MID Term 1'!L108+'MID Term 2'!F108</f>
        <v>26</v>
      </c>
      <c r="G111" s="40">
        <f>' MID Term 1'!P108+'MID Term 2'!J108</f>
        <v>27</v>
      </c>
      <c r="H111" s="40">
        <f>' MID Term 1'!Q108+'MID Term 2'!N108</f>
        <v>27</v>
      </c>
      <c r="I111" s="38">
        <f t="shared" si="19"/>
        <v>1</v>
      </c>
      <c r="J111" s="11">
        <f t="shared" si="15"/>
        <v>1</v>
      </c>
      <c r="K111" s="11">
        <f t="shared" si="16"/>
        <v>1</v>
      </c>
      <c r="L111" s="11">
        <f t="shared" si="17"/>
        <v>1</v>
      </c>
      <c r="M111" s="11">
        <f t="shared" si="18"/>
        <v>1</v>
      </c>
      <c r="N111" s="11">
        <f t="shared" si="5"/>
        <v>129</v>
      </c>
      <c r="O111" s="11">
        <f t="shared" si="6"/>
        <v>65</v>
      </c>
      <c r="P111" s="11">
        <f t="shared" si="7"/>
        <v>65</v>
      </c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thickBot="1">
      <c r="A112" s="10">
        <v>103</v>
      </c>
      <c r="B112" s="111" t="s">
        <v>398</v>
      </c>
      <c r="C112" s="113" t="s">
        <v>200</v>
      </c>
      <c r="D112" s="40">
        <f>' MID Term 1'!D109+'MID Term 2'!D109</f>
        <v>26</v>
      </c>
      <c r="E112" s="40">
        <f>' MID Term 1'!H109+'MID Term 2'!E109</f>
        <v>25</v>
      </c>
      <c r="F112" s="40">
        <f>' MID Term 1'!L109+'MID Term 2'!F109</f>
        <v>26</v>
      </c>
      <c r="G112" s="40">
        <f>' MID Term 1'!P109+'MID Term 2'!J109</f>
        <v>28</v>
      </c>
      <c r="H112" s="40">
        <f>' MID Term 1'!Q109+'MID Term 2'!N109</f>
        <v>28</v>
      </c>
      <c r="I112" s="38">
        <f t="shared" si="19"/>
        <v>1</v>
      </c>
      <c r="J112" s="11">
        <f t="shared" si="15"/>
        <v>1</v>
      </c>
      <c r="K112" s="11">
        <f t="shared" si="16"/>
        <v>1</v>
      </c>
      <c r="L112" s="11">
        <f t="shared" si="17"/>
        <v>1</v>
      </c>
      <c r="M112" s="11">
        <f t="shared" si="18"/>
        <v>1</v>
      </c>
      <c r="N112" s="11">
        <f t="shared" si="5"/>
        <v>133</v>
      </c>
      <c r="O112" s="11">
        <f t="shared" si="6"/>
        <v>67</v>
      </c>
      <c r="P112" s="11">
        <f t="shared" si="7"/>
        <v>67</v>
      </c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thickBot="1">
      <c r="A113" s="10">
        <v>104</v>
      </c>
      <c r="B113" s="111" t="s">
        <v>399</v>
      </c>
      <c r="C113" s="113" t="s">
        <v>96</v>
      </c>
      <c r="D113" s="40">
        <f>' MID Term 1'!D110+'MID Term 2'!D110</f>
        <v>28</v>
      </c>
      <c r="E113" s="40">
        <f>' MID Term 1'!H110+'MID Term 2'!E110</f>
        <v>27</v>
      </c>
      <c r="F113" s="40">
        <f>' MID Term 1'!L110+'MID Term 2'!F110</f>
        <v>27</v>
      </c>
      <c r="G113" s="40">
        <f>' MID Term 1'!P110+'MID Term 2'!J110</f>
        <v>28</v>
      </c>
      <c r="H113" s="40">
        <f>' MID Term 1'!Q110+'MID Term 2'!N110</f>
        <v>28</v>
      </c>
      <c r="I113" s="38">
        <f t="shared" si="19"/>
        <v>1</v>
      </c>
      <c r="J113" s="11">
        <f t="shared" si="15"/>
        <v>1</v>
      </c>
      <c r="K113" s="11">
        <f t="shared" si="16"/>
        <v>1</v>
      </c>
      <c r="L113" s="11">
        <f t="shared" si="17"/>
        <v>1</v>
      </c>
      <c r="M113" s="11">
        <f t="shared" si="18"/>
        <v>1</v>
      </c>
      <c r="N113" s="11">
        <f t="shared" si="5"/>
        <v>138</v>
      </c>
      <c r="O113" s="11">
        <f t="shared" si="6"/>
        <v>69</v>
      </c>
      <c r="P113" s="11">
        <f t="shared" si="7"/>
        <v>69</v>
      </c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thickBot="1">
      <c r="A114" s="10">
        <v>105</v>
      </c>
      <c r="B114" s="111" t="s">
        <v>400</v>
      </c>
      <c r="C114" s="113" t="s">
        <v>201</v>
      </c>
      <c r="D114" s="40">
        <f>' MID Term 1'!D111+'MID Term 2'!D111</f>
        <v>24</v>
      </c>
      <c r="E114" s="40">
        <f>' MID Term 1'!H111+'MID Term 2'!E111</f>
        <v>23</v>
      </c>
      <c r="F114" s="40">
        <f>' MID Term 1'!L111+'MID Term 2'!F111</f>
        <v>24</v>
      </c>
      <c r="G114" s="40">
        <f>' MID Term 1'!P111+'MID Term 2'!J111</f>
        <v>26</v>
      </c>
      <c r="H114" s="40">
        <f>' MID Term 1'!Q111+'MID Term 2'!N111</f>
        <v>26</v>
      </c>
      <c r="I114" s="38">
        <f t="shared" si="19"/>
        <v>1</v>
      </c>
      <c r="J114" s="11">
        <f t="shared" si="15"/>
        <v>1</v>
      </c>
      <c r="K114" s="11">
        <f t="shared" si="16"/>
        <v>1</v>
      </c>
      <c r="L114" s="11">
        <f t="shared" si="17"/>
        <v>1</v>
      </c>
      <c r="M114" s="11">
        <f t="shared" si="18"/>
        <v>1</v>
      </c>
      <c r="N114" s="11">
        <f t="shared" si="5"/>
        <v>123</v>
      </c>
      <c r="O114" s="11">
        <f t="shared" si="6"/>
        <v>62</v>
      </c>
      <c r="P114" s="11">
        <f t="shared" si="7"/>
        <v>62</v>
      </c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thickBot="1">
      <c r="A115" s="10">
        <v>106</v>
      </c>
      <c r="B115" s="111" t="s">
        <v>401</v>
      </c>
      <c r="C115" s="113" t="s">
        <v>97</v>
      </c>
      <c r="D115" s="40">
        <f>' MID Term 1'!D112+'MID Term 2'!D112</f>
        <v>25</v>
      </c>
      <c r="E115" s="40">
        <f>' MID Term 1'!H112+'MID Term 2'!E112</f>
        <v>24</v>
      </c>
      <c r="F115" s="40">
        <f>' MID Term 1'!L112+'MID Term 2'!F112</f>
        <v>26</v>
      </c>
      <c r="G115" s="40">
        <f>' MID Term 1'!P112+'MID Term 2'!J112</f>
        <v>27</v>
      </c>
      <c r="H115" s="40">
        <f>' MID Term 1'!Q112+'MID Term 2'!N112</f>
        <v>27</v>
      </c>
      <c r="I115" s="38">
        <f t="shared" si="19"/>
        <v>1</v>
      </c>
      <c r="J115" s="11">
        <f t="shared" si="15"/>
        <v>1</v>
      </c>
      <c r="K115" s="11">
        <f t="shared" si="16"/>
        <v>1</v>
      </c>
      <c r="L115" s="11">
        <f t="shared" si="17"/>
        <v>1</v>
      </c>
      <c r="M115" s="11">
        <f t="shared" si="18"/>
        <v>1</v>
      </c>
      <c r="N115" s="11">
        <f t="shared" si="5"/>
        <v>129</v>
      </c>
      <c r="O115" s="11">
        <f t="shared" si="6"/>
        <v>65</v>
      </c>
      <c r="P115" s="11">
        <f t="shared" si="7"/>
        <v>65</v>
      </c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thickBot="1">
      <c r="A116" s="10">
        <v>107</v>
      </c>
      <c r="B116" s="111" t="s">
        <v>402</v>
      </c>
      <c r="C116" s="113" t="s">
        <v>202</v>
      </c>
      <c r="D116" s="40">
        <f>' MID Term 1'!D113+'MID Term 2'!D113</f>
        <v>26</v>
      </c>
      <c r="E116" s="40">
        <f>' MID Term 1'!H113+'MID Term 2'!E113</f>
        <v>25</v>
      </c>
      <c r="F116" s="40">
        <f>' MID Term 1'!L113+'MID Term 2'!F113</f>
        <v>26</v>
      </c>
      <c r="G116" s="40">
        <f>' MID Term 1'!P113+'MID Term 2'!J113</f>
        <v>28</v>
      </c>
      <c r="H116" s="40">
        <f>' MID Term 1'!Q113+'MID Term 2'!N113</f>
        <v>28</v>
      </c>
      <c r="I116" s="38">
        <f t="shared" si="19"/>
        <v>1</v>
      </c>
      <c r="J116" s="11">
        <f t="shared" si="15"/>
        <v>1</v>
      </c>
      <c r="K116" s="11">
        <f t="shared" si="16"/>
        <v>1</v>
      </c>
      <c r="L116" s="11">
        <f t="shared" si="17"/>
        <v>1</v>
      </c>
      <c r="M116" s="11">
        <f t="shared" si="18"/>
        <v>1</v>
      </c>
      <c r="N116" s="11">
        <f t="shared" si="5"/>
        <v>133</v>
      </c>
      <c r="O116" s="11">
        <f t="shared" si="6"/>
        <v>67</v>
      </c>
      <c r="P116" s="11">
        <f t="shared" si="7"/>
        <v>67</v>
      </c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thickBot="1">
      <c r="A117" s="10">
        <v>108</v>
      </c>
      <c r="B117" s="111" t="s">
        <v>403</v>
      </c>
      <c r="C117" s="113" t="s">
        <v>203</v>
      </c>
      <c r="D117" s="40">
        <f>' MID Term 1'!D114+'MID Term 2'!D114</f>
        <v>25</v>
      </c>
      <c r="E117" s="40">
        <f>' MID Term 1'!H114+'MID Term 2'!E114</f>
        <v>24</v>
      </c>
      <c r="F117" s="40">
        <f>' MID Term 1'!L114+'MID Term 2'!F114</f>
        <v>26</v>
      </c>
      <c r="G117" s="40">
        <f>' MID Term 1'!P114+'MID Term 2'!J114</f>
        <v>27</v>
      </c>
      <c r="H117" s="40">
        <f>' MID Term 1'!Q114+'MID Term 2'!N114</f>
        <v>27</v>
      </c>
      <c r="I117" s="38">
        <f t="shared" si="19"/>
        <v>1</v>
      </c>
      <c r="J117" s="11">
        <f t="shared" si="15"/>
        <v>1</v>
      </c>
      <c r="K117" s="11">
        <f t="shared" si="16"/>
        <v>1</v>
      </c>
      <c r="L117" s="11">
        <f t="shared" si="17"/>
        <v>1</v>
      </c>
      <c r="M117" s="11">
        <f t="shared" si="18"/>
        <v>1</v>
      </c>
      <c r="N117" s="11">
        <f t="shared" si="5"/>
        <v>129</v>
      </c>
      <c r="O117" s="11">
        <f t="shared" si="6"/>
        <v>65</v>
      </c>
      <c r="P117" s="11">
        <f t="shared" si="7"/>
        <v>65</v>
      </c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thickBot="1">
      <c r="A118" s="10">
        <v>109</v>
      </c>
      <c r="B118" s="111" t="s">
        <v>404</v>
      </c>
      <c r="C118" s="113" t="s">
        <v>204</v>
      </c>
      <c r="D118" s="40">
        <f>' MID Term 1'!D115+'MID Term 2'!D115</f>
        <v>24</v>
      </c>
      <c r="E118" s="40">
        <f>' MID Term 1'!H115+'MID Term 2'!E115</f>
        <v>23</v>
      </c>
      <c r="F118" s="40">
        <f>' MID Term 1'!L115+'MID Term 2'!F115</f>
        <v>24</v>
      </c>
      <c r="G118" s="40">
        <f>' MID Term 1'!P115+'MID Term 2'!J115</f>
        <v>26</v>
      </c>
      <c r="H118" s="40">
        <f>' MID Term 1'!Q115+'MID Term 2'!N115</f>
        <v>26</v>
      </c>
      <c r="I118" s="38">
        <f t="shared" si="19"/>
        <v>1</v>
      </c>
      <c r="J118" s="11">
        <f t="shared" si="15"/>
        <v>1</v>
      </c>
      <c r="K118" s="11">
        <f t="shared" si="16"/>
        <v>1</v>
      </c>
      <c r="L118" s="11">
        <f t="shared" si="17"/>
        <v>1</v>
      </c>
      <c r="M118" s="11">
        <f t="shared" si="18"/>
        <v>1</v>
      </c>
      <c r="N118" s="11">
        <f t="shared" si="5"/>
        <v>123</v>
      </c>
      <c r="O118" s="11">
        <f t="shared" si="6"/>
        <v>62</v>
      </c>
      <c r="P118" s="11">
        <f t="shared" si="7"/>
        <v>62</v>
      </c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thickBot="1">
      <c r="A119" s="10">
        <v>110</v>
      </c>
      <c r="B119" s="111" t="s">
        <v>405</v>
      </c>
      <c r="C119" s="113" t="s">
        <v>205</v>
      </c>
      <c r="D119" s="40">
        <f>' MID Term 1'!D116+'MID Term 2'!D116</f>
        <v>25</v>
      </c>
      <c r="E119" s="40">
        <f>' MID Term 1'!H116+'MID Term 2'!E116</f>
        <v>24</v>
      </c>
      <c r="F119" s="40">
        <f>' MID Term 1'!L116+'MID Term 2'!F116</f>
        <v>26</v>
      </c>
      <c r="G119" s="40">
        <f>' MID Term 1'!P116+'MID Term 2'!J116</f>
        <v>27</v>
      </c>
      <c r="H119" s="40">
        <f>' MID Term 1'!Q116+'MID Term 2'!N116</f>
        <v>27</v>
      </c>
      <c r="I119" s="38">
        <f t="shared" si="19"/>
        <v>1</v>
      </c>
      <c r="J119" s="11">
        <f t="shared" si="15"/>
        <v>1</v>
      </c>
      <c r="K119" s="11">
        <f t="shared" si="16"/>
        <v>1</v>
      </c>
      <c r="L119" s="11">
        <f t="shared" si="17"/>
        <v>1</v>
      </c>
      <c r="M119" s="11">
        <f t="shared" si="18"/>
        <v>1</v>
      </c>
      <c r="N119" s="11">
        <f t="shared" si="5"/>
        <v>129</v>
      </c>
      <c r="O119" s="11">
        <f t="shared" si="6"/>
        <v>65</v>
      </c>
      <c r="P119" s="11">
        <f t="shared" si="7"/>
        <v>65</v>
      </c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thickBot="1">
      <c r="A120" s="10">
        <v>111</v>
      </c>
      <c r="B120" s="111" t="s">
        <v>406</v>
      </c>
      <c r="C120" s="113" t="s">
        <v>206</v>
      </c>
      <c r="D120" s="40">
        <f>' MID Term 1'!D117+'MID Term 2'!D117</f>
        <v>20</v>
      </c>
      <c r="E120" s="40">
        <f>' MID Term 1'!H117+'MID Term 2'!E117</f>
        <v>19</v>
      </c>
      <c r="F120" s="40">
        <f>' MID Term 1'!L117+'MID Term 2'!F117</f>
        <v>21</v>
      </c>
      <c r="G120" s="40">
        <f>' MID Term 1'!P117+'MID Term 2'!J117</f>
        <v>22</v>
      </c>
      <c r="H120" s="40">
        <f>' MID Term 1'!Q117+'MID Term 2'!N117</f>
        <v>22</v>
      </c>
      <c r="I120" s="38">
        <f t="shared" si="19"/>
        <v>0</v>
      </c>
      <c r="J120" s="11">
        <f t="shared" si="15"/>
        <v>0</v>
      </c>
      <c r="K120" s="11">
        <f t="shared" si="16"/>
        <v>1</v>
      </c>
      <c r="L120" s="11">
        <f t="shared" si="17"/>
        <v>1</v>
      </c>
      <c r="M120" s="11">
        <f t="shared" si="18"/>
        <v>1</v>
      </c>
      <c r="N120" s="11">
        <f t="shared" si="5"/>
        <v>104</v>
      </c>
      <c r="O120" s="11">
        <f t="shared" si="6"/>
        <v>52</v>
      </c>
      <c r="P120" s="11">
        <f t="shared" si="7"/>
        <v>52</v>
      </c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thickBot="1">
      <c r="A121" s="10">
        <v>112</v>
      </c>
      <c r="B121" s="111" t="s">
        <v>407</v>
      </c>
      <c r="C121" s="113" t="s">
        <v>207</v>
      </c>
      <c r="D121" s="40">
        <f>' MID Term 1'!D118+'MID Term 2'!D118</f>
        <v>26</v>
      </c>
      <c r="E121" s="40">
        <f>' MID Term 1'!H118+'MID Term 2'!E118</f>
        <v>25</v>
      </c>
      <c r="F121" s="40">
        <f>' MID Term 1'!L118+'MID Term 2'!F118</f>
        <v>26</v>
      </c>
      <c r="G121" s="40">
        <f>' MID Term 1'!P118+'MID Term 2'!J118</f>
        <v>28</v>
      </c>
      <c r="H121" s="40">
        <f>' MID Term 1'!Q118+'MID Term 2'!N118</f>
        <v>28</v>
      </c>
      <c r="I121" s="38">
        <f t="shared" si="19"/>
        <v>1</v>
      </c>
      <c r="J121" s="11">
        <f t="shared" si="15"/>
        <v>1</v>
      </c>
      <c r="K121" s="11">
        <f t="shared" si="16"/>
        <v>1</v>
      </c>
      <c r="L121" s="11">
        <f t="shared" si="17"/>
        <v>1</v>
      </c>
      <c r="M121" s="11">
        <f t="shared" si="18"/>
        <v>1</v>
      </c>
      <c r="N121" s="11">
        <f t="shared" si="5"/>
        <v>133</v>
      </c>
      <c r="O121" s="11">
        <f t="shared" si="6"/>
        <v>67</v>
      </c>
      <c r="P121" s="11">
        <f t="shared" si="7"/>
        <v>67</v>
      </c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thickBot="1">
      <c r="A122" s="10">
        <v>113</v>
      </c>
      <c r="B122" s="111" t="s">
        <v>408</v>
      </c>
      <c r="C122" s="113" t="s">
        <v>98</v>
      </c>
      <c r="D122" s="40">
        <f>' MID Term 1'!D119+'MID Term 2'!D119</f>
        <v>25</v>
      </c>
      <c r="E122" s="40">
        <f>' MID Term 1'!H119+'MID Term 2'!E119</f>
        <v>24</v>
      </c>
      <c r="F122" s="40">
        <f>' MID Term 1'!L119+'MID Term 2'!F119</f>
        <v>26</v>
      </c>
      <c r="G122" s="40">
        <f>' MID Term 1'!P119+'MID Term 2'!J119</f>
        <v>27</v>
      </c>
      <c r="H122" s="40">
        <f>' MID Term 1'!Q119+'MID Term 2'!N119</f>
        <v>27</v>
      </c>
      <c r="I122" s="38">
        <f t="shared" si="19"/>
        <v>1</v>
      </c>
      <c r="J122" s="11">
        <f t="shared" si="15"/>
        <v>1</v>
      </c>
      <c r="K122" s="11">
        <f t="shared" si="16"/>
        <v>1</v>
      </c>
      <c r="L122" s="11">
        <f t="shared" si="17"/>
        <v>1</v>
      </c>
      <c r="M122" s="11">
        <f t="shared" si="18"/>
        <v>1</v>
      </c>
      <c r="N122" s="11">
        <f t="shared" si="5"/>
        <v>129</v>
      </c>
      <c r="O122" s="11">
        <f t="shared" si="6"/>
        <v>65</v>
      </c>
      <c r="P122" s="11">
        <f t="shared" si="7"/>
        <v>65</v>
      </c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thickBot="1">
      <c r="A123" s="10">
        <v>114</v>
      </c>
      <c r="B123" s="111" t="s">
        <v>409</v>
      </c>
      <c r="C123" s="113" t="s">
        <v>208</v>
      </c>
      <c r="D123" s="40">
        <f>' MID Term 1'!D120+'MID Term 2'!D120</f>
        <v>26</v>
      </c>
      <c r="E123" s="40">
        <f>' MID Term 1'!H120+'MID Term 2'!E120</f>
        <v>25</v>
      </c>
      <c r="F123" s="40">
        <f>' MID Term 1'!L120+'MID Term 2'!F120</f>
        <v>26</v>
      </c>
      <c r="G123" s="40">
        <f>' MID Term 1'!P120+'MID Term 2'!J120</f>
        <v>28</v>
      </c>
      <c r="H123" s="40">
        <f>' MID Term 1'!Q120+'MID Term 2'!N120</f>
        <v>28</v>
      </c>
      <c r="I123" s="38">
        <f t="shared" si="19"/>
        <v>1</v>
      </c>
      <c r="J123" s="11">
        <f t="shared" si="15"/>
        <v>1</v>
      </c>
      <c r="K123" s="11">
        <f t="shared" si="16"/>
        <v>1</v>
      </c>
      <c r="L123" s="11">
        <f t="shared" si="17"/>
        <v>1</v>
      </c>
      <c r="M123" s="11">
        <f t="shared" si="18"/>
        <v>1</v>
      </c>
      <c r="N123" s="11">
        <f t="shared" si="5"/>
        <v>133</v>
      </c>
      <c r="O123" s="11">
        <f t="shared" si="6"/>
        <v>67</v>
      </c>
      <c r="P123" s="11">
        <f t="shared" si="7"/>
        <v>67</v>
      </c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thickBot="1">
      <c r="A124" s="10">
        <v>115</v>
      </c>
      <c r="B124" s="111" t="s">
        <v>410</v>
      </c>
      <c r="C124" s="113" t="s">
        <v>209</v>
      </c>
      <c r="D124" s="40">
        <f>' MID Term 1'!D121+'MID Term 2'!D121</f>
        <v>28</v>
      </c>
      <c r="E124" s="40">
        <f>' MID Term 1'!H121+'MID Term 2'!E121</f>
        <v>27</v>
      </c>
      <c r="F124" s="40">
        <f>' MID Term 1'!L121+'MID Term 2'!F121</f>
        <v>27</v>
      </c>
      <c r="G124" s="40">
        <f>' MID Term 1'!P121+'MID Term 2'!J121</f>
        <v>28</v>
      </c>
      <c r="H124" s="40">
        <f>' MID Term 1'!Q121+'MID Term 2'!N121</f>
        <v>28</v>
      </c>
      <c r="I124" s="38">
        <f t="shared" si="19"/>
        <v>1</v>
      </c>
      <c r="J124" s="11">
        <f t="shared" si="15"/>
        <v>1</v>
      </c>
      <c r="K124" s="11">
        <f t="shared" si="16"/>
        <v>1</v>
      </c>
      <c r="L124" s="11">
        <f t="shared" si="17"/>
        <v>1</v>
      </c>
      <c r="M124" s="11">
        <f t="shared" si="18"/>
        <v>1</v>
      </c>
      <c r="N124" s="11">
        <f t="shared" si="5"/>
        <v>138</v>
      </c>
      <c r="O124" s="11">
        <f t="shared" si="6"/>
        <v>69</v>
      </c>
      <c r="P124" s="11">
        <f t="shared" si="7"/>
        <v>69</v>
      </c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thickBot="1">
      <c r="A125" s="10">
        <v>116</v>
      </c>
      <c r="B125" s="111" t="s">
        <v>411</v>
      </c>
      <c r="C125" s="113" t="s">
        <v>210</v>
      </c>
      <c r="D125" s="40">
        <f>' MID Term 1'!D122+'MID Term 2'!D122</f>
        <v>26</v>
      </c>
      <c r="E125" s="40">
        <f>' MID Term 1'!H122+'MID Term 2'!E122</f>
        <v>26</v>
      </c>
      <c r="F125" s="40">
        <f>' MID Term 1'!L122+'MID Term 2'!F122</f>
        <v>27</v>
      </c>
      <c r="G125" s="40">
        <f>' MID Term 1'!P122+'MID Term 2'!J122</f>
        <v>28</v>
      </c>
      <c r="H125" s="40">
        <f>' MID Term 1'!Q122+'MID Term 2'!N122</f>
        <v>28</v>
      </c>
      <c r="I125" s="38">
        <f t="shared" si="19"/>
        <v>1</v>
      </c>
      <c r="J125" s="11">
        <f t="shared" si="15"/>
        <v>1</v>
      </c>
      <c r="K125" s="11">
        <f t="shared" si="16"/>
        <v>1</v>
      </c>
      <c r="L125" s="11">
        <f t="shared" si="17"/>
        <v>1</v>
      </c>
      <c r="M125" s="11">
        <f t="shared" si="18"/>
        <v>1</v>
      </c>
      <c r="N125" s="11">
        <f t="shared" si="5"/>
        <v>135</v>
      </c>
      <c r="O125" s="11">
        <f t="shared" si="6"/>
        <v>68</v>
      </c>
      <c r="P125" s="11">
        <f t="shared" si="7"/>
        <v>68</v>
      </c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thickBot="1">
      <c r="A126" s="10">
        <v>117</v>
      </c>
      <c r="B126" s="111" t="s">
        <v>412</v>
      </c>
      <c r="C126" s="113" t="s">
        <v>211</v>
      </c>
      <c r="D126" s="40">
        <f>' MID Term 1'!D123+'MID Term 2'!D123</f>
        <v>26</v>
      </c>
      <c r="E126" s="40">
        <f>' MID Term 1'!H123+'MID Term 2'!E123</f>
        <v>25</v>
      </c>
      <c r="F126" s="40">
        <f>' MID Term 1'!L123+'MID Term 2'!F123</f>
        <v>26</v>
      </c>
      <c r="G126" s="40">
        <f>' MID Term 1'!P123+'MID Term 2'!J123</f>
        <v>28</v>
      </c>
      <c r="H126" s="40">
        <f>' MID Term 1'!Q123+'MID Term 2'!N123</f>
        <v>28</v>
      </c>
      <c r="I126" s="38">
        <f t="shared" si="19"/>
        <v>1</v>
      </c>
      <c r="J126" s="11">
        <f t="shared" si="15"/>
        <v>1</v>
      </c>
      <c r="K126" s="11">
        <f t="shared" si="16"/>
        <v>1</v>
      </c>
      <c r="L126" s="11">
        <f t="shared" si="17"/>
        <v>1</v>
      </c>
      <c r="M126" s="11">
        <f t="shared" si="18"/>
        <v>1</v>
      </c>
      <c r="N126" s="11">
        <f t="shared" si="5"/>
        <v>133</v>
      </c>
      <c r="O126" s="11">
        <f t="shared" si="6"/>
        <v>67</v>
      </c>
      <c r="P126" s="11">
        <f t="shared" si="7"/>
        <v>67</v>
      </c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thickBot="1">
      <c r="A127" s="10">
        <v>118</v>
      </c>
      <c r="B127" s="111" t="s">
        <v>413</v>
      </c>
      <c r="C127" s="113" t="s">
        <v>212</v>
      </c>
      <c r="D127" s="40">
        <f>' MID Term 1'!D124+'MID Term 2'!D124</f>
        <v>28</v>
      </c>
      <c r="E127" s="40">
        <f>' MID Term 1'!H124+'MID Term 2'!E124</f>
        <v>27</v>
      </c>
      <c r="F127" s="40">
        <f>' MID Term 1'!L124+'MID Term 2'!F124</f>
        <v>27</v>
      </c>
      <c r="G127" s="40">
        <f>' MID Term 1'!P124+'MID Term 2'!J124</f>
        <v>28</v>
      </c>
      <c r="H127" s="40">
        <f>' MID Term 1'!Q124+'MID Term 2'!N124</f>
        <v>28</v>
      </c>
      <c r="I127" s="38">
        <f t="shared" si="19"/>
        <v>1</v>
      </c>
      <c r="J127" s="11">
        <f t="shared" si="15"/>
        <v>1</v>
      </c>
      <c r="K127" s="11">
        <f t="shared" si="16"/>
        <v>1</v>
      </c>
      <c r="L127" s="11">
        <f t="shared" si="17"/>
        <v>1</v>
      </c>
      <c r="M127" s="11">
        <f t="shared" si="18"/>
        <v>1</v>
      </c>
      <c r="N127" s="11">
        <f t="shared" si="5"/>
        <v>138</v>
      </c>
      <c r="O127" s="11">
        <f t="shared" si="6"/>
        <v>69</v>
      </c>
      <c r="P127" s="11">
        <f t="shared" si="7"/>
        <v>69</v>
      </c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thickBot="1">
      <c r="A128" s="10">
        <v>119</v>
      </c>
      <c r="B128" s="111" t="s">
        <v>414</v>
      </c>
      <c r="C128" s="113" t="s">
        <v>213</v>
      </c>
      <c r="D128" s="40">
        <f>' MID Term 1'!D125+'MID Term 2'!D125</f>
        <v>28</v>
      </c>
      <c r="E128" s="40">
        <f>' MID Term 1'!H125+'MID Term 2'!E125</f>
        <v>27</v>
      </c>
      <c r="F128" s="40">
        <f>' MID Term 1'!L125+'MID Term 2'!F125</f>
        <v>27</v>
      </c>
      <c r="G128" s="40">
        <f>' MID Term 1'!P125+'MID Term 2'!J125</f>
        <v>28</v>
      </c>
      <c r="H128" s="40">
        <f>' MID Term 1'!Q125+'MID Term 2'!N125</f>
        <v>28</v>
      </c>
      <c r="I128" s="38">
        <f t="shared" si="19"/>
        <v>1</v>
      </c>
      <c r="J128" s="11">
        <f t="shared" si="15"/>
        <v>1</v>
      </c>
      <c r="K128" s="11">
        <f t="shared" si="16"/>
        <v>1</v>
      </c>
      <c r="L128" s="11">
        <f t="shared" si="17"/>
        <v>1</v>
      </c>
      <c r="M128" s="11">
        <f t="shared" si="18"/>
        <v>1</v>
      </c>
      <c r="N128" s="11">
        <f t="shared" si="5"/>
        <v>138</v>
      </c>
      <c r="O128" s="11">
        <f t="shared" si="6"/>
        <v>69</v>
      </c>
      <c r="P128" s="11">
        <f t="shared" si="7"/>
        <v>69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thickBot="1">
      <c r="A129" s="10">
        <v>120</v>
      </c>
      <c r="B129" s="111" t="s">
        <v>415</v>
      </c>
      <c r="C129" s="113" t="s">
        <v>214</v>
      </c>
      <c r="D129" s="40">
        <f>' MID Term 1'!D126+'MID Term 2'!D126</f>
        <v>26</v>
      </c>
      <c r="E129" s="40">
        <f>' MID Term 1'!H126+'MID Term 2'!E126</f>
        <v>25</v>
      </c>
      <c r="F129" s="40">
        <f>' MID Term 1'!L126+'MID Term 2'!F126</f>
        <v>26</v>
      </c>
      <c r="G129" s="40">
        <f>' MID Term 1'!P126+'MID Term 2'!J126</f>
        <v>28</v>
      </c>
      <c r="H129" s="40">
        <f>' MID Term 1'!Q126+'MID Term 2'!N126</f>
        <v>28</v>
      </c>
      <c r="I129" s="38">
        <f t="shared" si="19"/>
        <v>1</v>
      </c>
      <c r="J129" s="11">
        <f t="shared" si="15"/>
        <v>1</v>
      </c>
      <c r="K129" s="11">
        <f t="shared" si="16"/>
        <v>1</v>
      </c>
      <c r="L129" s="11">
        <f t="shared" si="17"/>
        <v>1</v>
      </c>
      <c r="M129" s="11">
        <f t="shared" si="18"/>
        <v>1</v>
      </c>
      <c r="N129" s="11">
        <f t="shared" si="5"/>
        <v>133</v>
      </c>
      <c r="O129" s="11">
        <f t="shared" si="6"/>
        <v>67</v>
      </c>
      <c r="P129" s="11">
        <f t="shared" si="7"/>
        <v>67</v>
      </c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thickBot="1">
      <c r="A130" s="10">
        <v>121</v>
      </c>
      <c r="B130" s="111" t="s">
        <v>416</v>
      </c>
      <c r="C130" s="113" t="s">
        <v>215</v>
      </c>
      <c r="D130" s="40">
        <f>' MID Term 1'!D127+'MID Term 2'!D127</f>
        <v>25</v>
      </c>
      <c r="E130" s="40">
        <f>' MID Term 1'!H127+'MID Term 2'!E127</f>
        <v>24</v>
      </c>
      <c r="F130" s="40">
        <f>' MID Term 1'!L127+'MID Term 2'!F127</f>
        <v>26</v>
      </c>
      <c r="G130" s="40">
        <f>' MID Term 1'!P127+'MID Term 2'!J127</f>
        <v>27</v>
      </c>
      <c r="H130" s="40">
        <f>' MID Term 1'!Q127+'MID Term 2'!N127</f>
        <v>27</v>
      </c>
      <c r="I130" s="38">
        <f t="shared" si="19"/>
        <v>1</v>
      </c>
      <c r="J130" s="11">
        <f t="shared" si="15"/>
        <v>1</v>
      </c>
      <c r="K130" s="11">
        <f t="shared" si="16"/>
        <v>1</v>
      </c>
      <c r="L130" s="11">
        <f t="shared" si="17"/>
        <v>1</v>
      </c>
      <c r="M130" s="11">
        <f t="shared" si="18"/>
        <v>1</v>
      </c>
      <c r="N130" s="11">
        <f t="shared" si="5"/>
        <v>129</v>
      </c>
      <c r="O130" s="11">
        <f t="shared" si="6"/>
        <v>65</v>
      </c>
      <c r="P130" s="11">
        <f t="shared" si="7"/>
        <v>65</v>
      </c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thickBot="1">
      <c r="A131" s="10">
        <v>122</v>
      </c>
      <c r="B131" s="111" t="s">
        <v>417</v>
      </c>
      <c r="C131" s="113" t="s">
        <v>216</v>
      </c>
      <c r="D131" s="40">
        <f>' MID Term 1'!D128+'MID Term 2'!D128</f>
        <v>25</v>
      </c>
      <c r="E131" s="40">
        <f>' MID Term 1'!H128+'MID Term 2'!E128</f>
        <v>24</v>
      </c>
      <c r="F131" s="40">
        <f>' MID Term 1'!L128+'MID Term 2'!F128</f>
        <v>26</v>
      </c>
      <c r="G131" s="40">
        <f>' MID Term 1'!P128+'MID Term 2'!J128</f>
        <v>27</v>
      </c>
      <c r="H131" s="40">
        <f>' MID Term 1'!Q128+'MID Term 2'!N128</f>
        <v>27</v>
      </c>
      <c r="I131" s="38">
        <f t="shared" si="19"/>
        <v>1</v>
      </c>
      <c r="J131" s="11">
        <f t="shared" si="15"/>
        <v>1</v>
      </c>
      <c r="K131" s="11">
        <f t="shared" si="16"/>
        <v>1</v>
      </c>
      <c r="L131" s="11">
        <f t="shared" si="17"/>
        <v>1</v>
      </c>
      <c r="M131" s="11">
        <f t="shared" si="18"/>
        <v>1</v>
      </c>
      <c r="N131" s="11">
        <f t="shared" si="5"/>
        <v>129</v>
      </c>
      <c r="O131" s="11">
        <f t="shared" si="6"/>
        <v>65</v>
      </c>
      <c r="P131" s="11">
        <f t="shared" si="7"/>
        <v>65</v>
      </c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thickBot="1">
      <c r="A132" s="10">
        <v>123</v>
      </c>
      <c r="B132" s="111" t="s">
        <v>418</v>
      </c>
      <c r="C132" s="113" t="s">
        <v>217</v>
      </c>
      <c r="D132" s="40">
        <f>' MID Term 1'!D129+'MID Term 2'!D129</f>
        <v>28</v>
      </c>
      <c r="E132" s="40">
        <f>' MID Term 1'!H129+'MID Term 2'!E129</f>
        <v>27</v>
      </c>
      <c r="F132" s="40">
        <f>' MID Term 1'!L129+'MID Term 2'!F129</f>
        <v>27</v>
      </c>
      <c r="G132" s="40">
        <f>' MID Term 1'!P129+'MID Term 2'!J129</f>
        <v>28</v>
      </c>
      <c r="H132" s="40">
        <f>' MID Term 1'!Q129+'MID Term 2'!N129</f>
        <v>28</v>
      </c>
      <c r="I132" s="38">
        <f t="shared" si="19"/>
        <v>1</v>
      </c>
      <c r="J132" s="11">
        <f t="shared" si="15"/>
        <v>1</v>
      </c>
      <c r="K132" s="11">
        <f t="shared" si="16"/>
        <v>1</v>
      </c>
      <c r="L132" s="11">
        <f t="shared" si="17"/>
        <v>1</v>
      </c>
      <c r="M132" s="11">
        <f t="shared" si="18"/>
        <v>1</v>
      </c>
      <c r="N132" s="11">
        <f t="shared" si="5"/>
        <v>138</v>
      </c>
      <c r="O132" s="11">
        <f t="shared" si="6"/>
        <v>69</v>
      </c>
      <c r="P132" s="11">
        <f t="shared" si="7"/>
        <v>69</v>
      </c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thickBot="1">
      <c r="A133" s="10">
        <v>124</v>
      </c>
      <c r="B133" s="111" t="s">
        <v>419</v>
      </c>
      <c r="C133" s="113" t="s">
        <v>218</v>
      </c>
      <c r="D133" s="40">
        <f>' MID Term 1'!D130+'MID Term 2'!D130</f>
        <v>26</v>
      </c>
      <c r="E133" s="40">
        <f>' MID Term 1'!H130+'MID Term 2'!E130</f>
        <v>25</v>
      </c>
      <c r="F133" s="40">
        <f>' MID Term 1'!L130+'MID Term 2'!F130</f>
        <v>26</v>
      </c>
      <c r="G133" s="40">
        <f>' MID Term 1'!P130+'MID Term 2'!J130</f>
        <v>28</v>
      </c>
      <c r="H133" s="40">
        <f>' MID Term 1'!Q130+'MID Term 2'!N130</f>
        <v>28</v>
      </c>
      <c r="I133" s="38">
        <f t="shared" si="19"/>
        <v>1</v>
      </c>
      <c r="J133" s="11">
        <f t="shared" si="15"/>
        <v>1</v>
      </c>
      <c r="K133" s="11">
        <f t="shared" si="16"/>
        <v>1</v>
      </c>
      <c r="L133" s="11">
        <f t="shared" si="17"/>
        <v>1</v>
      </c>
      <c r="M133" s="11">
        <f t="shared" si="18"/>
        <v>1</v>
      </c>
      <c r="N133" s="11">
        <f t="shared" si="5"/>
        <v>133</v>
      </c>
      <c r="O133" s="11">
        <f t="shared" si="6"/>
        <v>67</v>
      </c>
      <c r="P133" s="11">
        <f t="shared" si="7"/>
        <v>67</v>
      </c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thickBot="1">
      <c r="A134" s="10">
        <v>125</v>
      </c>
      <c r="B134" s="111" t="s">
        <v>420</v>
      </c>
      <c r="C134" s="113" t="s">
        <v>219</v>
      </c>
      <c r="D134" s="40">
        <f>' MID Term 1'!D131+'MID Term 2'!D131</f>
        <v>25</v>
      </c>
      <c r="E134" s="40">
        <f>' MID Term 1'!H131+'MID Term 2'!E131</f>
        <v>24</v>
      </c>
      <c r="F134" s="40">
        <f>' MID Term 1'!L131+'MID Term 2'!F131</f>
        <v>26</v>
      </c>
      <c r="G134" s="40">
        <f>' MID Term 1'!P131+'MID Term 2'!J131</f>
        <v>28</v>
      </c>
      <c r="H134" s="40">
        <f>' MID Term 1'!Q131+'MID Term 2'!N131</f>
        <v>28</v>
      </c>
      <c r="I134" s="38">
        <f t="shared" si="19"/>
        <v>1</v>
      </c>
      <c r="J134" s="11">
        <f t="shared" si="15"/>
        <v>1</v>
      </c>
      <c r="K134" s="11">
        <f t="shared" si="16"/>
        <v>1</v>
      </c>
      <c r="L134" s="11">
        <f t="shared" si="17"/>
        <v>1</v>
      </c>
      <c r="M134" s="11">
        <f t="shared" si="18"/>
        <v>1</v>
      </c>
      <c r="N134" s="11">
        <f t="shared" si="5"/>
        <v>131</v>
      </c>
      <c r="O134" s="11">
        <f t="shared" si="6"/>
        <v>66</v>
      </c>
      <c r="P134" s="11">
        <f t="shared" si="7"/>
        <v>66</v>
      </c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thickBot="1">
      <c r="A135" s="10">
        <v>126</v>
      </c>
      <c r="B135" s="111" t="s">
        <v>421</v>
      </c>
      <c r="C135" s="113" t="s">
        <v>220</v>
      </c>
      <c r="D135" s="40">
        <f>' MID Term 1'!D132+'MID Term 2'!D132</f>
        <v>25</v>
      </c>
      <c r="E135" s="40">
        <f>' MID Term 1'!H132+'MID Term 2'!E132</f>
        <v>24</v>
      </c>
      <c r="F135" s="40">
        <f>' MID Term 1'!L132+'MID Term 2'!F132</f>
        <v>26</v>
      </c>
      <c r="G135" s="40">
        <f>' MID Term 1'!P132+'MID Term 2'!J132</f>
        <v>27</v>
      </c>
      <c r="H135" s="40">
        <f>' MID Term 1'!Q132+'MID Term 2'!N132</f>
        <v>27</v>
      </c>
      <c r="I135" s="38">
        <f t="shared" si="19"/>
        <v>1</v>
      </c>
      <c r="J135" s="11">
        <f t="shared" si="15"/>
        <v>1</v>
      </c>
      <c r="K135" s="11">
        <f t="shared" si="16"/>
        <v>1</v>
      </c>
      <c r="L135" s="11">
        <f t="shared" si="17"/>
        <v>1</v>
      </c>
      <c r="M135" s="11">
        <f t="shared" si="18"/>
        <v>1</v>
      </c>
      <c r="N135" s="11">
        <f t="shared" si="5"/>
        <v>129</v>
      </c>
      <c r="O135" s="11">
        <f t="shared" si="6"/>
        <v>65</v>
      </c>
      <c r="P135" s="11">
        <f t="shared" si="7"/>
        <v>65</v>
      </c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thickBot="1">
      <c r="A136" s="10">
        <v>127</v>
      </c>
      <c r="B136" s="111" t="s">
        <v>422</v>
      </c>
      <c r="C136" s="113" t="s">
        <v>221</v>
      </c>
      <c r="D136" s="40">
        <f>' MID Term 1'!D133+'MID Term 2'!D133</f>
        <v>25</v>
      </c>
      <c r="E136" s="40">
        <f>' MID Term 1'!H133+'MID Term 2'!E133</f>
        <v>24</v>
      </c>
      <c r="F136" s="40">
        <f>' MID Term 1'!L133+'MID Term 2'!F133</f>
        <v>26</v>
      </c>
      <c r="G136" s="40">
        <f>' MID Term 1'!P133+'MID Term 2'!J133</f>
        <v>27</v>
      </c>
      <c r="H136" s="40">
        <f>' MID Term 1'!Q133+'MID Term 2'!N133</f>
        <v>27</v>
      </c>
      <c r="I136" s="38">
        <f t="shared" si="19"/>
        <v>1</v>
      </c>
      <c r="J136" s="11">
        <f t="shared" si="15"/>
        <v>1</v>
      </c>
      <c r="K136" s="11">
        <f t="shared" si="16"/>
        <v>1</v>
      </c>
      <c r="L136" s="11">
        <f t="shared" si="17"/>
        <v>1</v>
      </c>
      <c r="M136" s="11">
        <f t="shared" si="18"/>
        <v>1</v>
      </c>
      <c r="N136" s="11">
        <f t="shared" si="5"/>
        <v>129</v>
      </c>
      <c r="O136" s="11">
        <f t="shared" si="6"/>
        <v>65</v>
      </c>
      <c r="P136" s="11">
        <f t="shared" si="7"/>
        <v>65</v>
      </c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thickBot="1">
      <c r="A137" s="10">
        <v>128</v>
      </c>
      <c r="B137" s="111" t="s">
        <v>423</v>
      </c>
      <c r="C137" s="113" t="s">
        <v>222</v>
      </c>
      <c r="D137" s="40">
        <f>' MID Term 1'!D134+'MID Term 2'!D134</f>
        <v>25</v>
      </c>
      <c r="E137" s="40">
        <f>' MID Term 1'!H134+'MID Term 2'!E134</f>
        <v>24</v>
      </c>
      <c r="F137" s="40">
        <f>' MID Term 1'!L134+'MID Term 2'!F134</f>
        <v>26</v>
      </c>
      <c r="G137" s="40">
        <f>' MID Term 1'!P134+'MID Term 2'!J134</f>
        <v>27</v>
      </c>
      <c r="H137" s="40">
        <f>' MID Term 1'!Q134+'MID Term 2'!N134</f>
        <v>27</v>
      </c>
      <c r="I137" s="38">
        <f t="shared" si="19"/>
        <v>1</v>
      </c>
      <c r="J137" s="11">
        <f t="shared" si="15"/>
        <v>1</v>
      </c>
      <c r="K137" s="11">
        <f t="shared" si="16"/>
        <v>1</v>
      </c>
      <c r="L137" s="11">
        <f t="shared" si="17"/>
        <v>1</v>
      </c>
      <c r="M137" s="11">
        <f t="shared" si="18"/>
        <v>1</v>
      </c>
      <c r="N137" s="11">
        <f t="shared" si="5"/>
        <v>129</v>
      </c>
      <c r="O137" s="11">
        <f t="shared" si="6"/>
        <v>65</v>
      </c>
      <c r="P137" s="11">
        <f t="shared" si="7"/>
        <v>65</v>
      </c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thickBot="1">
      <c r="A138" s="10">
        <v>129</v>
      </c>
      <c r="B138" s="111" t="s">
        <v>424</v>
      </c>
      <c r="C138" s="113" t="s">
        <v>223</v>
      </c>
      <c r="D138" s="40">
        <f>' MID Term 1'!D135+'MID Term 2'!D135</f>
        <v>25</v>
      </c>
      <c r="E138" s="40">
        <f>' MID Term 1'!H135+'MID Term 2'!E135</f>
        <v>24</v>
      </c>
      <c r="F138" s="40">
        <f>' MID Term 1'!L135+'MID Term 2'!F135</f>
        <v>26</v>
      </c>
      <c r="G138" s="40">
        <f>' MID Term 1'!P135+'MID Term 2'!J135</f>
        <v>27</v>
      </c>
      <c r="H138" s="40">
        <f>' MID Term 1'!Q135+'MID Term 2'!N135</f>
        <v>27</v>
      </c>
      <c r="I138" s="38">
        <f t="shared" si="19"/>
        <v>1</v>
      </c>
      <c r="J138" s="11">
        <f t="shared" si="15"/>
        <v>1</v>
      </c>
      <c r="K138" s="11">
        <f t="shared" si="16"/>
        <v>1</v>
      </c>
      <c r="L138" s="11">
        <f t="shared" si="17"/>
        <v>1</v>
      </c>
      <c r="M138" s="11">
        <f t="shared" si="18"/>
        <v>1</v>
      </c>
      <c r="N138" s="11">
        <f t="shared" si="5"/>
        <v>129</v>
      </c>
      <c r="O138" s="11">
        <f t="shared" si="6"/>
        <v>65</v>
      </c>
      <c r="P138" s="11">
        <f t="shared" si="7"/>
        <v>65</v>
      </c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thickBot="1">
      <c r="A139" s="10">
        <v>130</v>
      </c>
      <c r="B139" s="111" t="s">
        <v>425</v>
      </c>
      <c r="C139" s="113" t="s">
        <v>224</v>
      </c>
      <c r="D139" s="40">
        <f>' MID Term 1'!D136+'MID Term 2'!D136</f>
        <v>26</v>
      </c>
      <c r="E139" s="40">
        <f>' MID Term 1'!H136+'MID Term 2'!E136</f>
        <v>26</v>
      </c>
      <c r="F139" s="40">
        <f>' MID Term 1'!L136+'MID Term 2'!F136</f>
        <v>27</v>
      </c>
      <c r="G139" s="40">
        <f>' MID Term 1'!P136+'MID Term 2'!J136</f>
        <v>28</v>
      </c>
      <c r="H139" s="40">
        <f>' MID Term 1'!Q136+'MID Term 2'!N136</f>
        <v>28</v>
      </c>
      <c r="I139" s="38">
        <f t="shared" si="19"/>
        <v>1</v>
      </c>
      <c r="J139" s="11">
        <f t="shared" si="15"/>
        <v>1</v>
      </c>
      <c r="K139" s="11">
        <f t="shared" si="16"/>
        <v>1</v>
      </c>
      <c r="L139" s="11">
        <f t="shared" si="17"/>
        <v>1</v>
      </c>
      <c r="M139" s="11">
        <f t="shared" si="18"/>
        <v>1</v>
      </c>
      <c r="N139" s="11">
        <f t="shared" si="5"/>
        <v>135</v>
      </c>
      <c r="O139" s="11">
        <f t="shared" si="6"/>
        <v>68</v>
      </c>
      <c r="P139" s="11">
        <f t="shared" si="7"/>
        <v>68</v>
      </c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thickBot="1">
      <c r="A140" s="10">
        <v>131</v>
      </c>
      <c r="B140" s="111" t="s">
        <v>426</v>
      </c>
      <c r="C140" s="113" t="s">
        <v>225</v>
      </c>
      <c r="D140" s="40">
        <f>' MID Term 1'!D137+'MID Term 2'!D137</f>
        <v>28</v>
      </c>
      <c r="E140" s="40">
        <f>' MID Term 1'!H137+'MID Term 2'!E137</f>
        <v>27</v>
      </c>
      <c r="F140" s="40">
        <f>' MID Term 1'!L137+'MID Term 2'!F137</f>
        <v>27</v>
      </c>
      <c r="G140" s="40">
        <f>' MID Term 1'!P137+'MID Term 2'!J137</f>
        <v>28</v>
      </c>
      <c r="H140" s="40">
        <f>' MID Term 1'!Q137+'MID Term 2'!N137</f>
        <v>28</v>
      </c>
      <c r="I140" s="38">
        <f t="shared" si="19"/>
        <v>1</v>
      </c>
      <c r="J140" s="11">
        <f t="shared" si="15"/>
        <v>1</v>
      </c>
      <c r="K140" s="11">
        <f t="shared" si="16"/>
        <v>1</v>
      </c>
      <c r="L140" s="11">
        <f t="shared" si="17"/>
        <v>1</v>
      </c>
      <c r="M140" s="11">
        <f t="shared" si="18"/>
        <v>1</v>
      </c>
      <c r="N140" s="11">
        <f t="shared" si="5"/>
        <v>138</v>
      </c>
      <c r="O140" s="11">
        <f t="shared" si="6"/>
        <v>69</v>
      </c>
      <c r="P140" s="11">
        <f t="shared" si="7"/>
        <v>69</v>
      </c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thickBot="1">
      <c r="A141" s="10">
        <v>132</v>
      </c>
      <c r="B141" s="111" t="s">
        <v>427</v>
      </c>
      <c r="C141" s="113" t="s">
        <v>226</v>
      </c>
      <c r="D141" s="40">
        <f>' MID Term 1'!D138+'MID Term 2'!D138</f>
        <v>26</v>
      </c>
      <c r="E141" s="40">
        <f>' MID Term 1'!H138+'MID Term 2'!E138</f>
        <v>25</v>
      </c>
      <c r="F141" s="40">
        <f>' MID Term 1'!L138+'MID Term 2'!F138</f>
        <v>26</v>
      </c>
      <c r="G141" s="40">
        <f>' MID Term 1'!P138+'MID Term 2'!J138</f>
        <v>28</v>
      </c>
      <c r="H141" s="40">
        <f>' MID Term 1'!Q138+'MID Term 2'!N138</f>
        <v>28</v>
      </c>
      <c r="I141" s="38">
        <f t="shared" si="19"/>
        <v>1</v>
      </c>
      <c r="J141" s="11">
        <f t="shared" si="15"/>
        <v>1</v>
      </c>
      <c r="K141" s="11">
        <f t="shared" si="16"/>
        <v>1</v>
      </c>
      <c r="L141" s="11">
        <f t="shared" si="17"/>
        <v>1</v>
      </c>
      <c r="M141" s="11">
        <f t="shared" si="18"/>
        <v>1</v>
      </c>
      <c r="N141" s="11">
        <f t="shared" si="5"/>
        <v>133</v>
      </c>
      <c r="O141" s="11">
        <f t="shared" si="6"/>
        <v>67</v>
      </c>
      <c r="P141" s="11">
        <f t="shared" si="7"/>
        <v>67</v>
      </c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thickBot="1">
      <c r="A142" s="10">
        <v>133</v>
      </c>
      <c r="B142" s="111" t="s">
        <v>428</v>
      </c>
      <c r="C142" s="113" t="s">
        <v>227</v>
      </c>
      <c r="D142" s="40">
        <f>' MID Term 1'!D139+'MID Term 2'!D139</f>
        <v>28</v>
      </c>
      <c r="E142" s="40">
        <f>' MID Term 1'!H139+'MID Term 2'!E139</f>
        <v>27</v>
      </c>
      <c r="F142" s="40">
        <f>' MID Term 1'!L139+'MID Term 2'!F139</f>
        <v>27</v>
      </c>
      <c r="G142" s="40">
        <f>' MID Term 1'!P139+'MID Term 2'!J139</f>
        <v>28</v>
      </c>
      <c r="H142" s="40">
        <f>' MID Term 1'!Q139+'MID Term 2'!N139</f>
        <v>28</v>
      </c>
      <c r="I142" s="38">
        <f t="shared" si="19"/>
        <v>1</v>
      </c>
      <c r="J142" s="11">
        <f t="shared" si="15"/>
        <v>1</v>
      </c>
      <c r="K142" s="11">
        <f t="shared" si="16"/>
        <v>1</v>
      </c>
      <c r="L142" s="11">
        <f t="shared" si="17"/>
        <v>1</v>
      </c>
      <c r="M142" s="11">
        <f t="shared" si="18"/>
        <v>1</v>
      </c>
      <c r="N142" s="11">
        <f t="shared" si="5"/>
        <v>138</v>
      </c>
      <c r="O142" s="11">
        <f t="shared" si="6"/>
        <v>69</v>
      </c>
      <c r="P142" s="11">
        <f t="shared" si="7"/>
        <v>69</v>
      </c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thickBot="1">
      <c r="A143" s="10">
        <v>134</v>
      </c>
      <c r="B143" s="111" t="s">
        <v>429</v>
      </c>
      <c r="C143" s="113" t="s">
        <v>228</v>
      </c>
      <c r="D143" s="40">
        <f>' MID Term 1'!D140+'MID Term 2'!D140</f>
        <v>28</v>
      </c>
      <c r="E143" s="40">
        <f>' MID Term 1'!H140+'MID Term 2'!E140</f>
        <v>27</v>
      </c>
      <c r="F143" s="40">
        <f>' MID Term 1'!L140+'MID Term 2'!F140</f>
        <v>27</v>
      </c>
      <c r="G143" s="40">
        <f>' MID Term 1'!P140+'MID Term 2'!J140</f>
        <v>28</v>
      </c>
      <c r="H143" s="40">
        <f>' MID Term 1'!Q140+'MID Term 2'!N140</f>
        <v>28</v>
      </c>
      <c r="I143" s="38">
        <f t="shared" si="19"/>
        <v>1</v>
      </c>
      <c r="J143" s="11">
        <f t="shared" si="15"/>
        <v>1</v>
      </c>
      <c r="K143" s="11">
        <f t="shared" si="16"/>
        <v>1</v>
      </c>
      <c r="L143" s="11">
        <f t="shared" si="17"/>
        <v>1</v>
      </c>
      <c r="M143" s="11">
        <f t="shared" si="18"/>
        <v>1</v>
      </c>
      <c r="N143" s="11">
        <f t="shared" si="5"/>
        <v>138</v>
      </c>
      <c r="O143" s="11">
        <f t="shared" si="6"/>
        <v>69</v>
      </c>
      <c r="P143" s="11">
        <f t="shared" si="7"/>
        <v>69</v>
      </c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thickBot="1">
      <c r="A144" s="10">
        <v>135</v>
      </c>
      <c r="B144" s="111" t="s">
        <v>430</v>
      </c>
      <c r="C144" s="113" t="s">
        <v>99</v>
      </c>
      <c r="D144" s="40">
        <f>' MID Term 1'!D141+'MID Term 2'!D141</f>
        <v>25</v>
      </c>
      <c r="E144" s="40">
        <f>' MID Term 1'!H141+'MID Term 2'!E141</f>
        <v>24</v>
      </c>
      <c r="F144" s="40">
        <f>' MID Term 1'!L141+'MID Term 2'!F141</f>
        <v>26</v>
      </c>
      <c r="G144" s="40">
        <f>' MID Term 1'!P141+'MID Term 2'!J141</f>
        <v>27</v>
      </c>
      <c r="H144" s="40">
        <f>' MID Term 1'!Q141+'MID Term 2'!N141</f>
        <v>27</v>
      </c>
      <c r="I144" s="38">
        <f t="shared" si="19"/>
        <v>1</v>
      </c>
      <c r="J144" s="11">
        <f t="shared" ref="J144:J204" si="20">IF((E144/$E$8)&gt;=$J$8,1,0)</f>
        <v>1</v>
      </c>
      <c r="K144" s="11">
        <f t="shared" ref="K144:K204" si="21">IF((F144/$F$8)&gt;=$K$8,1,0)</f>
        <v>1</v>
      </c>
      <c r="L144" s="11">
        <f t="shared" ref="L144:L204" si="22">IF((G144/$G$8)&gt;=$L$8,1,0)</f>
        <v>1</v>
      </c>
      <c r="M144" s="11">
        <f t="shared" ref="M144:M204" si="23">IF((H144/$H$8)&gt;=$M$8,1,0)</f>
        <v>1</v>
      </c>
      <c r="N144" s="11">
        <f t="shared" si="5"/>
        <v>129</v>
      </c>
      <c r="O144" s="11">
        <f t="shared" si="6"/>
        <v>65</v>
      </c>
      <c r="P144" s="11">
        <f t="shared" si="7"/>
        <v>65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thickBot="1">
      <c r="A145" s="10">
        <v>136</v>
      </c>
      <c r="B145" s="111" t="s">
        <v>431</v>
      </c>
      <c r="C145" s="113" t="s">
        <v>229</v>
      </c>
      <c r="D145" s="40">
        <f>' MID Term 1'!D142+'MID Term 2'!D142</f>
        <v>20</v>
      </c>
      <c r="E145" s="40">
        <f>' MID Term 1'!H142+'MID Term 2'!E142</f>
        <v>19</v>
      </c>
      <c r="F145" s="40">
        <f>' MID Term 1'!L142+'MID Term 2'!F142</f>
        <v>21</v>
      </c>
      <c r="G145" s="40">
        <f>' MID Term 1'!P142+'MID Term 2'!J142</f>
        <v>22</v>
      </c>
      <c r="H145" s="40">
        <f>' MID Term 1'!Q142+'MID Term 2'!N142</f>
        <v>22</v>
      </c>
      <c r="I145" s="38">
        <f t="shared" si="19"/>
        <v>0</v>
      </c>
      <c r="J145" s="11">
        <f t="shared" si="20"/>
        <v>0</v>
      </c>
      <c r="K145" s="11">
        <f t="shared" si="21"/>
        <v>1</v>
      </c>
      <c r="L145" s="11">
        <f t="shared" si="22"/>
        <v>1</v>
      </c>
      <c r="M145" s="11">
        <f t="shared" si="23"/>
        <v>1</v>
      </c>
      <c r="N145" s="11">
        <f t="shared" si="5"/>
        <v>104</v>
      </c>
      <c r="O145" s="11">
        <f t="shared" si="6"/>
        <v>52</v>
      </c>
      <c r="P145" s="11">
        <f t="shared" si="7"/>
        <v>52</v>
      </c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thickBot="1">
      <c r="A146" s="10">
        <v>137</v>
      </c>
      <c r="B146" s="111" t="s">
        <v>432</v>
      </c>
      <c r="C146" s="113" t="s">
        <v>230</v>
      </c>
      <c r="D146" s="40">
        <f>' MID Term 1'!D143+'MID Term 2'!D143</f>
        <v>25</v>
      </c>
      <c r="E146" s="40">
        <f>' MID Term 1'!H143+'MID Term 2'!E143</f>
        <v>24</v>
      </c>
      <c r="F146" s="40">
        <f>' MID Term 1'!L143+'MID Term 2'!F143</f>
        <v>26</v>
      </c>
      <c r="G146" s="40">
        <f>' MID Term 1'!P143+'MID Term 2'!J143</f>
        <v>27</v>
      </c>
      <c r="H146" s="40">
        <f>' MID Term 1'!Q143+'MID Term 2'!N143</f>
        <v>27</v>
      </c>
      <c r="I146" s="38">
        <f t="shared" si="19"/>
        <v>1</v>
      </c>
      <c r="J146" s="11">
        <f t="shared" si="20"/>
        <v>1</v>
      </c>
      <c r="K146" s="11">
        <f t="shared" si="21"/>
        <v>1</v>
      </c>
      <c r="L146" s="11">
        <f t="shared" si="22"/>
        <v>1</v>
      </c>
      <c r="M146" s="11">
        <f t="shared" si="23"/>
        <v>1</v>
      </c>
      <c r="N146" s="11">
        <f t="shared" si="5"/>
        <v>129</v>
      </c>
      <c r="O146" s="11">
        <f t="shared" si="6"/>
        <v>65</v>
      </c>
      <c r="P146" s="11">
        <f t="shared" si="7"/>
        <v>65</v>
      </c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thickBot="1">
      <c r="A147" s="10">
        <v>138</v>
      </c>
      <c r="B147" s="111" t="s">
        <v>433</v>
      </c>
      <c r="C147" s="113" t="s">
        <v>231</v>
      </c>
      <c r="D147" s="40">
        <f>' MID Term 1'!D144+'MID Term 2'!D144</f>
        <v>26</v>
      </c>
      <c r="E147" s="40">
        <f>' MID Term 1'!H144+'MID Term 2'!E144</f>
        <v>26</v>
      </c>
      <c r="F147" s="40">
        <f>' MID Term 1'!L144+'MID Term 2'!F144</f>
        <v>27</v>
      </c>
      <c r="G147" s="40">
        <f>' MID Term 1'!P144+'MID Term 2'!J144</f>
        <v>28</v>
      </c>
      <c r="H147" s="40">
        <f>' MID Term 1'!Q144+'MID Term 2'!N144</f>
        <v>28</v>
      </c>
      <c r="I147" s="38">
        <f t="shared" si="19"/>
        <v>1</v>
      </c>
      <c r="J147" s="11">
        <f t="shared" si="20"/>
        <v>1</v>
      </c>
      <c r="K147" s="11">
        <f t="shared" si="21"/>
        <v>1</v>
      </c>
      <c r="L147" s="11">
        <f t="shared" si="22"/>
        <v>1</v>
      </c>
      <c r="M147" s="11">
        <f t="shared" si="23"/>
        <v>1</v>
      </c>
      <c r="N147" s="11">
        <f t="shared" si="5"/>
        <v>135</v>
      </c>
      <c r="O147" s="11">
        <f t="shared" si="6"/>
        <v>68</v>
      </c>
      <c r="P147" s="11">
        <f t="shared" si="7"/>
        <v>68</v>
      </c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thickBot="1">
      <c r="A148" s="10">
        <v>139</v>
      </c>
      <c r="B148" s="111" t="s">
        <v>434</v>
      </c>
      <c r="C148" s="113" t="s">
        <v>232</v>
      </c>
      <c r="D148" s="40">
        <f>' MID Term 1'!D145+'MID Term 2'!D145</f>
        <v>26</v>
      </c>
      <c r="E148" s="40">
        <f>' MID Term 1'!H145+'MID Term 2'!E145</f>
        <v>25</v>
      </c>
      <c r="F148" s="40">
        <f>' MID Term 1'!L145+'MID Term 2'!F145</f>
        <v>26</v>
      </c>
      <c r="G148" s="40">
        <f>' MID Term 1'!P145+'MID Term 2'!J145</f>
        <v>28</v>
      </c>
      <c r="H148" s="40">
        <f>' MID Term 1'!Q145+'MID Term 2'!N145</f>
        <v>28</v>
      </c>
      <c r="I148" s="38">
        <f t="shared" ref="I148:I205" si="24">IF((D148/$D$8)&gt;=$I$8,1,0)</f>
        <v>1</v>
      </c>
      <c r="J148" s="11">
        <f t="shared" si="20"/>
        <v>1</v>
      </c>
      <c r="K148" s="11">
        <f t="shared" si="21"/>
        <v>1</v>
      </c>
      <c r="L148" s="11">
        <f t="shared" si="22"/>
        <v>1</v>
      </c>
      <c r="M148" s="11">
        <f t="shared" si="23"/>
        <v>1</v>
      </c>
      <c r="N148" s="11">
        <f t="shared" ref="N148:N149" si="25">SUM(D148:H148)</f>
        <v>133</v>
      </c>
      <c r="O148" s="11">
        <f t="shared" ref="O148:O149" si="26">ROUND(N148/2,0)</f>
        <v>67</v>
      </c>
      <c r="P148" s="11">
        <f t="shared" ref="P148:P149" si="27">SUM(O148)</f>
        <v>67</v>
      </c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thickBot="1">
      <c r="A149" s="10">
        <v>140</v>
      </c>
      <c r="B149" s="111" t="s">
        <v>435</v>
      </c>
      <c r="C149" s="113" t="s">
        <v>233</v>
      </c>
      <c r="D149" s="40">
        <f>' MID Term 1'!D146+'MID Term 2'!D146</f>
        <v>28</v>
      </c>
      <c r="E149" s="40">
        <f>' MID Term 1'!H146+'MID Term 2'!E146</f>
        <v>27</v>
      </c>
      <c r="F149" s="40">
        <f>' MID Term 1'!L146+'MID Term 2'!F146</f>
        <v>27</v>
      </c>
      <c r="G149" s="40">
        <f>' MID Term 1'!P146+'MID Term 2'!J146</f>
        <v>28</v>
      </c>
      <c r="H149" s="40">
        <f>' MID Term 1'!Q146+'MID Term 2'!N146</f>
        <v>28</v>
      </c>
      <c r="I149" s="38">
        <f t="shared" si="24"/>
        <v>1</v>
      </c>
      <c r="J149" s="11">
        <f t="shared" si="20"/>
        <v>1</v>
      </c>
      <c r="K149" s="11">
        <f t="shared" si="21"/>
        <v>1</v>
      </c>
      <c r="L149" s="11">
        <f t="shared" si="22"/>
        <v>1</v>
      </c>
      <c r="M149" s="11">
        <f t="shared" si="23"/>
        <v>1</v>
      </c>
      <c r="N149" s="11">
        <f t="shared" si="25"/>
        <v>138</v>
      </c>
      <c r="O149" s="11">
        <f t="shared" si="26"/>
        <v>69</v>
      </c>
      <c r="P149" s="11">
        <f t="shared" si="27"/>
        <v>69</v>
      </c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thickBot="1">
      <c r="A150" s="10">
        <v>141</v>
      </c>
      <c r="B150" s="111" t="s">
        <v>436</v>
      </c>
      <c r="C150" s="113" t="s">
        <v>234</v>
      </c>
      <c r="D150" s="40">
        <f>' MID Term 1'!D147+'MID Term 2'!D147</f>
        <v>22</v>
      </c>
      <c r="E150" s="40">
        <f>' MID Term 1'!H147+'MID Term 2'!E147</f>
        <v>21</v>
      </c>
      <c r="F150" s="40">
        <f>' MID Term 1'!L147+'MID Term 2'!F147</f>
        <v>23</v>
      </c>
      <c r="G150" s="40">
        <f>' MID Term 1'!P147+'MID Term 2'!J147</f>
        <v>24</v>
      </c>
      <c r="H150" s="40">
        <f>' MID Term 1'!Q147+'MID Term 2'!N147</f>
        <v>24</v>
      </c>
      <c r="I150" s="38">
        <f t="shared" si="24"/>
        <v>1</v>
      </c>
      <c r="J150" s="11">
        <f t="shared" si="20"/>
        <v>1</v>
      </c>
      <c r="K150" s="11">
        <f t="shared" si="21"/>
        <v>1</v>
      </c>
      <c r="L150" s="11">
        <f t="shared" si="22"/>
        <v>1</v>
      </c>
      <c r="M150" s="11">
        <f t="shared" si="23"/>
        <v>1</v>
      </c>
      <c r="N150" s="11">
        <f t="shared" ref="N150:N205" si="28">SUM(D150:H150)</f>
        <v>114</v>
      </c>
      <c r="O150" s="11">
        <f t="shared" ref="O150:O205" si="29">ROUND(N150/2,0)</f>
        <v>57</v>
      </c>
      <c r="P150" s="11">
        <f t="shared" ref="P150:P205" si="30">SUM(O150)</f>
        <v>57</v>
      </c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thickBot="1">
      <c r="A151" s="10">
        <v>142</v>
      </c>
      <c r="B151" s="111" t="s">
        <v>437</v>
      </c>
      <c r="C151" s="113" t="s">
        <v>235</v>
      </c>
      <c r="D151" s="40">
        <f>' MID Term 1'!D148+'MID Term 2'!D148</f>
        <v>25</v>
      </c>
      <c r="E151" s="40">
        <f>' MID Term 1'!H148+'MID Term 2'!E148</f>
        <v>24</v>
      </c>
      <c r="F151" s="40">
        <f>' MID Term 1'!L148+'MID Term 2'!F148</f>
        <v>26</v>
      </c>
      <c r="G151" s="40">
        <f>' MID Term 1'!P148+'MID Term 2'!J148</f>
        <v>27</v>
      </c>
      <c r="H151" s="40">
        <f>' MID Term 1'!Q148+'MID Term 2'!N148</f>
        <v>27</v>
      </c>
      <c r="I151" s="38">
        <f t="shared" si="24"/>
        <v>1</v>
      </c>
      <c r="J151" s="11">
        <f t="shared" si="20"/>
        <v>1</v>
      </c>
      <c r="K151" s="11">
        <f t="shared" si="21"/>
        <v>1</v>
      </c>
      <c r="L151" s="11">
        <f t="shared" si="22"/>
        <v>1</v>
      </c>
      <c r="M151" s="11">
        <f t="shared" si="23"/>
        <v>1</v>
      </c>
      <c r="N151" s="11">
        <f t="shared" si="28"/>
        <v>129</v>
      </c>
      <c r="O151" s="11">
        <f t="shared" si="29"/>
        <v>65</v>
      </c>
      <c r="P151" s="11">
        <f t="shared" si="30"/>
        <v>65</v>
      </c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thickBot="1">
      <c r="A152" s="10">
        <v>143</v>
      </c>
      <c r="B152" s="111" t="s">
        <v>438</v>
      </c>
      <c r="C152" s="113" t="s">
        <v>236</v>
      </c>
      <c r="D152" s="40">
        <f>' MID Term 1'!D149+'MID Term 2'!D149</f>
        <v>25</v>
      </c>
      <c r="E152" s="40">
        <f>' MID Term 1'!H149+'MID Term 2'!E149</f>
        <v>24</v>
      </c>
      <c r="F152" s="40">
        <f>' MID Term 1'!L149+'MID Term 2'!F149</f>
        <v>26</v>
      </c>
      <c r="G152" s="40">
        <f>' MID Term 1'!P149+'MID Term 2'!J149</f>
        <v>27</v>
      </c>
      <c r="H152" s="40">
        <f>' MID Term 1'!Q149+'MID Term 2'!N149</f>
        <v>27</v>
      </c>
      <c r="I152" s="38">
        <f t="shared" si="24"/>
        <v>1</v>
      </c>
      <c r="J152" s="11">
        <f t="shared" si="20"/>
        <v>1</v>
      </c>
      <c r="K152" s="11">
        <f t="shared" si="21"/>
        <v>1</v>
      </c>
      <c r="L152" s="11">
        <f t="shared" si="22"/>
        <v>1</v>
      </c>
      <c r="M152" s="11">
        <f t="shared" si="23"/>
        <v>1</v>
      </c>
      <c r="N152" s="11">
        <f t="shared" si="28"/>
        <v>129</v>
      </c>
      <c r="O152" s="11">
        <f t="shared" si="29"/>
        <v>65</v>
      </c>
      <c r="P152" s="11">
        <f t="shared" si="30"/>
        <v>65</v>
      </c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thickBot="1">
      <c r="A153" s="10">
        <v>144</v>
      </c>
      <c r="B153" s="111" t="s">
        <v>439</v>
      </c>
      <c r="C153" s="113" t="s">
        <v>237</v>
      </c>
      <c r="D153" s="40">
        <f>' MID Term 1'!D150+'MID Term 2'!D150</f>
        <v>28</v>
      </c>
      <c r="E153" s="40">
        <f>' MID Term 1'!H150+'MID Term 2'!E150</f>
        <v>27</v>
      </c>
      <c r="F153" s="40">
        <f>' MID Term 1'!L150+'MID Term 2'!F150</f>
        <v>27</v>
      </c>
      <c r="G153" s="40">
        <f>' MID Term 1'!P150+'MID Term 2'!J150</f>
        <v>28</v>
      </c>
      <c r="H153" s="40">
        <f>' MID Term 1'!Q150+'MID Term 2'!N150</f>
        <v>28</v>
      </c>
      <c r="I153" s="38">
        <f t="shared" si="24"/>
        <v>1</v>
      </c>
      <c r="J153" s="11">
        <f t="shared" si="20"/>
        <v>1</v>
      </c>
      <c r="K153" s="11">
        <f t="shared" si="21"/>
        <v>1</v>
      </c>
      <c r="L153" s="11">
        <f t="shared" si="22"/>
        <v>1</v>
      </c>
      <c r="M153" s="11">
        <f t="shared" si="23"/>
        <v>1</v>
      </c>
      <c r="N153" s="11">
        <f t="shared" si="28"/>
        <v>138</v>
      </c>
      <c r="O153" s="11">
        <f t="shared" si="29"/>
        <v>69</v>
      </c>
      <c r="P153" s="11">
        <f t="shared" si="30"/>
        <v>69</v>
      </c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thickBot="1">
      <c r="A154" s="10">
        <v>145</v>
      </c>
      <c r="B154" s="111" t="s">
        <v>440</v>
      </c>
      <c r="C154" s="113" t="s">
        <v>238</v>
      </c>
      <c r="D154" s="40">
        <f>' MID Term 1'!D151+'MID Term 2'!D151</f>
        <v>26</v>
      </c>
      <c r="E154" s="40">
        <f>' MID Term 1'!H151+'MID Term 2'!E151</f>
        <v>26</v>
      </c>
      <c r="F154" s="40">
        <f>' MID Term 1'!L151+'MID Term 2'!F151</f>
        <v>27</v>
      </c>
      <c r="G154" s="40">
        <f>' MID Term 1'!P151+'MID Term 2'!J151</f>
        <v>28</v>
      </c>
      <c r="H154" s="40">
        <f>' MID Term 1'!Q151+'MID Term 2'!N151</f>
        <v>28</v>
      </c>
      <c r="I154" s="38">
        <f t="shared" si="24"/>
        <v>1</v>
      </c>
      <c r="J154" s="11">
        <f t="shared" si="20"/>
        <v>1</v>
      </c>
      <c r="K154" s="11">
        <f t="shared" si="21"/>
        <v>1</v>
      </c>
      <c r="L154" s="11">
        <f t="shared" si="22"/>
        <v>1</v>
      </c>
      <c r="M154" s="11">
        <f t="shared" si="23"/>
        <v>1</v>
      </c>
      <c r="N154" s="11">
        <f t="shared" si="28"/>
        <v>135</v>
      </c>
      <c r="O154" s="11">
        <f t="shared" si="29"/>
        <v>68</v>
      </c>
      <c r="P154" s="11">
        <f t="shared" si="30"/>
        <v>68</v>
      </c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thickBot="1">
      <c r="A155" s="10">
        <v>146</v>
      </c>
      <c r="B155" s="111" t="s">
        <v>441</v>
      </c>
      <c r="C155" s="113" t="s">
        <v>239</v>
      </c>
      <c r="D155" s="40">
        <f>' MID Term 1'!D152+'MID Term 2'!D152</f>
        <v>28</v>
      </c>
      <c r="E155" s="40">
        <f>' MID Term 1'!H152+'MID Term 2'!E152</f>
        <v>27</v>
      </c>
      <c r="F155" s="40">
        <f>' MID Term 1'!L152+'MID Term 2'!F152</f>
        <v>27</v>
      </c>
      <c r="G155" s="40">
        <f>' MID Term 1'!P152+'MID Term 2'!J152</f>
        <v>28</v>
      </c>
      <c r="H155" s="40">
        <f>' MID Term 1'!Q152+'MID Term 2'!N152</f>
        <v>28</v>
      </c>
      <c r="I155" s="38">
        <f t="shared" si="24"/>
        <v>1</v>
      </c>
      <c r="J155" s="11">
        <f t="shared" si="20"/>
        <v>1</v>
      </c>
      <c r="K155" s="11">
        <f t="shared" si="21"/>
        <v>1</v>
      </c>
      <c r="L155" s="11">
        <f t="shared" si="22"/>
        <v>1</v>
      </c>
      <c r="M155" s="11">
        <f t="shared" si="23"/>
        <v>1</v>
      </c>
      <c r="N155" s="11">
        <f t="shared" si="28"/>
        <v>138</v>
      </c>
      <c r="O155" s="11">
        <f t="shared" si="29"/>
        <v>69</v>
      </c>
      <c r="P155" s="11">
        <f t="shared" si="30"/>
        <v>69</v>
      </c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thickBot="1">
      <c r="A156" s="10">
        <v>147</v>
      </c>
      <c r="B156" s="111" t="s">
        <v>442</v>
      </c>
      <c r="C156" s="113" t="s">
        <v>240</v>
      </c>
      <c r="D156" s="40">
        <f>' MID Term 1'!D153+'MID Term 2'!D153</f>
        <v>26</v>
      </c>
      <c r="E156" s="40">
        <f>' MID Term 1'!H153+'MID Term 2'!E153</f>
        <v>25</v>
      </c>
      <c r="F156" s="40">
        <f>' MID Term 1'!L153+'MID Term 2'!F153</f>
        <v>26</v>
      </c>
      <c r="G156" s="40">
        <f>' MID Term 1'!P153+'MID Term 2'!J153</f>
        <v>28</v>
      </c>
      <c r="H156" s="40">
        <f>' MID Term 1'!Q153+'MID Term 2'!N153</f>
        <v>28</v>
      </c>
      <c r="I156" s="38">
        <f t="shared" si="24"/>
        <v>1</v>
      </c>
      <c r="J156" s="11">
        <f t="shared" si="20"/>
        <v>1</v>
      </c>
      <c r="K156" s="11">
        <f t="shared" si="21"/>
        <v>1</v>
      </c>
      <c r="L156" s="11">
        <f t="shared" si="22"/>
        <v>1</v>
      </c>
      <c r="M156" s="11">
        <f t="shared" si="23"/>
        <v>1</v>
      </c>
      <c r="N156" s="11">
        <f t="shared" si="28"/>
        <v>133</v>
      </c>
      <c r="O156" s="11">
        <f t="shared" si="29"/>
        <v>67</v>
      </c>
      <c r="P156" s="11">
        <f t="shared" si="30"/>
        <v>67</v>
      </c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thickBot="1">
      <c r="A157" s="10">
        <v>148</v>
      </c>
      <c r="B157" s="111" t="s">
        <v>443</v>
      </c>
      <c r="C157" s="113" t="s">
        <v>241</v>
      </c>
      <c r="D157" s="40">
        <f>' MID Term 1'!D154+'MID Term 2'!D154</f>
        <v>26</v>
      </c>
      <c r="E157" s="40">
        <f>' MID Term 1'!H154+'MID Term 2'!E154</f>
        <v>25</v>
      </c>
      <c r="F157" s="40">
        <f>' MID Term 1'!L154+'MID Term 2'!F154</f>
        <v>26</v>
      </c>
      <c r="G157" s="40">
        <f>' MID Term 1'!P154+'MID Term 2'!J154</f>
        <v>28</v>
      </c>
      <c r="H157" s="40">
        <f>' MID Term 1'!Q154+'MID Term 2'!N154</f>
        <v>28</v>
      </c>
      <c r="I157" s="38">
        <f t="shared" si="24"/>
        <v>1</v>
      </c>
      <c r="J157" s="11">
        <f t="shared" si="20"/>
        <v>1</v>
      </c>
      <c r="K157" s="11">
        <f t="shared" si="21"/>
        <v>1</v>
      </c>
      <c r="L157" s="11">
        <f t="shared" si="22"/>
        <v>1</v>
      </c>
      <c r="M157" s="11">
        <f t="shared" si="23"/>
        <v>1</v>
      </c>
      <c r="N157" s="11">
        <f t="shared" si="28"/>
        <v>133</v>
      </c>
      <c r="O157" s="11">
        <f t="shared" si="29"/>
        <v>67</v>
      </c>
      <c r="P157" s="11">
        <f t="shared" si="30"/>
        <v>67</v>
      </c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thickBot="1">
      <c r="A158" s="10">
        <v>149</v>
      </c>
      <c r="B158" s="111" t="s">
        <v>444</v>
      </c>
      <c r="C158" s="113" t="s">
        <v>242</v>
      </c>
      <c r="D158" s="40">
        <f>' MID Term 1'!D155+'MID Term 2'!D155</f>
        <v>25</v>
      </c>
      <c r="E158" s="40">
        <f>' MID Term 1'!H155+'MID Term 2'!E155</f>
        <v>24</v>
      </c>
      <c r="F158" s="40">
        <f>' MID Term 1'!L155+'MID Term 2'!F155</f>
        <v>26</v>
      </c>
      <c r="G158" s="40">
        <f>' MID Term 1'!P155+'MID Term 2'!J155</f>
        <v>27</v>
      </c>
      <c r="H158" s="40">
        <f>' MID Term 1'!Q155+'MID Term 2'!N155</f>
        <v>27</v>
      </c>
      <c r="I158" s="38">
        <f t="shared" si="24"/>
        <v>1</v>
      </c>
      <c r="J158" s="11">
        <f t="shared" si="20"/>
        <v>1</v>
      </c>
      <c r="K158" s="11">
        <f t="shared" si="21"/>
        <v>1</v>
      </c>
      <c r="L158" s="11">
        <f t="shared" si="22"/>
        <v>1</v>
      </c>
      <c r="M158" s="11">
        <f t="shared" si="23"/>
        <v>1</v>
      </c>
      <c r="N158" s="11">
        <f t="shared" si="28"/>
        <v>129</v>
      </c>
      <c r="O158" s="11">
        <f t="shared" si="29"/>
        <v>65</v>
      </c>
      <c r="P158" s="11">
        <f t="shared" si="30"/>
        <v>65</v>
      </c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thickBot="1">
      <c r="A159" s="10">
        <v>150</v>
      </c>
      <c r="B159" s="111" t="s">
        <v>445</v>
      </c>
      <c r="C159" s="113" t="s">
        <v>243</v>
      </c>
      <c r="D159" s="40">
        <f>' MID Term 1'!D156+'MID Term 2'!D156</f>
        <v>26</v>
      </c>
      <c r="E159" s="40">
        <f>' MID Term 1'!H156+'MID Term 2'!E156</f>
        <v>26</v>
      </c>
      <c r="F159" s="40">
        <f>' MID Term 1'!L156+'MID Term 2'!F156</f>
        <v>27</v>
      </c>
      <c r="G159" s="40">
        <f>' MID Term 1'!P156+'MID Term 2'!J156</f>
        <v>28</v>
      </c>
      <c r="H159" s="40">
        <f>' MID Term 1'!Q156+'MID Term 2'!N156</f>
        <v>28</v>
      </c>
      <c r="I159" s="38">
        <f t="shared" si="24"/>
        <v>1</v>
      </c>
      <c r="J159" s="11">
        <f t="shared" si="20"/>
        <v>1</v>
      </c>
      <c r="K159" s="11">
        <f t="shared" si="21"/>
        <v>1</v>
      </c>
      <c r="L159" s="11">
        <f t="shared" si="22"/>
        <v>1</v>
      </c>
      <c r="M159" s="11">
        <f t="shared" si="23"/>
        <v>1</v>
      </c>
      <c r="N159" s="11">
        <f t="shared" si="28"/>
        <v>135</v>
      </c>
      <c r="O159" s="11">
        <f t="shared" si="29"/>
        <v>68</v>
      </c>
      <c r="P159" s="11">
        <f t="shared" si="30"/>
        <v>68</v>
      </c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thickBot="1">
      <c r="A160" s="10">
        <v>151</v>
      </c>
      <c r="B160" s="111" t="s">
        <v>446</v>
      </c>
      <c r="C160" s="113" t="s">
        <v>244</v>
      </c>
      <c r="D160" s="40">
        <f>' MID Term 1'!D157+'MID Term 2'!D157</f>
        <v>25</v>
      </c>
      <c r="E160" s="40">
        <f>' MID Term 1'!H157+'MID Term 2'!E157</f>
        <v>24</v>
      </c>
      <c r="F160" s="40">
        <f>' MID Term 1'!L157+'MID Term 2'!F157</f>
        <v>26</v>
      </c>
      <c r="G160" s="40">
        <f>' MID Term 1'!P157+'MID Term 2'!J157</f>
        <v>27</v>
      </c>
      <c r="H160" s="40">
        <f>' MID Term 1'!Q157+'MID Term 2'!N157</f>
        <v>27</v>
      </c>
      <c r="I160" s="38">
        <f t="shared" si="24"/>
        <v>1</v>
      </c>
      <c r="J160" s="11">
        <f t="shared" si="20"/>
        <v>1</v>
      </c>
      <c r="K160" s="11">
        <f t="shared" si="21"/>
        <v>1</v>
      </c>
      <c r="L160" s="11">
        <f t="shared" si="22"/>
        <v>1</v>
      </c>
      <c r="M160" s="11">
        <f t="shared" si="23"/>
        <v>1</v>
      </c>
      <c r="N160" s="11">
        <f t="shared" si="28"/>
        <v>129</v>
      </c>
      <c r="O160" s="11">
        <f t="shared" si="29"/>
        <v>65</v>
      </c>
      <c r="P160" s="11">
        <f t="shared" si="30"/>
        <v>65</v>
      </c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thickBot="1">
      <c r="A161" s="10">
        <v>152</v>
      </c>
      <c r="B161" s="111" t="s">
        <v>447</v>
      </c>
      <c r="C161" s="113" t="s">
        <v>245</v>
      </c>
      <c r="D161" s="40">
        <f>' MID Term 1'!D158+'MID Term 2'!D158</f>
        <v>25</v>
      </c>
      <c r="E161" s="40">
        <f>' MID Term 1'!H158+'MID Term 2'!E158</f>
        <v>24</v>
      </c>
      <c r="F161" s="40">
        <f>' MID Term 1'!L158+'MID Term 2'!F158</f>
        <v>26</v>
      </c>
      <c r="G161" s="40">
        <f>' MID Term 1'!P158+'MID Term 2'!J158</f>
        <v>27</v>
      </c>
      <c r="H161" s="40">
        <f>' MID Term 1'!Q158+'MID Term 2'!N158</f>
        <v>27</v>
      </c>
      <c r="I161" s="38">
        <f t="shared" si="24"/>
        <v>1</v>
      </c>
      <c r="J161" s="11">
        <f t="shared" si="20"/>
        <v>1</v>
      </c>
      <c r="K161" s="11">
        <f t="shared" si="21"/>
        <v>1</v>
      </c>
      <c r="L161" s="11">
        <f t="shared" si="22"/>
        <v>1</v>
      </c>
      <c r="M161" s="11">
        <f t="shared" si="23"/>
        <v>1</v>
      </c>
      <c r="N161" s="11">
        <f t="shared" si="28"/>
        <v>129</v>
      </c>
      <c r="O161" s="11">
        <f t="shared" si="29"/>
        <v>65</v>
      </c>
      <c r="P161" s="11">
        <f t="shared" si="30"/>
        <v>65</v>
      </c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thickBot="1">
      <c r="A162" s="10">
        <v>153</v>
      </c>
      <c r="B162" s="111" t="s">
        <v>448</v>
      </c>
      <c r="C162" s="113" t="s">
        <v>246</v>
      </c>
      <c r="D162" s="40">
        <f>' MID Term 1'!D159+'MID Term 2'!D159</f>
        <v>28</v>
      </c>
      <c r="E162" s="40">
        <f>' MID Term 1'!H159+'MID Term 2'!E159</f>
        <v>27</v>
      </c>
      <c r="F162" s="40">
        <f>' MID Term 1'!L159+'MID Term 2'!F159</f>
        <v>27</v>
      </c>
      <c r="G162" s="40">
        <f>' MID Term 1'!P159+'MID Term 2'!J159</f>
        <v>28</v>
      </c>
      <c r="H162" s="40">
        <f>' MID Term 1'!Q159+'MID Term 2'!N159</f>
        <v>28</v>
      </c>
      <c r="I162" s="38">
        <f t="shared" si="24"/>
        <v>1</v>
      </c>
      <c r="J162" s="11">
        <f t="shared" si="20"/>
        <v>1</v>
      </c>
      <c r="K162" s="11">
        <f t="shared" si="21"/>
        <v>1</v>
      </c>
      <c r="L162" s="11">
        <f t="shared" si="22"/>
        <v>1</v>
      </c>
      <c r="M162" s="11">
        <f t="shared" si="23"/>
        <v>1</v>
      </c>
      <c r="N162" s="11">
        <f t="shared" si="28"/>
        <v>138</v>
      </c>
      <c r="O162" s="11">
        <f t="shared" si="29"/>
        <v>69</v>
      </c>
      <c r="P162" s="11">
        <f t="shared" si="30"/>
        <v>69</v>
      </c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thickBot="1">
      <c r="A163" s="10">
        <v>154</v>
      </c>
      <c r="B163" s="111" t="s">
        <v>449</v>
      </c>
      <c r="C163" s="113" t="s">
        <v>247</v>
      </c>
      <c r="D163" s="40">
        <f>' MID Term 1'!D160+'MID Term 2'!D160</f>
        <v>26</v>
      </c>
      <c r="E163" s="40">
        <f>' MID Term 1'!H160+'MID Term 2'!E160</f>
        <v>26</v>
      </c>
      <c r="F163" s="40">
        <f>' MID Term 1'!L160+'MID Term 2'!F160</f>
        <v>27</v>
      </c>
      <c r="G163" s="40">
        <f>' MID Term 1'!P160+'MID Term 2'!J160</f>
        <v>28</v>
      </c>
      <c r="H163" s="40">
        <f>' MID Term 1'!Q160+'MID Term 2'!N160</f>
        <v>28</v>
      </c>
      <c r="I163" s="38">
        <f t="shared" si="24"/>
        <v>1</v>
      </c>
      <c r="J163" s="11">
        <f t="shared" si="20"/>
        <v>1</v>
      </c>
      <c r="K163" s="11">
        <f t="shared" si="21"/>
        <v>1</v>
      </c>
      <c r="L163" s="11">
        <f t="shared" si="22"/>
        <v>1</v>
      </c>
      <c r="M163" s="11">
        <f t="shared" si="23"/>
        <v>1</v>
      </c>
      <c r="N163" s="11">
        <f t="shared" si="28"/>
        <v>135</v>
      </c>
      <c r="O163" s="11">
        <f t="shared" si="29"/>
        <v>68</v>
      </c>
      <c r="P163" s="11">
        <f t="shared" si="30"/>
        <v>68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thickBot="1">
      <c r="A164" s="10">
        <v>155</v>
      </c>
      <c r="B164" s="111" t="s">
        <v>450</v>
      </c>
      <c r="C164" s="113" t="s">
        <v>248</v>
      </c>
      <c r="D164" s="40">
        <f>' MID Term 1'!D161+'MID Term 2'!D161</f>
        <v>26</v>
      </c>
      <c r="E164" s="40">
        <f>' MID Term 1'!H161+'MID Term 2'!E161</f>
        <v>26</v>
      </c>
      <c r="F164" s="40">
        <f>' MID Term 1'!L161+'MID Term 2'!F161</f>
        <v>27</v>
      </c>
      <c r="G164" s="40">
        <f>' MID Term 1'!P161+'MID Term 2'!J161</f>
        <v>28</v>
      </c>
      <c r="H164" s="40">
        <f>' MID Term 1'!Q161+'MID Term 2'!N161</f>
        <v>28</v>
      </c>
      <c r="I164" s="38">
        <f t="shared" si="24"/>
        <v>1</v>
      </c>
      <c r="J164" s="11">
        <f t="shared" si="20"/>
        <v>1</v>
      </c>
      <c r="K164" s="11">
        <f t="shared" si="21"/>
        <v>1</v>
      </c>
      <c r="L164" s="11">
        <f t="shared" si="22"/>
        <v>1</v>
      </c>
      <c r="M164" s="11">
        <f t="shared" si="23"/>
        <v>1</v>
      </c>
      <c r="N164" s="11">
        <f t="shared" si="28"/>
        <v>135</v>
      </c>
      <c r="O164" s="11">
        <f t="shared" si="29"/>
        <v>68</v>
      </c>
      <c r="P164" s="11">
        <f t="shared" si="30"/>
        <v>68</v>
      </c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thickBot="1">
      <c r="A165" s="10">
        <v>156</v>
      </c>
      <c r="B165" s="111" t="s">
        <v>451</v>
      </c>
      <c r="C165" s="113" t="s">
        <v>249</v>
      </c>
      <c r="D165" s="40">
        <f>' MID Term 1'!D162+'MID Term 2'!D162</f>
        <v>24</v>
      </c>
      <c r="E165" s="40">
        <f>' MID Term 1'!H162+'MID Term 2'!E162</f>
        <v>23</v>
      </c>
      <c r="F165" s="40">
        <f>' MID Term 1'!L162+'MID Term 2'!F162</f>
        <v>24</v>
      </c>
      <c r="G165" s="40">
        <f>' MID Term 1'!P162+'MID Term 2'!J162</f>
        <v>26</v>
      </c>
      <c r="H165" s="40">
        <f>' MID Term 1'!Q162+'MID Term 2'!N162</f>
        <v>26</v>
      </c>
      <c r="I165" s="38">
        <f t="shared" si="24"/>
        <v>1</v>
      </c>
      <c r="J165" s="11">
        <f t="shared" si="20"/>
        <v>1</v>
      </c>
      <c r="K165" s="11">
        <f t="shared" si="21"/>
        <v>1</v>
      </c>
      <c r="L165" s="11">
        <f t="shared" si="22"/>
        <v>1</v>
      </c>
      <c r="M165" s="11">
        <f t="shared" si="23"/>
        <v>1</v>
      </c>
      <c r="N165" s="11">
        <f t="shared" si="28"/>
        <v>123</v>
      </c>
      <c r="O165" s="11">
        <f t="shared" si="29"/>
        <v>62</v>
      </c>
      <c r="P165" s="11">
        <f t="shared" si="30"/>
        <v>62</v>
      </c>
    </row>
    <row r="166" spans="1:26" ht="15.75" customHeight="1" thickBot="1">
      <c r="A166" s="10">
        <v>157</v>
      </c>
      <c r="B166" s="111" t="s">
        <v>452</v>
      </c>
      <c r="C166" s="113" t="s">
        <v>250</v>
      </c>
      <c r="D166" s="40">
        <f>' MID Term 1'!D163+'MID Term 2'!D163</f>
        <v>25</v>
      </c>
      <c r="E166" s="40">
        <f>' MID Term 1'!H163+'MID Term 2'!E163</f>
        <v>24</v>
      </c>
      <c r="F166" s="40">
        <f>' MID Term 1'!L163+'MID Term 2'!F163</f>
        <v>26</v>
      </c>
      <c r="G166" s="40">
        <f>' MID Term 1'!P163+'MID Term 2'!J163</f>
        <v>27</v>
      </c>
      <c r="H166" s="40">
        <f>' MID Term 1'!Q163+'MID Term 2'!N163</f>
        <v>27</v>
      </c>
      <c r="I166" s="38">
        <f t="shared" si="24"/>
        <v>1</v>
      </c>
      <c r="J166" s="11">
        <f t="shared" si="20"/>
        <v>1</v>
      </c>
      <c r="K166" s="11">
        <f t="shared" si="21"/>
        <v>1</v>
      </c>
      <c r="L166" s="11">
        <f t="shared" si="22"/>
        <v>1</v>
      </c>
      <c r="M166" s="11">
        <f t="shared" si="23"/>
        <v>1</v>
      </c>
      <c r="N166" s="11">
        <f t="shared" si="28"/>
        <v>129</v>
      </c>
      <c r="O166" s="11">
        <f t="shared" si="29"/>
        <v>65</v>
      </c>
      <c r="P166" s="11">
        <f t="shared" si="30"/>
        <v>65</v>
      </c>
    </row>
    <row r="167" spans="1:26" ht="15.75" customHeight="1" thickBot="1">
      <c r="A167" s="10">
        <v>158</v>
      </c>
      <c r="B167" s="111" t="s">
        <v>453</v>
      </c>
      <c r="C167" s="113" t="s">
        <v>251</v>
      </c>
      <c r="D167" s="40">
        <f>' MID Term 1'!D164+'MID Term 2'!D164</f>
        <v>25</v>
      </c>
      <c r="E167" s="40">
        <f>' MID Term 1'!H164+'MID Term 2'!E164</f>
        <v>24</v>
      </c>
      <c r="F167" s="40">
        <f>' MID Term 1'!L164+'MID Term 2'!F164</f>
        <v>26</v>
      </c>
      <c r="G167" s="40">
        <f>' MID Term 1'!P164+'MID Term 2'!J164</f>
        <v>27</v>
      </c>
      <c r="H167" s="40">
        <f>' MID Term 1'!Q164+'MID Term 2'!N164</f>
        <v>27</v>
      </c>
      <c r="I167" s="38">
        <f t="shared" si="24"/>
        <v>1</v>
      </c>
      <c r="J167" s="11">
        <f t="shared" si="20"/>
        <v>1</v>
      </c>
      <c r="K167" s="11">
        <f t="shared" si="21"/>
        <v>1</v>
      </c>
      <c r="L167" s="11">
        <f t="shared" si="22"/>
        <v>1</v>
      </c>
      <c r="M167" s="11">
        <f t="shared" si="23"/>
        <v>1</v>
      </c>
      <c r="N167" s="11">
        <f t="shared" si="28"/>
        <v>129</v>
      </c>
      <c r="O167" s="11">
        <f t="shared" si="29"/>
        <v>65</v>
      </c>
      <c r="P167" s="11">
        <f t="shared" si="30"/>
        <v>65</v>
      </c>
    </row>
    <row r="168" spans="1:26" ht="15.75" customHeight="1" thickBot="1">
      <c r="A168" s="10">
        <v>159</v>
      </c>
      <c r="B168" s="111" t="s">
        <v>454</v>
      </c>
      <c r="C168" s="113" t="s">
        <v>252</v>
      </c>
      <c r="D168" s="40">
        <f>' MID Term 1'!D165+'MID Term 2'!D165</f>
        <v>26</v>
      </c>
      <c r="E168" s="40">
        <f>' MID Term 1'!H165+'MID Term 2'!E165</f>
        <v>26</v>
      </c>
      <c r="F168" s="40">
        <f>' MID Term 1'!L165+'MID Term 2'!F165</f>
        <v>27</v>
      </c>
      <c r="G168" s="40">
        <f>' MID Term 1'!P165+'MID Term 2'!J165</f>
        <v>28</v>
      </c>
      <c r="H168" s="40">
        <f>' MID Term 1'!Q165+'MID Term 2'!N165</f>
        <v>28</v>
      </c>
      <c r="I168" s="38">
        <f t="shared" si="24"/>
        <v>1</v>
      </c>
      <c r="J168" s="11">
        <f t="shared" si="20"/>
        <v>1</v>
      </c>
      <c r="K168" s="11">
        <f t="shared" si="21"/>
        <v>1</v>
      </c>
      <c r="L168" s="11">
        <f t="shared" si="22"/>
        <v>1</v>
      </c>
      <c r="M168" s="11">
        <f t="shared" si="23"/>
        <v>1</v>
      </c>
      <c r="N168" s="11">
        <f t="shared" si="28"/>
        <v>135</v>
      </c>
      <c r="O168" s="11">
        <f t="shared" si="29"/>
        <v>68</v>
      </c>
      <c r="P168" s="11">
        <f t="shared" si="30"/>
        <v>68</v>
      </c>
    </row>
    <row r="169" spans="1:26" ht="15.75" customHeight="1" thickBot="1">
      <c r="A169" s="10">
        <v>160</v>
      </c>
      <c r="B169" s="111" t="s">
        <v>455</v>
      </c>
      <c r="C169" s="113" t="s">
        <v>253</v>
      </c>
      <c r="D169" s="40">
        <f>' MID Term 1'!D166+'MID Term 2'!D166</f>
        <v>26</v>
      </c>
      <c r="E169" s="40">
        <f>' MID Term 1'!H166+'MID Term 2'!E166</f>
        <v>25</v>
      </c>
      <c r="F169" s="40">
        <f>' MID Term 1'!L166+'MID Term 2'!F166</f>
        <v>26</v>
      </c>
      <c r="G169" s="40">
        <f>' MID Term 1'!P166+'MID Term 2'!J166</f>
        <v>28</v>
      </c>
      <c r="H169" s="40">
        <f>' MID Term 1'!Q166+'MID Term 2'!N166</f>
        <v>28</v>
      </c>
      <c r="I169" s="38">
        <f t="shared" si="24"/>
        <v>1</v>
      </c>
      <c r="J169" s="11">
        <f t="shared" si="20"/>
        <v>1</v>
      </c>
      <c r="K169" s="11">
        <f t="shared" si="21"/>
        <v>1</v>
      </c>
      <c r="L169" s="11">
        <f t="shared" si="22"/>
        <v>1</v>
      </c>
      <c r="M169" s="11">
        <f t="shared" si="23"/>
        <v>1</v>
      </c>
      <c r="N169" s="11">
        <f t="shared" si="28"/>
        <v>133</v>
      </c>
      <c r="O169" s="11">
        <f t="shared" si="29"/>
        <v>67</v>
      </c>
      <c r="P169" s="11">
        <f t="shared" si="30"/>
        <v>67</v>
      </c>
    </row>
    <row r="170" spans="1:26" ht="15.75" customHeight="1" thickBot="1">
      <c r="A170" s="10">
        <v>161</v>
      </c>
      <c r="B170" s="111" t="s">
        <v>456</v>
      </c>
      <c r="C170" s="113" t="s">
        <v>254</v>
      </c>
      <c r="D170" s="40">
        <f>' MID Term 1'!D167+'MID Term 2'!D167</f>
        <v>25</v>
      </c>
      <c r="E170" s="40">
        <f>' MID Term 1'!H167+'MID Term 2'!E167</f>
        <v>24</v>
      </c>
      <c r="F170" s="40">
        <f>' MID Term 1'!L167+'MID Term 2'!F167</f>
        <v>26</v>
      </c>
      <c r="G170" s="40">
        <f>' MID Term 1'!P167+'MID Term 2'!J167</f>
        <v>27</v>
      </c>
      <c r="H170" s="40">
        <f>' MID Term 1'!Q167+'MID Term 2'!N167</f>
        <v>27</v>
      </c>
      <c r="I170" s="38">
        <f t="shared" si="24"/>
        <v>1</v>
      </c>
      <c r="J170" s="11">
        <f t="shared" si="20"/>
        <v>1</v>
      </c>
      <c r="K170" s="11">
        <f t="shared" si="21"/>
        <v>1</v>
      </c>
      <c r="L170" s="11">
        <f t="shared" si="22"/>
        <v>1</v>
      </c>
      <c r="M170" s="11">
        <f t="shared" si="23"/>
        <v>1</v>
      </c>
      <c r="N170" s="11">
        <f t="shared" si="28"/>
        <v>129</v>
      </c>
      <c r="O170" s="11">
        <f t="shared" si="29"/>
        <v>65</v>
      </c>
      <c r="P170" s="11">
        <f t="shared" si="30"/>
        <v>65</v>
      </c>
    </row>
    <row r="171" spans="1:26" ht="15.75" customHeight="1" thickBot="1">
      <c r="A171" s="10">
        <v>162</v>
      </c>
      <c r="B171" s="111" t="s">
        <v>457</v>
      </c>
      <c r="C171" s="113" t="s">
        <v>255</v>
      </c>
      <c r="D171" s="40">
        <f>' MID Term 1'!D168+'MID Term 2'!D168</f>
        <v>25</v>
      </c>
      <c r="E171" s="40">
        <f>' MID Term 1'!H168+'MID Term 2'!E168</f>
        <v>24</v>
      </c>
      <c r="F171" s="40">
        <f>' MID Term 1'!L168+'MID Term 2'!F168</f>
        <v>26</v>
      </c>
      <c r="G171" s="40">
        <f>' MID Term 1'!P168+'MID Term 2'!J168</f>
        <v>27</v>
      </c>
      <c r="H171" s="40">
        <f>' MID Term 1'!Q168+'MID Term 2'!N168</f>
        <v>27</v>
      </c>
      <c r="I171" s="38">
        <f t="shared" si="24"/>
        <v>1</v>
      </c>
      <c r="J171" s="11">
        <f t="shared" si="20"/>
        <v>1</v>
      </c>
      <c r="K171" s="11">
        <f t="shared" si="21"/>
        <v>1</v>
      </c>
      <c r="L171" s="11">
        <f t="shared" si="22"/>
        <v>1</v>
      </c>
      <c r="M171" s="11">
        <f t="shared" si="23"/>
        <v>1</v>
      </c>
      <c r="N171" s="11">
        <f t="shared" si="28"/>
        <v>129</v>
      </c>
      <c r="O171" s="11">
        <f t="shared" si="29"/>
        <v>65</v>
      </c>
      <c r="P171" s="11">
        <f t="shared" si="30"/>
        <v>65</v>
      </c>
    </row>
    <row r="172" spans="1:26" ht="15.75" customHeight="1" thickBot="1">
      <c r="A172" s="10">
        <v>163</v>
      </c>
      <c r="B172" s="111" t="s">
        <v>458</v>
      </c>
      <c r="C172" s="113" t="s">
        <v>256</v>
      </c>
      <c r="D172" s="40">
        <f>' MID Term 1'!D169+'MID Term 2'!D169</f>
        <v>24</v>
      </c>
      <c r="E172" s="40">
        <f>' MID Term 1'!H169+'MID Term 2'!E169</f>
        <v>23</v>
      </c>
      <c r="F172" s="40">
        <f>' MID Term 1'!L169+'MID Term 2'!F169</f>
        <v>24</v>
      </c>
      <c r="G172" s="40">
        <f>' MID Term 1'!P169+'MID Term 2'!J169</f>
        <v>26</v>
      </c>
      <c r="H172" s="40">
        <f>' MID Term 1'!Q169+'MID Term 2'!N169</f>
        <v>26</v>
      </c>
      <c r="I172" s="38">
        <f t="shared" si="24"/>
        <v>1</v>
      </c>
      <c r="J172" s="11">
        <f t="shared" si="20"/>
        <v>1</v>
      </c>
      <c r="K172" s="11">
        <f t="shared" si="21"/>
        <v>1</v>
      </c>
      <c r="L172" s="11">
        <f t="shared" si="22"/>
        <v>1</v>
      </c>
      <c r="M172" s="11">
        <f t="shared" si="23"/>
        <v>1</v>
      </c>
      <c r="N172" s="11">
        <f t="shared" si="28"/>
        <v>123</v>
      </c>
      <c r="O172" s="11">
        <f t="shared" si="29"/>
        <v>62</v>
      </c>
      <c r="P172" s="11">
        <f t="shared" si="30"/>
        <v>62</v>
      </c>
    </row>
    <row r="173" spans="1:26" ht="15.75" customHeight="1" thickBot="1">
      <c r="A173" s="10">
        <v>164</v>
      </c>
      <c r="B173" s="111" t="s">
        <v>459</v>
      </c>
      <c r="C173" s="113" t="s">
        <v>257</v>
      </c>
      <c r="D173" s="40">
        <f>' MID Term 1'!D170+'MID Term 2'!D170</f>
        <v>26</v>
      </c>
      <c r="E173" s="40">
        <f>' MID Term 1'!H170+'MID Term 2'!E170</f>
        <v>26</v>
      </c>
      <c r="F173" s="40">
        <f>' MID Term 1'!L170+'MID Term 2'!F170</f>
        <v>27</v>
      </c>
      <c r="G173" s="40">
        <f>' MID Term 1'!P170+'MID Term 2'!J170</f>
        <v>28</v>
      </c>
      <c r="H173" s="40">
        <f>' MID Term 1'!Q170+'MID Term 2'!N170</f>
        <v>28</v>
      </c>
      <c r="I173" s="38">
        <f t="shared" si="24"/>
        <v>1</v>
      </c>
      <c r="J173" s="11">
        <f t="shared" si="20"/>
        <v>1</v>
      </c>
      <c r="K173" s="11">
        <f t="shared" si="21"/>
        <v>1</v>
      </c>
      <c r="L173" s="11">
        <f t="shared" si="22"/>
        <v>1</v>
      </c>
      <c r="M173" s="11">
        <f t="shared" si="23"/>
        <v>1</v>
      </c>
      <c r="N173" s="11">
        <f t="shared" si="28"/>
        <v>135</v>
      </c>
      <c r="O173" s="11">
        <f t="shared" si="29"/>
        <v>68</v>
      </c>
      <c r="P173" s="11">
        <f t="shared" si="30"/>
        <v>68</v>
      </c>
    </row>
    <row r="174" spans="1:26" ht="15.75" customHeight="1" thickBot="1">
      <c r="A174" s="10">
        <v>165</v>
      </c>
      <c r="B174" s="111" t="s">
        <v>460</v>
      </c>
      <c r="C174" s="113" t="s">
        <v>258</v>
      </c>
      <c r="D174" s="40">
        <f>' MID Term 1'!D171+'MID Term 2'!D171</f>
        <v>25</v>
      </c>
      <c r="E174" s="40">
        <f>' MID Term 1'!H171+'MID Term 2'!E171</f>
        <v>24</v>
      </c>
      <c r="F174" s="40">
        <f>' MID Term 1'!L171+'MID Term 2'!F171</f>
        <v>26</v>
      </c>
      <c r="G174" s="40">
        <f>' MID Term 1'!P171+'MID Term 2'!J171</f>
        <v>27</v>
      </c>
      <c r="H174" s="40">
        <f>' MID Term 1'!Q171+'MID Term 2'!N171</f>
        <v>27</v>
      </c>
      <c r="I174" s="38">
        <f t="shared" si="24"/>
        <v>1</v>
      </c>
      <c r="J174" s="11">
        <f t="shared" si="20"/>
        <v>1</v>
      </c>
      <c r="K174" s="11">
        <f t="shared" si="21"/>
        <v>1</v>
      </c>
      <c r="L174" s="11">
        <f t="shared" si="22"/>
        <v>1</v>
      </c>
      <c r="M174" s="11">
        <f t="shared" si="23"/>
        <v>1</v>
      </c>
      <c r="N174" s="11">
        <f t="shared" si="28"/>
        <v>129</v>
      </c>
      <c r="O174" s="11">
        <f t="shared" si="29"/>
        <v>65</v>
      </c>
      <c r="P174" s="11">
        <f t="shared" si="30"/>
        <v>65</v>
      </c>
    </row>
    <row r="175" spans="1:26" ht="15.75" customHeight="1" thickBot="1">
      <c r="A175" s="10">
        <v>166</v>
      </c>
      <c r="B175" s="111" t="s">
        <v>461</v>
      </c>
      <c r="C175" s="113" t="s">
        <v>259</v>
      </c>
      <c r="D175" s="40">
        <f>' MID Term 1'!D172+'MID Term 2'!D172</f>
        <v>25</v>
      </c>
      <c r="E175" s="40">
        <f>' MID Term 1'!H172+'MID Term 2'!E172</f>
        <v>24</v>
      </c>
      <c r="F175" s="40">
        <f>' MID Term 1'!L172+'MID Term 2'!F172</f>
        <v>26</v>
      </c>
      <c r="G175" s="40">
        <f>' MID Term 1'!P172+'MID Term 2'!J172</f>
        <v>27</v>
      </c>
      <c r="H175" s="40">
        <f>' MID Term 1'!Q172+'MID Term 2'!N172</f>
        <v>27</v>
      </c>
      <c r="I175" s="38">
        <f t="shared" si="24"/>
        <v>1</v>
      </c>
      <c r="J175" s="11">
        <f t="shared" si="20"/>
        <v>1</v>
      </c>
      <c r="K175" s="11">
        <f t="shared" si="21"/>
        <v>1</v>
      </c>
      <c r="L175" s="11">
        <f t="shared" si="22"/>
        <v>1</v>
      </c>
      <c r="M175" s="11">
        <f t="shared" si="23"/>
        <v>1</v>
      </c>
      <c r="N175" s="11">
        <f t="shared" si="28"/>
        <v>129</v>
      </c>
      <c r="O175" s="11">
        <f t="shared" si="29"/>
        <v>65</v>
      </c>
      <c r="P175" s="11">
        <f t="shared" si="30"/>
        <v>65</v>
      </c>
    </row>
    <row r="176" spans="1:26" ht="15.75" customHeight="1" thickBot="1">
      <c r="A176" s="10">
        <v>167</v>
      </c>
      <c r="B176" s="111" t="s">
        <v>462</v>
      </c>
      <c r="C176" s="113" t="s">
        <v>260</v>
      </c>
      <c r="D176" s="40">
        <f>' MID Term 1'!D173+'MID Term 2'!D173</f>
        <v>26</v>
      </c>
      <c r="E176" s="40">
        <f>' MID Term 1'!H173+'MID Term 2'!E173</f>
        <v>25</v>
      </c>
      <c r="F176" s="40">
        <f>' MID Term 1'!L173+'MID Term 2'!F173</f>
        <v>26</v>
      </c>
      <c r="G176" s="40">
        <f>' MID Term 1'!P173+'MID Term 2'!J173</f>
        <v>28</v>
      </c>
      <c r="H176" s="40">
        <f>' MID Term 1'!Q173+'MID Term 2'!N173</f>
        <v>28</v>
      </c>
      <c r="I176" s="38">
        <f t="shared" si="24"/>
        <v>1</v>
      </c>
      <c r="J176" s="11">
        <f t="shared" si="20"/>
        <v>1</v>
      </c>
      <c r="K176" s="11">
        <f t="shared" si="21"/>
        <v>1</v>
      </c>
      <c r="L176" s="11">
        <f t="shared" si="22"/>
        <v>1</v>
      </c>
      <c r="M176" s="11">
        <f t="shared" si="23"/>
        <v>1</v>
      </c>
      <c r="N176" s="11">
        <f t="shared" si="28"/>
        <v>133</v>
      </c>
      <c r="O176" s="11">
        <f t="shared" si="29"/>
        <v>67</v>
      </c>
      <c r="P176" s="11">
        <f t="shared" si="30"/>
        <v>67</v>
      </c>
    </row>
    <row r="177" spans="1:16" ht="15.75" customHeight="1" thickBot="1">
      <c r="A177" s="10">
        <v>168</v>
      </c>
      <c r="B177" s="111" t="s">
        <v>463</v>
      </c>
      <c r="C177" s="113" t="s">
        <v>261</v>
      </c>
      <c r="D177" s="40">
        <f>' MID Term 1'!D174+'MID Term 2'!D174</f>
        <v>26</v>
      </c>
      <c r="E177" s="40">
        <f>' MID Term 1'!H174+'MID Term 2'!E174</f>
        <v>26</v>
      </c>
      <c r="F177" s="40">
        <f>' MID Term 1'!L174+'MID Term 2'!F174</f>
        <v>27</v>
      </c>
      <c r="G177" s="40">
        <f>' MID Term 1'!P174+'MID Term 2'!J174</f>
        <v>28</v>
      </c>
      <c r="H177" s="40">
        <f>' MID Term 1'!Q174+'MID Term 2'!N174</f>
        <v>28</v>
      </c>
      <c r="I177" s="38">
        <f t="shared" si="24"/>
        <v>1</v>
      </c>
      <c r="J177" s="11">
        <f t="shared" si="20"/>
        <v>1</v>
      </c>
      <c r="K177" s="11">
        <f t="shared" si="21"/>
        <v>1</v>
      </c>
      <c r="L177" s="11">
        <f t="shared" si="22"/>
        <v>1</v>
      </c>
      <c r="M177" s="11">
        <f t="shared" si="23"/>
        <v>1</v>
      </c>
      <c r="N177" s="11">
        <f t="shared" si="28"/>
        <v>135</v>
      </c>
      <c r="O177" s="11">
        <f t="shared" si="29"/>
        <v>68</v>
      </c>
      <c r="P177" s="11">
        <f t="shared" si="30"/>
        <v>68</v>
      </c>
    </row>
    <row r="178" spans="1:16" ht="15.75" customHeight="1" thickBot="1">
      <c r="A178" s="10">
        <v>169</v>
      </c>
      <c r="B178" s="111" t="s">
        <v>464</v>
      </c>
      <c r="C178" s="113" t="s">
        <v>262</v>
      </c>
      <c r="D178" s="40">
        <f>' MID Term 1'!D175+'MID Term 2'!D175</f>
        <v>25</v>
      </c>
      <c r="E178" s="40">
        <f>' MID Term 1'!H175+'MID Term 2'!E175</f>
        <v>24</v>
      </c>
      <c r="F178" s="40">
        <f>' MID Term 1'!L175+'MID Term 2'!F175</f>
        <v>26</v>
      </c>
      <c r="G178" s="40">
        <f>' MID Term 1'!P175+'MID Term 2'!J175</f>
        <v>27</v>
      </c>
      <c r="H178" s="40">
        <f>' MID Term 1'!Q175+'MID Term 2'!N175</f>
        <v>27</v>
      </c>
      <c r="I178" s="38">
        <f t="shared" si="24"/>
        <v>1</v>
      </c>
      <c r="J178" s="11">
        <f t="shared" si="20"/>
        <v>1</v>
      </c>
      <c r="K178" s="11">
        <f t="shared" si="21"/>
        <v>1</v>
      </c>
      <c r="L178" s="11">
        <f t="shared" si="22"/>
        <v>1</v>
      </c>
      <c r="M178" s="11">
        <f t="shared" si="23"/>
        <v>1</v>
      </c>
      <c r="N178" s="11">
        <f t="shared" si="28"/>
        <v>129</v>
      </c>
      <c r="O178" s="11">
        <f t="shared" si="29"/>
        <v>65</v>
      </c>
      <c r="P178" s="11">
        <f t="shared" si="30"/>
        <v>65</v>
      </c>
    </row>
    <row r="179" spans="1:16" ht="15.75" customHeight="1" thickBot="1">
      <c r="A179" s="10">
        <v>170</v>
      </c>
      <c r="B179" s="111" t="s">
        <v>465</v>
      </c>
      <c r="C179" s="113" t="s">
        <v>263</v>
      </c>
      <c r="D179" s="40">
        <f>' MID Term 1'!D176+'MID Term 2'!D176</f>
        <v>26</v>
      </c>
      <c r="E179" s="40">
        <f>' MID Term 1'!H176+'MID Term 2'!E176</f>
        <v>26</v>
      </c>
      <c r="F179" s="40">
        <f>' MID Term 1'!L176+'MID Term 2'!F176</f>
        <v>27</v>
      </c>
      <c r="G179" s="40">
        <f>' MID Term 1'!P176+'MID Term 2'!J176</f>
        <v>28</v>
      </c>
      <c r="H179" s="40">
        <f>' MID Term 1'!Q176+'MID Term 2'!N176</f>
        <v>28</v>
      </c>
      <c r="I179" s="38">
        <f t="shared" si="24"/>
        <v>1</v>
      </c>
      <c r="J179" s="11">
        <f t="shared" si="20"/>
        <v>1</v>
      </c>
      <c r="K179" s="11">
        <f t="shared" si="21"/>
        <v>1</v>
      </c>
      <c r="L179" s="11">
        <f t="shared" si="22"/>
        <v>1</v>
      </c>
      <c r="M179" s="11">
        <f t="shared" si="23"/>
        <v>1</v>
      </c>
      <c r="N179" s="11">
        <f t="shared" si="28"/>
        <v>135</v>
      </c>
      <c r="O179" s="11">
        <f t="shared" si="29"/>
        <v>68</v>
      </c>
      <c r="P179" s="11">
        <f t="shared" si="30"/>
        <v>68</v>
      </c>
    </row>
    <row r="180" spans="1:16" ht="15.75" customHeight="1" thickBot="1">
      <c r="A180" s="10">
        <v>171</v>
      </c>
      <c r="B180" s="111" t="s">
        <v>466</v>
      </c>
      <c r="C180" s="113" t="s">
        <v>264</v>
      </c>
      <c r="D180" s="40">
        <f>' MID Term 1'!D177+'MID Term 2'!D177</f>
        <v>25</v>
      </c>
      <c r="E180" s="40">
        <f>' MID Term 1'!H177+'MID Term 2'!E177</f>
        <v>24</v>
      </c>
      <c r="F180" s="40">
        <f>' MID Term 1'!L177+'MID Term 2'!F177</f>
        <v>26</v>
      </c>
      <c r="G180" s="40">
        <f>' MID Term 1'!P177+'MID Term 2'!J177</f>
        <v>27</v>
      </c>
      <c r="H180" s="40">
        <f>' MID Term 1'!Q177+'MID Term 2'!N177</f>
        <v>27</v>
      </c>
      <c r="I180" s="38">
        <f t="shared" si="24"/>
        <v>1</v>
      </c>
      <c r="J180" s="11">
        <f t="shared" si="20"/>
        <v>1</v>
      </c>
      <c r="K180" s="11">
        <f t="shared" si="21"/>
        <v>1</v>
      </c>
      <c r="L180" s="11">
        <f t="shared" si="22"/>
        <v>1</v>
      </c>
      <c r="M180" s="11">
        <f t="shared" si="23"/>
        <v>1</v>
      </c>
      <c r="N180" s="11">
        <f t="shared" si="28"/>
        <v>129</v>
      </c>
      <c r="O180" s="11">
        <f t="shared" si="29"/>
        <v>65</v>
      </c>
      <c r="P180" s="11">
        <f t="shared" si="30"/>
        <v>65</v>
      </c>
    </row>
    <row r="181" spans="1:16" ht="15.75" customHeight="1" thickBot="1">
      <c r="A181" s="10">
        <v>172</v>
      </c>
      <c r="B181" s="111" t="s">
        <v>467</v>
      </c>
      <c r="C181" s="113" t="s">
        <v>265</v>
      </c>
      <c r="D181" s="40">
        <f>' MID Term 1'!D178+'MID Term 2'!D178</f>
        <v>25</v>
      </c>
      <c r="E181" s="40">
        <f>' MID Term 1'!H178+'MID Term 2'!E178</f>
        <v>24</v>
      </c>
      <c r="F181" s="40">
        <f>' MID Term 1'!L178+'MID Term 2'!F178</f>
        <v>26</v>
      </c>
      <c r="G181" s="40">
        <f>' MID Term 1'!P178+'MID Term 2'!J178</f>
        <v>27</v>
      </c>
      <c r="H181" s="40">
        <f>' MID Term 1'!Q178+'MID Term 2'!N178</f>
        <v>27</v>
      </c>
      <c r="I181" s="38">
        <f t="shared" si="24"/>
        <v>1</v>
      </c>
      <c r="J181" s="11">
        <f t="shared" si="20"/>
        <v>1</v>
      </c>
      <c r="K181" s="11">
        <f t="shared" si="21"/>
        <v>1</v>
      </c>
      <c r="L181" s="11">
        <f t="shared" si="22"/>
        <v>1</v>
      </c>
      <c r="M181" s="11">
        <f t="shared" si="23"/>
        <v>1</v>
      </c>
      <c r="N181" s="11">
        <f t="shared" si="28"/>
        <v>129</v>
      </c>
      <c r="O181" s="11">
        <f t="shared" si="29"/>
        <v>65</v>
      </c>
      <c r="P181" s="11">
        <f t="shared" si="30"/>
        <v>65</v>
      </c>
    </row>
    <row r="182" spans="1:16" ht="15.75" customHeight="1" thickBot="1">
      <c r="A182" s="10">
        <v>173</v>
      </c>
      <c r="B182" s="111" t="s">
        <v>468</v>
      </c>
      <c r="C182" s="113" t="s">
        <v>266</v>
      </c>
      <c r="D182" s="40">
        <f>' MID Term 1'!D179+'MID Term 2'!D179</f>
        <v>26</v>
      </c>
      <c r="E182" s="40">
        <f>' MID Term 1'!H179+'MID Term 2'!E179</f>
        <v>26</v>
      </c>
      <c r="F182" s="40">
        <f>' MID Term 1'!L179+'MID Term 2'!F179</f>
        <v>27</v>
      </c>
      <c r="G182" s="40">
        <f>' MID Term 1'!P179+'MID Term 2'!J179</f>
        <v>28</v>
      </c>
      <c r="H182" s="40">
        <f>' MID Term 1'!Q179+'MID Term 2'!N179</f>
        <v>28</v>
      </c>
      <c r="I182" s="38">
        <f t="shared" si="24"/>
        <v>1</v>
      </c>
      <c r="J182" s="11">
        <f t="shared" si="20"/>
        <v>1</v>
      </c>
      <c r="K182" s="11">
        <f t="shared" si="21"/>
        <v>1</v>
      </c>
      <c r="L182" s="11">
        <f t="shared" si="22"/>
        <v>1</v>
      </c>
      <c r="M182" s="11">
        <f t="shared" si="23"/>
        <v>1</v>
      </c>
      <c r="N182" s="11">
        <f t="shared" si="28"/>
        <v>135</v>
      </c>
      <c r="O182" s="11">
        <f t="shared" si="29"/>
        <v>68</v>
      </c>
      <c r="P182" s="11">
        <f t="shared" si="30"/>
        <v>68</v>
      </c>
    </row>
    <row r="183" spans="1:16" ht="15.75" customHeight="1" thickBot="1">
      <c r="A183" s="10">
        <v>174</v>
      </c>
      <c r="B183" s="111" t="s">
        <v>469</v>
      </c>
      <c r="C183" s="113" t="s">
        <v>267</v>
      </c>
      <c r="D183" s="40">
        <f>' MID Term 1'!D180+'MID Term 2'!D180</f>
        <v>26</v>
      </c>
      <c r="E183" s="40">
        <f>' MID Term 1'!H180+'MID Term 2'!E180</f>
        <v>26</v>
      </c>
      <c r="F183" s="40">
        <f>' MID Term 1'!L180+'MID Term 2'!F180</f>
        <v>27</v>
      </c>
      <c r="G183" s="40">
        <f>' MID Term 1'!P180+'MID Term 2'!J180</f>
        <v>28</v>
      </c>
      <c r="H183" s="40">
        <f>' MID Term 1'!Q180+'MID Term 2'!N180</f>
        <v>28</v>
      </c>
      <c r="I183" s="38">
        <f t="shared" si="24"/>
        <v>1</v>
      </c>
      <c r="J183" s="11">
        <f t="shared" si="20"/>
        <v>1</v>
      </c>
      <c r="K183" s="11">
        <f t="shared" si="21"/>
        <v>1</v>
      </c>
      <c r="L183" s="11">
        <f t="shared" si="22"/>
        <v>1</v>
      </c>
      <c r="M183" s="11">
        <f t="shared" si="23"/>
        <v>1</v>
      </c>
      <c r="N183" s="11">
        <f t="shared" si="28"/>
        <v>135</v>
      </c>
      <c r="O183" s="11">
        <f t="shared" si="29"/>
        <v>68</v>
      </c>
      <c r="P183" s="11">
        <f t="shared" si="30"/>
        <v>68</v>
      </c>
    </row>
    <row r="184" spans="1:16" ht="15.75" customHeight="1" thickBot="1">
      <c r="A184" s="10">
        <v>175</v>
      </c>
      <c r="B184" s="110" t="s">
        <v>288</v>
      </c>
      <c r="C184" s="112" t="s">
        <v>100</v>
      </c>
      <c r="D184" s="40">
        <f>' MID Term 1'!D181+'MID Term 2'!D181</f>
        <v>26</v>
      </c>
      <c r="E184" s="40">
        <f>' MID Term 1'!H181+'MID Term 2'!E181</f>
        <v>26</v>
      </c>
      <c r="F184" s="40">
        <f>' MID Term 1'!L181+'MID Term 2'!F181</f>
        <v>27</v>
      </c>
      <c r="G184" s="40">
        <f>' MID Term 1'!P181+'MID Term 2'!J181</f>
        <v>28</v>
      </c>
      <c r="H184" s="40">
        <f>' MID Term 1'!Q181+'MID Term 2'!N181</f>
        <v>28</v>
      </c>
      <c r="I184" s="38">
        <f t="shared" si="24"/>
        <v>1</v>
      </c>
      <c r="J184" s="11">
        <f t="shared" si="20"/>
        <v>1</v>
      </c>
      <c r="K184" s="11">
        <f t="shared" si="21"/>
        <v>1</v>
      </c>
      <c r="L184" s="11">
        <f t="shared" si="22"/>
        <v>1</v>
      </c>
      <c r="M184" s="11">
        <f t="shared" si="23"/>
        <v>1</v>
      </c>
      <c r="N184" s="11">
        <f t="shared" si="28"/>
        <v>135</v>
      </c>
      <c r="O184" s="11">
        <f t="shared" si="29"/>
        <v>68</v>
      </c>
      <c r="P184" s="11">
        <f t="shared" si="30"/>
        <v>68</v>
      </c>
    </row>
    <row r="185" spans="1:16" ht="15.75" customHeight="1" thickBot="1">
      <c r="A185" s="10">
        <v>176</v>
      </c>
      <c r="B185" s="111" t="s">
        <v>289</v>
      </c>
      <c r="C185" s="113" t="s">
        <v>268</v>
      </c>
      <c r="D185" s="40">
        <f>' MID Term 1'!D182+'MID Term 2'!D182</f>
        <v>25</v>
      </c>
      <c r="E185" s="40">
        <f>' MID Term 1'!H182+'MID Term 2'!E182</f>
        <v>24</v>
      </c>
      <c r="F185" s="40">
        <f>' MID Term 1'!L182+'MID Term 2'!F182</f>
        <v>26</v>
      </c>
      <c r="G185" s="40">
        <f>' MID Term 1'!P182+'MID Term 2'!J182</f>
        <v>27</v>
      </c>
      <c r="H185" s="40">
        <f>' MID Term 1'!Q182+'MID Term 2'!N182</f>
        <v>27</v>
      </c>
      <c r="I185" s="38">
        <f t="shared" si="24"/>
        <v>1</v>
      </c>
      <c r="J185" s="11">
        <f t="shared" si="20"/>
        <v>1</v>
      </c>
      <c r="K185" s="11">
        <f t="shared" si="21"/>
        <v>1</v>
      </c>
      <c r="L185" s="11">
        <f t="shared" si="22"/>
        <v>1</v>
      </c>
      <c r="M185" s="11">
        <f t="shared" si="23"/>
        <v>1</v>
      </c>
      <c r="N185" s="11">
        <f t="shared" si="28"/>
        <v>129</v>
      </c>
      <c r="O185" s="11">
        <f t="shared" si="29"/>
        <v>65</v>
      </c>
      <c r="P185" s="11">
        <f t="shared" si="30"/>
        <v>65</v>
      </c>
    </row>
    <row r="186" spans="1:16" ht="15.75" customHeight="1" thickBot="1">
      <c r="A186" s="10">
        <v>177</v>
      </c>
      <c r="B186" s="111" t="s">
        <v>290</v>
      </c>
      <c r="C186" s="113" t="s">
        <v>269</v>
      </c>
      <c r="D186" s="40">
        <f>' MID Term 1'!D183+'MID Term 2'!D183</f>
        <v>26</v>
      </c>
      <c r="E186" s="40">
        <f>' MID Term 1'!H183+'MID Term 2'!E183</f>
        <v>26</v>
      </c>
      <c r="F186" s="40">
        <f>' MID Term 1'!L183+'MID Term 2'!F183</f>
        <v>27</v>
      </c>
      <c r="G186" s="40">
        <f>' MID Term 1'!P183+'MID Term 2'!J183</f>
        <v>28</v>
      </c>
      <c r="H186" s="40">
        <f>' MID Term 1'!Q183+'MID Term 2'!N183</f>
        <v>28</v>
      </c>
      <c r="I186" s="38">
        <f t="shared" si="24"/>
        <v>1</v>
      </c>
      <c r="J186" s="11">
        <f t="shared" si="20"/>
        <v>1</v>
      </c>
      <c r="K186" s="11">
        <f t="shared" si="21"/>
        <v>1</v>
      </c>
      <c r="L186" s="11">
        <f t="shared" si="22"/>
        <v>1</v>
      </c>
      <c r="M186" s="11">
        <f t="shared" si="23"/>
        <v>1</v>
      </c>
      <c r="N186" s="11">
        <f t="shared" si="28"/>
        <v>135</v>
      </c>
      <c r="O186" s="11">
        <f t="shared" si="29"/>
        <v>68</v>
      </c>
      <c r="P186" s="11">
        <f t="shared" si="30"/>
        <v>68</v>
      </c>
    </row>
    <row r="187" spans="1:16" ht="15.75" customHeight="1" thickBot="1">
      <c r="A187" s="10">
        <v>178</v>
      </c>
      <c r="B187" s="111" t="s">
        <v>291</v>
      </c>
      <c r="C187" s="113" t="s">
        <v>270</v>
      </c>
      <c r="D187" s="40">
        <f>' MID Term 1'!D184+'MID Term 2'!D184</f>
        <v>14</v>
      </c>
      <c r="E187" s="40">
        <f>' MID Term 1'!H184+'MID Term 2'!E184</f>
        <v>13</v>
      </c>
      <c r="F187" s="40">
        <f>' MID Term 1'!L184+'MID Term 2'!F184</f>
        <v>14</v>
      </c>
      <c r="G187" s="40">
        <f>' MID Term 1'!P184+'MID Term 2'!J184</f>
        <v>16</v>
      </c>
      <c r="H187" s="40">
        <f>' MID Term 1'!Q184+'MID Term 2'!N184</f>
        <v>16</v>
      </c>
      <c r="I187" s="38">
        <f t="shared" si="24"/>
        <v>0</v>
      </c>
      <c r="J187" s="11">
        <f t="shared" si="20"/>
        <v>0</v>
      </c>
      <c r="K187" s="11">
        <f t="shared" si="21"/>
        <v>0</v>
      </c>
      <c r="L187" s="11">
        <f t="shared" si="22"/>
        <v>0</v>
      </c>
      <c r="M187" s="11">
        <f t="shared" si="23"/>
        <v>0</v>
      </c>
      <c r="N187" s="11">
        <f t="shared" si="28"/>
        <v>73</v>
      </c>
      <c r="O187" s="11">
        <f t="shared" si="29"/>
        <v>37</v>
      </c>
      <c r="P187" s="11">
        <f t="shared" si="30"/>
        <v>37</v>
      </c>
    </row>
    <row r="188" spans="1:16" ht="15.75" customHeight="1" thickBot="1">
      <c r="A188" s="10">
        <v>179</v>
      </c>
      <c r="B188" s="111" t="s">
        <v>292</v>
      </c>
      <c r="C188" s="113" t="s">
        <v>271</v>
      </c>
      <c r="D188" s="40">
        <f>' MID Term 1'!D185+'MID Term 2'!D185</f>
        <v>25</v>
      </c>
      <c r="E188" s="40">
        <f>' MID Term 1'!H185+'MID Term 2'!E185</f>
        <v>24</v>
      </c>
      <c r="F188" s="40">
        <f>' MID Term 1'!L185+'MID Term 2'!F185</f>
        <v>26</v>
      </c>
      <c r="G188" s="40">
        <f>' MID Term 1'!P185+'MID Term 2'!J185</f>
        <v>27</v>
      </c>
      <c r="H188" s="40">
        <f>' MID Term 1'!Q185+'MID Term 2'!N185</f>
        <v>27</v>
      </c>
      <c r="I188" s="38">
        <f t="shared" si="24"/>
        <v>1</v>
      </c>
      <c r="J188" s="11">
        <f t="shared" si="20"/>
        <v>1</v>
      </c>
      <c r="K188" s="11">
        <f t="shared" si="21"/>
        <v>1</v>
      </c>
      <c r="L188" s="11">
        <f t="shared" si="22"/>
        <v>1</v>
      </c>
      <c r="M188" s="11">
        <f t="shared" si="23"/>
        <v>1</v>
      </c>
      <c r="N188" s="11">
        <f t="shared" si="28"/>
        <v>129</v>
      </c>
      <c r="O188" s="11">
        <f t="shared" si="29"/>
        <v>65</v>
      </c>
      <c r="P188" s="11">
        <f t="shared" si="30"/>
        <v>65</v>
      </c>
    </row>
    <row r="189" spans="1:16" ht="15.75" customHeight="1" thickBot="1">
      <c r="A189" s="10">
        <v>180</v>
      </c>
      <c r="B189" s="111" t="s">
        <v>293</v>
      </c>
      <c r="C189" s="113" t="s">
        <v>272</v>
      </c>
      <c r="D189" s="40">
        <f>' MID Term 1'!D186+'MID Term 2'!D186</f>
        <v>23</v>
      </c>
      <c r="E189" s="40">
        <f>' MID Term 1'!H186+'MID Term 2'!E186</f>
        <v>22</v>
      </c>
      <c r="F189" s="40">
        <f>' MID Term 1'!L186+'MID Term 2'!F186</f>
        <v>24</v>
      </c>
      <c r="G189" s="40">
        <f>' MID Term 1'!P186+'MID Term 2'!J186</f>
        <v>25</v>
      </c>
      <c r="H189" s="40">
        <f>' MID Term 1'!Q186+'MID Term 2'!N186</f>
        <v>25</v>
      </c>
      <c r="I189" s="38">
        <f t="shared" si="24"/>
        <v>1</v>
      </c>
      <c r="J189" s="11">
        <f t="shared" si="20"/>
        <v>1</v>
      </c>
      <c r="K189" s="11">
        <f t="shared" si="21"/>
        <v>1</v>
      </c>
      <c r="L189" s="11">
        <f t="shared" si="22"/>
        <v>1</v>
      </c>
      <c r="M189" s="11">
        <f t="shared" si="23"/>
        <v>1</v>
      </c>
      <c r="N189" s="11">
        <f t="shared" si="28"/>
        <v>119</v>
      </c>
      <c r="O189" s="11">
        <f t="shared" si="29"/>
        <v>60</v>
      </c>
      <c r="P189" s="11">
        <f t="shared" si="30"/>
        <v>60</v>
      </c>
    </row>
    <row r="190" spans="1:16" ht="15.75" customHeight="1" thickBot="1">
      <c r="A190" s="10">
        <v>181</v>
      </c>
      <c r="B190" s="111" t="s">
        <v>294</v>
      </c>
      <c r="C190" s="113" t="s">
        <v>273</v>
      </c>
      <c r="D190" s="40">
        <f>' MID Term 1'!D187+'MID Term 2'!D187</f>
        <v>23</v>
      </c>
      <c r="E190" s="40">
        <f>' MID Term 1'!H187+'MID Term 2'!E187</f>
        <v>22</v>
      </c>
      <c r="F190" s="40">
        <f>' MID Term 1'!L187+'MID Term 2'!F187</f>
        <v>24</v>
      </c>
      <c r="G190" s="40">
        <f>' MID Term 1'!P187+'MID Term 2'!J187</f>
        <v>25</v>
      </c>
      <c r="H190" s="40">
        <f>' MID Term 1'!Q187+'MID Term 2'!N187</f>
        <v>25</v>
      </c>
      <c r="I190" s="38">
        <f t="shared" si="24"/>
        <v>1</v>
      </c>
      <c r="J190" s="11">
        <f t="shared" si="20"/>
        <v>1</v>
      </c>
      <c r="K190" s="11">
        <f t="shared" si="21"/>
        <v>1</v>
      </c>
      <c r="L190" s="11">
        <f t="shared" si="22"/>
        <v>1</v>
      </c>
      <c r="M190" s="11">
        <f t="shared" si="23"/>
        <v>1</v>
      </c>
      <c r="N190" s="11">
        <f t="shared" si="28"/>
        <v>119</v>
      </c>
      <c r="O190" s="11">
        <f t="shared" si="29"/>
        <v>60</v>
      </c>
      <c r="P190" s="11">
        <f t="shared" si="30"/>
        <v>60</v>
      </c>
    </row>
    <row r="191" spans="1:16" ht="15.75" customHeight="1" thickBot="1">
      <c r="A191" s="10">
        <v>182</v>
      </c>
      <c r="B191" s="111" t="s">
        <v>295</v>
      </c>
      <c r="C191" s="113" t="s">
        <v>274</v>
      </c>
      <c r="D191" s="40">
        <f>' MID Term 1'!D188+'MID Term 2'!D188</f>
        <v>22</v>
      </c>
      <c r="E191" s="40">
        <f>' MID Term 1'!H188+'MID Term 2'!E188</f>
        <v>21</v>
      </c>
      <c r="F191" s="40">
        <f>' MID Term 1'!L188+'MID Term 2'!F188</f>
        <v>23</v>
      </c>
      <c r="G191" s="40">
        <f>' MID Term 1'!P188+'MID Term 2'!J188</f>
        <v>24</v>
      </c>
      <c r="H191" s="40">
        <f>' MID Term 1'!Q188+'MID Term 2'!N188</f>
        <v>24</v>
      </c>
      <c r="I191" s="38">
        <f t="shared" si="24"/>
        <v>1</v>
      </c>
      <c r="J191" s="11">
        <f t="shared" si="20"/>
        <v>1</v>
      </c>
      <c r="K191" s="11">
        <f t="shared" si="21"/>
        <v>1</v>
      </c>
      <c r="L191" s="11">
        <f t="shared" si="22"/>
        <v>1</v>
      </c>
      <c r="M191" s="11">
        <f t="shared" si="23"/>
        <v>1</v>
      </c>
      <c r="N191" s="11">
        <f t="shared" si="28"/>
        <v>114</v>
      </c>
      <c r="O191" s="11">
        <f t="shared" si="29"/>
        <v>57</v>
      </c>
      <c r="P191" s="11">
        <f t="shared" si="30"/>
        <v>57</v>
      </c>
    </row>
    <row r="192" spans="1:16" ht="15.75" customHeight="1" thickBot="1">
      <c r="A192" s="10">
        <v>183</v>
      </c>
      <c r="B192" s="110" t="s">
        <v>470</v>
      </c>
      <c r="C192" s="112" t="s">
        <v>275</v>
      </c>
      <c r="D192" s="40">
        <f>' MID Term 1'!D189+'MID Term 2'!D189</f>
        <v>28</v>
      </c>
      <c r="E192" s="40">
        <f>' MID Term 1'!H189+'MID Term 2'!E189</f>
        <v>27</v>
      </c>
      <c r="F192" s="40">
        <f>' MID Term 1'!L189+'MID Term 2'!F189</f>
        <v>27</v>
      </c>
      <c r="G192" s="40">
        <f>' MID Term 1'!P189+'MID Term 2'!J189</f>
        <v>28</v>
      </c>
      <c r="H192" s="40">
        <f>' MID Term 1'!Q189+'MID Term 2'!N189</f>
        <v>28</v>
      </c>
      <c r="I192" s="38">
        <f t="shared" si="24"/>
        <v>1</v>
      </c>
      <c r="J192" s="11">
        <f t="shared" si="20"/>
        <v>1</v>
      </c>
      <c r="K192" s="11">
        <f t="shared" si="21"/>
        <v>1</v>
      </c>
      <c r="L192" s="11">
        <f t="shared" si="22"/>
        <v>1</v>
      </c>
      <c r="M192" s="11">
        <f t="shared" si="23"/>
        <v>1</v>
      </c>
      <c r="N192" s="11">
        <f t="shared" si="28"/>
        <v>138</v>
      </c>
      <c r="O192" s="11">
        <f t="shared" si="29"/>
        <v>69</v>
      </c>
      <c r="P192" s="11">
        <f t="shared" si="30"/>
        <v>69</v>
      </c>
    </row>
    <row r="193" spans="1:16" ht="15.75" customHeight="1" thickBot="1">
      <c r="A193" s="10">
        <v>184</v>
      </c>
      <c r="B193" s="111" t="s">
        <v>471</v>
      </c>
      <c r="C193" s="113" t="s">
        <v>276</v>
      </c>
      <c r="D193" s="40">
        <f>' MID Term 1'!D190+'MID Term 2'!D190</f>
        <v>28</v>
      </c>
      <c r="E193" s="40">
        <f>' MID Term 1'!H190+'MID Term 2'!E190</f>
        <v>27</v>
      </c>
      <c r="F193" s="40">
        <f>' MID Term 1'!L190+'MID Term 2'!F190</f>
        <v>27</v>
      </c>
      <c r="G193" s="40">
        <f>' MID Term 1'!P190+'MID Term 2'!J190</f>
        <v>28</v>
      </c>
      <c r="H193" s="40">
        <f>' MID Term 1'!Q190+'MID Term 2'!N190</f>
        <v>28</v>
      </c>
      <c r="I193" s="38">
        <f t="shared" si="24"/>
        <v>1</v>
      </c>
      <c r="J193" s="11">
        <f t="shared" si="20"/>
        <v>1</v>
      </c>
      <c r="K193" s="11">
        <f t="shared" si="21"/>
        <v>1</v>
      </c>
      <c r="L193" s="11">
        <f t="shared" si="22"/>
        <v>1</v>
      </c>
      <c r="M193" s="11">
        <f t="shared" si="23"/>
        <v>1</v>
      </c>
      <c r="N193" s="11">
        <f t="shared" si="28"/>
        <v>138</v>
      </c>
      <c r="O193" s="11">
        <f t="shared" si="29"/>
        <v>69</v>
      </c>
      <c r="P193" s="11">
        <f t="shared" si="30"/>
        <v>69</v>
      </c>
    </row>
    <row r="194" spans="1:16" ht="15.75" customHeight="1" thickBot="1">
      <c r="A194" s="10">
        <v>185</v>
      </c>
      <c r="B194" s="111" t="s">
        <v>472</v>
      </c>
      <c r="C194" s="113" t="s">
        <v>277</v>
      </c>
      <c r="D194" s="40">
        <f>' MID Term 1'!D191+'MID Term 2'!D191</f>
        <v>26</v>
      </c>
      <c r="E194" s="40">
        <f>' MID Term 1'!H191+'MID Term 2'!E191</f>
        <v>26</v>
      </c>
      <c r="F194" s="40">
        <f>' MID Term 1'!L191+'MID Term 2'!F191</f>
        <v>27</v>
      </c>
      <c r="G194" s="40">
        <f>' MID Term 1'!P191+'MID Term 2'!J191</f>
        <v>28</v>
      </c>
      <c r="H194" s="40">
        <f>' MID Term 1'!Q191+'MID Term 2'!N191</f>
        <v>28</v>
      </c>
      <c r="I194" s="38">
        <f t="shared" si="24"/>
        <v>1</v>
      </c>
      <c r="J194" s="11">
        <f t="shared" si="20"/>
        <v>1</v>
      </c>
      <c r="K194" s="11">
        <f t="shared" si="21"/>
        <v>1</v>
      </c>
      <c r="L194" s="11">
        <f t="shared" si="22"/>
        <v>1</v>
      </c>
      <c r="M194" s="11">
        <f t="shared" si="23"/>
        <v>1</v>
      </c>
      <c r="N194" s="11">
        <f t="shared" si="28"/>
        <v>135</v>
      </c>
      <c r="O194" s="11">
        <f t="shared" si="29"/>
        <v>68</v>
      </c>
      <c r="P194" s="11">
        <f t="shared" si="30"/>
        <v>68</v>
      </c>
    </row>
    <row r="195" spans="1:16" ht="15.75" customHeight="1" thickBot="1">
      <c r="A195" s="10">
        <v>186</v>
      </c>
      <c r="B195" s="111" t="s">
        <v>473</v>
      </c>
      <c r="C195" s="113" t="s">
        <v>127</v>
      </c>
      <c r="D195" s="40">
        <f>' MID Term 1'!D192+'MID Term 2'!D192</f>
        <v>25</v>
      </c>
      <c r="E195" s="40">
        <f>' MID Term 1'!H192+'MID Term 2'!E192</f>
        <v>24</v>
      </c>
      <c r="F195" s="40">
        <f>' MID Term 1'!L192+'MID Term 2'!F192</f>
        <v>26</v>
      </c>
      <c r="G195" s="40">
        <f>' MID Term 1'!P192+'MID Term 2'!J192</f>
        <v>27</v>
      </c>
      <c r="H195" s="40">
        <f>' MID Term 1'!Q192+'MID Term 2'!N192</f>
        <v>27</v>
      </c>
      <c r="I195" s="38">
        <f t="shared" si="24"/>
        <v>1</v>
      </c>
      <c r="J195" s="11">
        <f t="shared" si="20"/>
        <v>1</v>
      </c>
      <c r="K195" s="11">
        <f t="shared" si="21"/>
        <v>1</v>
      </c>
      <c r="L195" s="11">
        <f t="shared" si="22"/>
        <v>1</v>
      </c>
      <c r="M195" s="11">
        <f t="shared" si="23"/>
        <v>1</v>
      </c>
      <c r="N195" s="11">
        <f t="shared" si="28"/>
        <v>129</v>
      </c>
      <c r="O195" s="11">
        <f t="shared" si="29"/>
        <v>65</v>
      </c>
      <c r="P195" s="11">
        <f t="shared" si="30"/>
        <v>65</v>
      </c>
    </row>
    <row r="196" spans="1:16" ht="15.75" customHeight="1" thickBot="1">
      <c r="A196" s="10">
        <v>187</v>
      </c>
      <c r="B196" s="111" t="s">
        <v>474</v>
      </c>
      <c r="C196" s="113" t="s">
        <v>278</v>
      </c>
      <c r="D196" s="40">
        <f>' MID Term 1'!D193+'MID Term 2'!D193</f>
        <v>24</v>
      </c>
      <c r="E196" s="40">
        <f>' MID Term 1'!H193+'MID Term 2'!E193</f>
        <v>23</v>
      </c>
      <c r="F196" s="40">
        <f>' MID Term 1'!L193+'MID Term 2'!F193</f>
        <v>24</v>
      </c>
      <c r="G196" s="40">
        <f>' MID Term 1'!P193+'MID Term 2'!J193</f>
        <v>26</v>
      </c>
      <c r="H196" s="40">
        <f>' MID Term 1'!Q193+'MID Term 2'!N193</f>
        <v>26</v>
      </c>
      <c r="I196" s="38">
        <f t="shared" si="24"/>
        <v>1</v>
      </c>
      <c r="J196" s="11">
        <f t="shared" si="20"/>
        <v>1</v>
      </c>
      <c r="K196" s="11">
        <f t="shared" si="21"/>
        <v>1</v>
      </c>
      <c r="L196" s="11">
        <f t="shared" si="22"/>
        <v>1</v>
      </c>
      <c r="M196" s="11">
        <f t="shared" si="23"/>
        <v>1</v>
      </c>
      <c r="N196" s="11">
        <f t="shared" si="28"/>
        <v>123</v>
      </c>
      <c r="O196" s="11">
        <f t="shared" si="29"/>
        <v>62</v>
      </c>
      <c r="P196" s="11">
        <f t="shared" si="30"/>
        <v>62</v>
      </c>
    </row>
    <row r="197" spans="1:16" ht="15.75" customHeight="1" thickBot="1">
      <c r="A197" s="10">
        <v>188</v>
      </c>
      <c r="B197" s="111" t="s">
        <v>475</v>
      </c>
      <c r="C197" s="113" t="s">
        <v>279</v>
      </c>
      <c r="D197" s="40">
        <f>' MID Term 1'!D194+'MID Term 2'!D194</f>
        <v>26</v>
      </c>
      <c r="E197" s="40">
        <f>' MID Term 1'!H194+'MID Term 2'!E194</f>
        <v>25</v>
      </c>
      <c r="F197" s="40">
        <f>' MID Term 1'!L194+'MID Term 2'!F194</f>
        <v>26</v>
      </c>
      <c r="G197" s="40">
        <f>' MID Term 1'!P194+'MID Term 2'!J194</f>
        <v>28</v>
      </c>
      <c r="H197" s="40">
        <f>' MID Term 1'!Q194+'MID Term 2'!N194</f>
        <v>28</v>
      </c>
      <c r="I197" s="38">
        <f t="shared" si="24"/>
        <v>1</v>
      </c>
      <c r="J197" s="11">
        <f t="shared" si="20"/>
        <v>1</v>
      </c>
      <c r="K197" s="11">
        <f t="shared" si="21"/>
        <v>1</v>
      </c>
      <c r="L197" s="11">
        <f t="shared" si="22"/>
        <v>1</v>
      </c>
      <c r="M197" s="11">
        <f t="shared" si="23"/>
        <v>1</v>
      </c>
      <c r="N197" s="11">
        <f t="shared" si="28"/>
        <v>133</v>
      </c>
      <c r="O197" s="11">
        <f t="shared" si="29"/>
        <v>67</v>
      </c>
      <c r="P197" s="11">
        <f t="shared" si="30"/>
        <v>67</v>
      </c>
    </row>
    <row r="198" spans="1:16" ht="15.75" customHeight="1" thickBot="1">
      <c r="A198" s="10">
        <v>189</v>
      </c>
      <c r="B198" s="111" t="s">
        <v>476</v>
      </c>
      <c r="C198" s="113" t="s">
        <v>280</v>
      </c>
      <c r="D198" s="40">
        <f>' MID Term 1'!D195+'MID Term 2'!D195</f>
        <v>18</v>
      </c>
      <c r="E198" s="40">
        <f>' MID Term 1'!H195+'MID Term 2'!E195</f>
        <v>17</v>
      </c>
      <c r="F198" s="40">
        <f>' MID Term 1'!L195+'MID Term 2'!F195</f>
        <v>19</v>
      </c>
      <c r="G198" s="40">
        <f>' MID Term 1'!P195+'MID Term 2'!J195</f>
        <v>20</v>
      </c>
      <c r="H198" s="40">
        <f>' MID Term 1'!Q195+'MID Term 2'!N195</f>
        <v>20</v>
      </c>
      <c r="I198" s="38">
        <f t="shared" si="24"/>
        <v>0</v>
      </c>
      <c r="J198" s="11">
        <f t="shared" si="20"/>
        <v>0</v>
      </c>
      <c r="K198" s="11">
        <f t="shared" si="21"/>
        <v>0</v>
      </c>
      <c r="L198" s="11">
        <f t="shared" si="22"/>
        <v>0</v>
      </c>
      <c r="M198" s="11">
        <f t="shared" si="23"/>
        <v>0</v>
      </c>
      <c r="N198" s="11">
        <f t="shared" si="28"/>
        <v>94</v>
      </c>
      <c r="O198" s="11">
        <f t="shared" si="29"/>
        <v>47</v>
      </c>
      <c r="P198" s="11">
        <f t="shared" si="30"/>
        <v>47</v>
      </c>
    </row>
    <row r="199" spans="1:16" ht="15.75" customHeight="1" thickBot="1">
      <c r="A199" s="10">
        <v>190</v>
      </c>
      <c r="B199" s="111" t="s">
        <v>477</v>
      </c>
      <c r="C199" s="113" t="s">
        <v>281</v>
      </c>
      <c r="D199" s="40">
        <f>' MID Term 1'!D196+'MID Term 2'!D196</f>
        <v>25</v>
      </c>
      <c r="E199" s="40">
        <f>' MID Term 1'!H196+'MID Term 2'!E196</f>
        <v>24</v>
      </c>
      <c r="F199" s="40">
        <f>' MID Term 1'!L196+'MID Term 2'!F196</f>
        <v>26</v>
      </c>
      <c r="G199" s="40">
        <f>' MID Term 1'!P196+'MID Term 2'!J196</f>
        <v>27</v>
      </c>
      <c r="H199" s="40">
        <f>' MID Term 1'!Q196+'MID Term 2'!N196</f>
        <v>27</v>
      </c>
      <c r="I199" s="38">
        <f t="shared" si="24"/>
        <v>1</v>
      </c>
      <c r="J199" s="11">
        <f t="shared" si="20"/>
        <v>1</v>
      </c>
      <c r="K199" s="11">
        <f t="shared" si="21"/>
        <v>1</v>
      </c>
      <c r="L199" s="11">
        <f t="shared" si="22"/>
        <v>1</v>
      </c>
      <c r="M199" s="11">
        <f t="shared" si="23"/>
        <v>1</v>
      </c>
      <c r="N199" s="11">
        <f t="shared" si="28"/>
        <v>129</v>
      </c>
      <c r="O199" s="11">
        <f t="shared" si="29"/>
        <v>65</v>
      </c>
      <c r="P199" s="11">
        <f t="shared" si="30"/>
        <v>65</v>
      </c>
    </row>
    <row r="200" spans="1:16" ht="15.75" customHeight="1" thickBot="1">
      <c r="A200" s="10">
        <v>191</v>
      </c>
      <c r="B200" s="111" t="s">
        <v>478</v>
      </c>
      <c r="C200" s="113" t="s">
        <v>282</v>
      </c>
      <c r="D200" s="40">
        <f>' MID Term 1'!D197+'MID Term 2'!D197</f>
        <v>24</v>
      </c>
      <c r="E200" s="40">
        <f>' MID Term 1'!H197+'MID Term 2'!E197</f>
        <v>23</v>
      </c>
      <c r="F200" s="40">
        <f>' MID Term 1'!L197+'MID Term 2'!F197</f>
        <v>24</v>
      </c>
      <c r="G200" s="40">
        <f>' MID Term 1'!P197+'MID Term 2'!J197</f>
        <v>26</v>
      </c>
      <c r="H200" s="40">
        <f>' MID Term 1'!Q197+'MID Term 2'!N197</f>
        <v>26</v>
      </c>
      <c r="I200" s="38">
        <f t="shared" si="24"/>
        <v>1</v>
      </c>
      <c r="J200" s="11">
        <f t="shared" si="20"/>
        <v>1</v>
      </c>
      <c r="K200" s="11">
        <f t="shared" si="21"/>
        <v>1</v>
      </c>
      <c r="L200" s="11">
        <f t="shared" si="22"/>
        <v>1</v>
      </c>
      <c r="M200" s="11">
        <f t="shared" si="23"/>
        <v>1</v>
      </c>
      <c r="N200" s="11">
        <f t="shared" si="28"/>
        <v>123</v>
      </c>
      <c r="O200" s="11">
        <f t="shared" si="29"/>
        <v>62</v>
      </c>
      <c r="P200" s="11">
        <f t="shared" si="30"/>
        <v>62</v>
      </c>
    </row>
    <row r="201" spans="1:16" ht="15.75" customHeight="1" thickBot="1">
      <c r="A201" s="10">
        <v>192</v>
      </c>
      <c r="B201" s="111" t="s">
        <v>479</v>
      </c>
      <c r="C201" s="113" t="s">
        <v>283</v>
      </c>
      <c r="D201" s="40">
        <f>' MID Term 1'!D198+'MID Term 2'!D198</f>
        <v>24</v>
      </c>
      <c r="E201" s="40">
        <f>' MID Term 1'!H198+'MID Term 2'!E198</f>
        <v>23</v>
      </c>
      <c r="F201" s="40">
        <f>' MID Term 1'!L198+'MID Term 2'!F198</f>
        <v>24</v>
      </c>
      <c r="G201" s="40">
        <f>' MID Term 1'!P198+'MID Term 2'!J198</f>
        <v>26</v>
      </c>
      <c r="H201" s="40">
        <f>' MID Term 1'!Q198+'MID Term 2'!N198</f>
        <v>26</v>
      </c>
      <c r="I201" s="38">
        <f t="shared" si="24"/>
        <v>1</v>
      </c>
      <c r="J201" s="11">
        <f t="shared" si="20"/>
        <v>1</v>
      </c>
      <c r="K201" s="11">
        <f t="shared" si="21"/>
        <v>1</v>
      </c>
      <c r="L201" s="11">
        <f t="shared" si="22"/>
        <v>1</v>
      </c>
      <c r="M201" s="11">
        <f t="shared" si="23"/>
        <v>1</v>
      </c>
      <c r="N201" s="11">
        <f t="shared" si="28"/>
        <v>123</v>
      </c>
      <c r="O201" s="11">
        <f t="shared" si="29"/>
        <v>62</v>
      </c>
      <c r="P201" s="11">
        <f t="shared" si="30"/>
        <v>62</v>
      </c>
    </row>
    <row r="202" spans="1:16" ht="15.75" customHeight="1" thickBot="1">
      <c r="A202" s="10">
        <v>193</v>
      </c>
      <c r="B202" s="111" t="s">
        <v>480</v>
      </c>
      <c r="C202" s="113" t="s">
        <v>284</v>
      </c>
      <c r="D202" s="40">
        <v>0</v>
      </c>
      <c r="E202" s="40">
        <v>0</v>
      </c>
      <c r="F202" s="40">
        <v>0</v>
      </c>
      <c r="G202" s="40">
        <v>0</v>
      </c>
      <c r="H202" s="40">
        <v>0</v>
      </c>
      <c r="I202" s="38">
        <f t="shared" si="24"/>
        <v>0</v>
      </c>
      <c r="J202" s="11">
        <f t="shared" si="20"/>
        <v>0</v>
      </c>
      <c r="K202" s="11">
        <f t="shared" si="21"/>
        <v>0</v>
      </c>
      <c r="L202" s="11">
        <f t="shared" si="22"/>
        <v>0</v>
      </c>
      <c r="M202" s="11">
        <f t="shared" si="23"/>
        <v>0</v>
      </c>
      <c r="N202" s="11">
        <f t="shared" si="28"/>
        <v>0</v>
      </c>
      <c r="O202" s="11">
        <f t="shared" si="29"/>
        <v>0</v>
      </c>
      <c r="P202" s="11">
        <f t="shared" si="30"/>
        <v>0</v>
      </c>
    </row>
    <row r="203" spans="1:16" ht="15.75" customHeight="1" thickBot="1">
      <c r="A203" s="10">
        <v>194</v>
      </c>
      <c r="B203" s="111" t="s">
        <v>481</v>
      </c>
      <c r="C203" s="113" t="s">
        <v>285</v>
      </c>
      <c r="D203" s="40">
        <f>' MID Term 1'!D200+'MID Term 2'!D200</f>
        <v>24</v>
      </c>
      <c r="E203" s="40">
        <f>' MID Term 1'!H200+'MID Term 2'!E200</f>
        <v>23</v>
      </c>
      <c r="F203" s="40">
        <f>' MID Term 1'!L200+'MID Term 2'!F200</f>
        <v>24</v>
      </c>
      <c r="G203" s="40">
        <f>' MID Term 1'!P200+'MID Term 2'!J200</f>
        <v>26</v>
      </c>
      <c r="H203" s="40">
        <f>' MID Term 1'!Q200+'MID Term 2'!N200</f>
        <v>26</v>
      </c>
      <c r="I203" s="38">
        <f t="shared" si="24"/>
        <v>1</v>
      </c>
      <c r="J203" s="11">
        <f t="shared" si="20"/>
        <v>1</v>
      </c>
      <c r="K203" s="11">
        <f t="shared" si="21"/>
        <v>1</v>
      </c>
      <c r="L203" s="11">
        <f t="shared" si="22"/>
        <v>1</v>
      </c>
      <c r="M203" s="11">
        <f t="shared" si="23"/>
        <v>1</v>
      </c>
      <c r="N203" s="11">
        <f t="shared" si="28"/>
        <v>123</v>
      </c>
      <c r="O203" s="11">
        <f t="shared" si="29"/>
        <v>62</v>
      </c>
      <c r="P203" s="11">
        <f t="shared" si="30"/>
        <v>62</v>
      </c>
    </row>
    <row r="204" spans="1:16" ht="15.75" customHeight="1" thickBot="1">
      <c r="A204" s="10">
        <v>195</v>
      </c>
      <c r="B204" s="110" t="s">
        <v>482</v>
      </c>
      <c r="C204" s="112" t="s">
        <v>286</v>
      </c>
      <c r="D204" s="40">
        <f>' MID Term 1'!D201+'MID Term 2'!D201</f>
        <v>25</v>
      </c>
      <c r="E204" s="40">
        <f>' MID Term 1'!H201+'MID Term 2'!E201</f>
        <v>24</v>
      </c>
      <c r="F204" s="40">
        <f>' MID Term 1'!L201+'MID Term 2'!F201</f>
        <v>26</v>
      </c>
      <c r="G204" s="40">
        <f>' MID Term 1'!P201+'MID Term 2'!J201</f>
        <v>27</v>
      </c>
      <c r="H204" s="40">
        <f>' MID Term 1'!Q201+'MID Term 2'!N201</f>
        <v>27</v>
      </c>
      <c r="I204" s="38">
        <f t="shared" si="24"/>
        <v>1</v>
      </c>
      <c r="J204" s="11">
        <f t="shared" si="20"/>
        <v>1</v>
      </c>
      <c r="K204" s="11">
        <f t="shared" si="21"/>
        <v>1</v>
      </c>
      <c r="L204" s="11">
        <f t="shared" si="22"/>
        <v>1</v>
      </c>
      <c r="M204" s="11">
        <f t="shared" si="23"/>
        <v>1</v>
      </c>
      <c r="N204" s="11">
        <f t="shared" si="28"/>
        <v>129</v>
      </c>
      <c r="O204" s="11">
        <f t="shared" si="29"/>
        <v>65</v>
      </c>
      <c r="P204" s="11">
        <f t="shared" si="30"/>
        <v>65</v>
      </c>
    </row>
    <row r="205" spans="1:16" ht="15.75" customHeight="1" thickBot="1">
      <c r="A205" s="10">
        <v>196</v>
      </c>
      <c r="B205" s="111" t="s">
        <v>483</v>
      </c>
      <c r="C205" s="113" t="s">
        <v>287</v>
      </c>
      <c r="D205" s="40">
        <f>' MID Term 1'!D202+'MID Term 2'!D202</f>
        <v>25</v>
      </c>
      <c r="E205" s="40">
        <f>' MID Term 1'!H202+'MID Term 2'!E202</f>
        <v>24</v>
      </c>
      <c r="F205" s="40">
        <f>' MID Term 1'!L202+'MID Term 2'!F202</f>
        <v>26</v>
      </c>
      <c r="G205" s="40">
        <f>' MID Term 1'!P202+'MID Term 2'!J202</f>
        <v>27</v>
      </c>
      <c r="H205" s="40">
        <f>' MID Term 1'!Q202+'MID Term 2'!N202</f>
        <v>27</v>
      </c>
      <c r="I205" s="38">
        <f t="shared" si="24"/>
        <v>1</v>
      </c>
      <c r="J205" s="11">
        <f t="shared" ref="J205" si="31">IF((E205/$E$8)&gt;=$J$8,1,0)</f>
        <v>1</v>
      </c>
      <c r="K205" s="11">
        <f t="shared" ref="K205" si="32">IF((F205/$F$8)&gt;=$K$8,1,0)</f>
        <v>1</v>
      </c>
      <c r="L205" s="11">
        <f t="shared" ref="L205" si="33">IF((G205/$G$8)&gt;=$L$8,1,0)</f>
        <v>1</v>
      </c>
      <c r="M205" s="11">
        <f t="shared" ref="M205" si="34">IF((H205/$H$8)&gt;=$M$8,1,0)</f>
        <v>1</v>
      </c>
      <c r="N205" s="11">
        <f t="shared" si="28"/>
        <v>129</v>
      </c>
      <c r="O205" s="11">
        <f t="shared" si="29"/>
        <v>65</v>
      </c>
      <c r="P205" s="11">
        <f t="shared" si="30"/>
        <v>65</v>
      </c>
    </row>
    <row r="206" spans="1:16" ht="15.75" customHeight="1">
      <c r="C206" s="99" t="s">
        <v>56</v>
      </c>
      <c r="D206" s="100">
        <v>196</v>
      </c>
      <c r="E206" s="100">
        <v>196</v>
      </c>
      <c r="F206" s="100">
        <v>196</v>
      </c>
      <c r="G206" s="100">
        <v>196</v>
      </c>
      <c r="H206" s="100">
        <v>196</v>
      </c>
      <c r="I206" s="26">
        <f>SUM(I10:I205)</f>
        <v>190</v>
      </c>
      <c r="J206" s="26">
        <f>SUM(J10:J205)</f>
        <v>190</v>
      </c>
      <c r="K206" s="26">
        <f>SUM(K10:K149)</f>
        <v>139</v>
      </c>
      <c r="L206" s="26">
        <f>SUM(L10:L149)</f>
        <v>139</v>
      </c>
      <c r="M206" s="26">
        <f>SUM(M10:M149)</f>
        <v>139</v>
      </c>
      <c r="P206" s="17"/>
    </row>
    <row r="207" spans="1:16" ht="15.75" customHeight="1">
      <c r="A207" s="162" t="s">
        <v>57</v>
      </c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1"/>
    </row>
    <row r="208" spans="1:16" ht="15.75" customHeight="1">
      <c r="A208" s="142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4"/>
    </row>
    <row r="209" spans="1:16" ht="15.75" customHeight="1">
      <c r="A209" s="142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4"/>
    </row>
    <row r="210" spans="1:16" ht="15.75" customHeight="1">
      <c r="A210" s="145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7"/>
    </row>
    <row r="211" spans="1:16" ht="15.75" customHeight="1">
      <c r="P211" s="17"/>
    </row>
    <row r="212" spans="1:16" ht="15.75" customHeight="1">
      <c r="A212" s="132" t="s">
        <v>30</v>
      </c>
      <c r="B212" s="130"/>
      <c r="C212" s="131"/>
      <c r="D212" s="12" t="s">
        <v>31</v>
      </c>
      <c r="E212" s="12" t="s">
        <v>32</v>
      </c>
      <c r="F212" s="13"/>
      <c r="G212" s="13"/>
      <c r="H212" s="13"/>
      <c r="I212" s="13"/>
      <c r="P212" s="17"/>
    </row>
    <row r="213" spans="1:16" ht="15.75" customHeight="1">
      <c r="A213" s="132" t="s">
        <v>74</v>
      </c>
      <c r="B213" s="130"/>
      <c r="C213" s="131"/>
      <c r="D213" s="13">
        <f>ROUND((I206/D206*100),0)</f>
        <v>97</v>
      </c>
      <c r="E213" s="12">
        <f t="shared" ref="E213:E217" si="35">IF(D213&gt;100,"ERROR",IF(D213&gt;=61,3,IF(D213&gt;=46,2,IF(D213&gt;=16,1,IF(D213&gt;15,0,0)))))</f>
        <v>3</v>
      </c>
      <c r="F213" s="13">
        <f>E213*0.2</f>
        <v>0.60000000000000009</v>
      </c>
      <c r="G213" s="13"/>
      <c r="H213" s="13"/>
      <c r="I213" s="13"/>
      <c r="P213" s="17"/>
    </row>
    <row r="214" spans="1:16" ht="15.75" customHeight="1">
      <c r="A214" s="132" t="s">
        <v>75</v>
      </c>
      <c r="B214" s="130"/>
      <c r="C214" s="131"/>
      <c r="D214" s="13">
        <f>ROUND((J206/E206*100),0)</f>
        <v>97</v>
      </c>
      <c r="E214" s="12">
        <f t="shared" si="35"/>
        <v>3</v>
      </c>
      <c r="F214" s="13">
        <f t="shared" ref="F214:F217" si="36">E214*0.2</f>
        <v>0.60000000000000009</v>
      </c>
      <c r="G214" s="13"/>
      <c r="H214" s="13"/>
      <c r="I214" s="13"/>
      <c r="P214" s="17"/>
    </row>
    <row r="215" spans="1:16" ht="15.75" customHeight="1">
      <c r="A215" s="132" t="s">
        <v>76</v>
      </c>
      <c r="B215" s="130"/>
      <c r="C215" s="131"/>
      <c r="D215" s="13">
        <f>ROUND((K206/F206*100),0)</f>
        <v>71</v>
      </c>
      <c r="E215" s="12">
        <f t="shared" si="35"/>
        <v>3</v>
      </c>
      <c r="F215" s="13">
        <f t="shared" si="36"/>
        <v>0.60000000000000009</v>
      </c>
      <c r="G215" s="13"/>
      <c r="H215" s="13"/>
      <c r="I215" s="13"/>
      <c r="P215" s="17"/>
    </row>
    <row r="216" spans="1:16" ht="15.75" customHeight="1">
      <c r="A216" s="132" t="s">
        <v>77</v>
      </c>
      <c r="B216" s="130"/>
      <c r="C216" s="131"/>
      <c r="D216" s="13">
        <f>ROUND((L206/G206*100),0)</f>
        <v>71</v>
      </c>
      <c r="E216" s="12">
        <f t="shared" si="35"/>
        <v>3</v>
      </c>
      <c r="F216" s="13">
        <f t="shared" si="36"/>
        <v>0.60000000000000009</v>
      </c>
      <c r="G216" s="13"/>
      <c r="H216" s="13"/>
      <c r="I216" s="13"/>
      <c r="P216" s="17"/>
    </row>
    <row r="217" spans="1:16" ht="15.75" customHeight="1">
      <c r="A217" s="132" t="s">
        <v>78</v>
      </c>
      <c r="B217" s="130"/>
      <c r="C217" s="131"/>
      <c r="D217" s="13">
        <f>ROUND((M206/H206*100),0)</f>
        <v>71</v>
      </c>
      <c r="E217" s="12">
        <f t="shared" si="35"/>
        <v>3</v>
      </c>
      <c r="F217" s="13">
        <f t="shared" si="36"/>
        <v>0.60000000000000009</v>
      </c>
      <c r="G217" s="13"/>
      <c r="H217" s="13" t="s">
        <v>82</v>
      </c>
      <c r="I217" s="13">
        <f>SUM(F213:F217)</f>
        <v>3.0000000000000004</v>
      </c>
      <c r="P217" s="17"/>
    </row>
    <row r="218" spans="1:16" ht="15.75" customHeight="1">
      <c r="P218" s="17"/>
    </row>
    <row r="219" spans="1:16" ht="15.75" customHeight="1">
      <c r="A219" s="162" t="s">
        <v>58</v>
      </c>
      <c r="B219" s="140"/>
      <c r="C219" s="140"/>
      <c r="D219" s="140"/>
      <c r="E219" s="140"/>
      <c r="F219" s="140"/>
      <c r="G219" s="140"/>
      <c r="H219" s="141"/>
      <c r="I219" s="162" t="s">
        <v>59</v>
      </c>
      <c r="J219" s="140"/>
      <c r="K219" s="140"/>
      <c r="L219" s="140"/>
      <c r="M219" s="140"/>
      <c r="N219" s="140"/>
      <c r="O219" s="140"/>
      <c r="P219" s="141"/>
    </row>
    <row r="220" spans="1:16" ht="15.75" customHeight="1">
      <c r="A220" s="142"/>
      <c r="B220" s="143"/>
      <c r="C220" s="143"/>
      <c r="D220" s="143"/>
      <c r="E220" s="143"/>
      <c r="F220" s="143"/>
      <c r="G220" s="143"/>
      <c r="H220" s="144"/>
      <c r="I220" s="142"/>
      <c r="J220" s="143"/>
      <c r="K220" s="143"/>
      <c r="L220" s="143"/>
      <c r="M220" s="143"/>
      <c r="N220" s="143"/>
      <c r="O220" s="143"/>
      <c r="P220" s="144"/>
    </row>
    <row r="221" spans="1:16" ht="15.75" customHeight="1">
      <c r="A221" s="142"/>
      <c r="B221" s="143"/>
      <c r="C221" s="143"/>
      <c r="D221" s="143"/>
      <c r="E221" s="143"/>
      <c r="F221" s="143"/>
      <c r="G221" s="143"/>
      <c r="H221" s="144"/>
      <c r="I221" s="142"/>
      <c r="J221" s="143"/>
      <c r="K221" s="143"/>
      <c r="L221" s="143"/>
      <c r="M221" s="143"/>
      <c r="N221" s="143"/>
      <c r="O221" s="143"/>
      <c r="P221" s="144"/>
    </row>
    <row r="222" spans="1:16" ht="15.75" customHeight="1">
      <c r="A222" s="145"/>
      <c r="B222" s="146"/>
      <c r="C222" s="146"/>
      <c r="D222" s="146"/>
      <c r="E222" s="146"/>
      <c r="F222" s="146"/>
      <c r="G222" s="146"/>
      <c r="H222" s="147"/>
      <c r="I222" s="145"/>
      <c r="J222" s="146"/>
      <c r="K222" s="146"/>
      <c r="L222" s="146"/>
      <c r="M222" s="146"/>
      <c r="N222" s="146"/>
      <c r="O222" s="146"/>
      <c r="P222" s="147"/>
    </row>
    <row r="223" spans="1:16" ht="15.75" customHeight="1">
      <c r="P223" s="17"/>
    </row>
    <row r="224" spans="1:16" ht="15.75" customHeight="1">
      <c r="P224" s="17"/>
    </row>
    <row r="225" spans="16:16" ht="15.75" customHeight="1">
      <c r="P225" s="17"/>
    </row>
    <row r="226" spans="16:16" ht="15.75" customHeight="1">
      <c r="P226" s="17"/>
    </row>
    <row r="227" spans="16:16" ht="15.75" customHeight="1">
      <c r="P227" s="17"/>
    </row>
    <row r="228" spans="16:16" ht="15.75" customHeight="1">
      <c r="P228" s="17"/>
    </row>
    <row r="229" spans="16:16" ht="15.75" customHeight="1">
      <c r="P229" s="17"/>
    </row>
    <row r="230" spans="16:16" ht="15.75" customHeight="1">
      <c r="P230" s="17"/>
    </row>
    <row r="231" spans="16:16" ht="15.75" customHeight="1">
      <c r="P231" s="17"/>
    </row>
    <row r="232" spans="16:16" ht="15.75" customHeight="1">
      <c r="P232" s="17"/>
    </row>
    <row r="233" spans="16:16" ht="15.75" customHeight="1">
      <c r="P233" s="17"/>
    </row>
    <row r="234" spans="16:16" ht="15.75" customHeight="1">
      <c r="P234" s="17"/>
    </row>
    <row r="235" spans="16:16" ht="15.75" customHeight="1">
      <c r="P235" s="17"/>
    </row>
    <row r="236" spans="16:16" ht="15.75" customHeight="1">
      <c r="P236" s="17"/>
    </row>
    <row r="237" spans="16:16" ht="15.75" customHeight="1">
      <c r="P237" s="17"/>
    </row>
    <row r="238" spans="16:16" ht="15.75" customHeight="1">
      <c r="P238" s="17"/>
    </row>
    <row r="239" spans="16:16" ht="15.75" customHeight="1">
      <c r="P239" s="17"/>
    </row>
    <row r="240" spans="16:16" ht="15.75" customHeight="1">
      <c r="P240" s="17"/>
    </row>
    <row r="241" spans="16:16" ht="15.75" customHeight="1">
      <c r="P241" s="17"/>
    </row>
    <row r="242" spans="16:16" ht="15.75" customHeight="1">
      <c r="P242" s="17"/>
    </row>
    <row r="243" spans="16:16" ht="15.75" customHeight="1">
      <c r="P243" s="17"/>
    </row>
    <row r="244" spans="16:16" ht="15.75" customHeight="1">
      <c r="P244" s="17"/>
    </row>
    <row r="245" spans="16:16" ht="15.75" customHeight="1">
      <c r="P245" s="17"/>
    </row>
    <row r="246" spans="16:16" ht="15.75" customHeight="1">
      <c r="P246" s="17"/>
    </row>
    <row r="247" spans="16:16" ht="15.75" customHeight="1">
      <c r="P247" s="17"/>
    </row>
    <row r="248" spans="16:16" ht="15.75" customHeight="1">
      <c r="P248" s="17"/>
    </row>
    <row r="249" spans="16:16" ht="15.75" customHeight="1">
      <c r="P249" s="17"/>
    </row>
    <row r="250" spans="16:16" ht="15.75" customHeight="1">
      <c r="P250" s="17"/>
    </row>
    <row r="251" spans="16:16" ht="15.75" customHeight="1">
      <c r="P251" s="17"/>
    </row>
    <row r="252" spans="16:16" ht="15.75" customHeight="1">
      <c r="P252" s="17"/>
    </row>
    <row r="253" spans="16:16" ht="15.75" customHeight="1">
      <c r="P253" s="17"/>
    </row>
    <row r="254" spans="16:16" ht="15.75" customHeight="1">
      <c r="P254" s="17"/>
    </row>
    <row r="255" spans="16:16" ht="15.75" customHeight="1">
      <c r="P255" s="17"/>
    </row>
    <row r="256" spans="16:16" ht="15.75" customHeight="1">
      <c r="P256" s="17"/>
    </row>
    <row r="257" spans="16:16" ht="15.75" customHeight="1">
      <c r="P257" s="17"/>
    </row>
    <row r="258" spans="16:16" ht="15.75" customHeight="1">
      <c r="P258" s="17"/>
    </row>
    <row r="259" spans="16:16" ht="15.75" customHeight="1">
      <c r="P259" s="17"/>
    </row>
    <row r="260" spans="16:16" ht="15.75" customHeight="1">
      <c r="P260" s="17"/>
    </row>
    <row r="261" spans="16:16" ht="15.75" customHeight="1">
      <c r="P261" s="17"/>
    </row>
    <row r="262" spans="16:16" ht="15.75" customHeight="1">
      <c r="P262" s="17"/>
    </row>
    <row r="263" spans="16:16" ht="15.75" customHeight="1">
      <c r="P263" s="17"/>
    </row>
    <row r="264" spans="16:16" ht="15.75" customHeight="1">
      <c r="P264" s="17"/>
    </row>
    <row r="265" spans="16:16" ht="15.75" customHeight="1">
      <c r="P265" s="17"/>
    </row>
    <row r="266" spans="16:16" ht="15.75" customHeight="1">
      <c r="P266" s="17"/>
    </row>
    <row r="267" spans="16:16" ht="15.75" customHeight="1">
      <c r="P267" s="17"/>
    </row>
    <row r="268" spans="16:16" ht="15.75" customHeight="1">
      <c r="P268" s="17"/>
    </row>
    <row r="269" spans="16:16" ht="15.75" customHeight="1">
      <c r="P269" s="17"/>
    </row>
    <row r="270" spans="16:16" ht="15.75" customHeight="1">
      <c r="P270" s="17"/>
    </row>
    <row r="271" spans="16:16" ht="15.75" customHeight="1">
      <c r="P271" s="17"/>
    </row>
    <row r="272" spans="16:16" ht="15.75" customHeight="1">
      <c r="P272" s="17"/>
    </row>
    <row r="273" spans="16:16" ht="15.75" customHeight="1">
      <c r="P273" s="17"/>
    </row>
    <row r="274" spans="16:16" ht="15.75" customHeight="1">
      <c r="P274" s="17"/>
    </row>
    <row r="275" spans="16:16" ht="15.75" customHeight="1">
      <c r="P275" s="17"/>
    </row>
    <row r="276" spans="16:16" ht="15.75" customHeight="1">
      <c r="P276" s="17"/>
    </row>
    <row r="277" spans="16:16" ht="15.75" customHeight="1">
      <c r="P277" s="17"/>
    </row>
    <row r="278" spans="16:16" ht="15.75" customHeight="1">
      <c r="P278" s="17"/>
    </row>
    <row r="279" spans="16:16" ht="15.75" customHeight="1">
      <c r="P279" s="17"/>
    </row>
    <row r="280" spans="16:16" ht="15.75" customHeight="1">
      <c r="P280" s="17"/>
    </row>
    <row r="281" spans="16:16" ht="15.75" customHeight="1">
      <c r="P281" s="17"/>
    </row>
    <row r="282" spans="16:16" ht="15.75" customHeight="1">
      <c r="P282" s="17"/>
    </row>
    <row r="283" spans="16:16" ht="15.75" customHeight="1">
      <c r="P283" s="17"/>
    </row>
    <row r="284" spans="16:16" ht="15.75" customHeight="1">
      <c r="P284" s="17"/>
    </row>
    <row r="285" spans="16:16" ht="15.75" customHeight="1">
      <c r="P285" s="17"/>
    </row>
    <row r="286" spans="16:16" ht="15.75" customHeight="1">
      <c r="P286" s="17"/>
    </row>
    <row r="287" spans="16:16" ht="15.75" customHeight="1">
      <c r="P287" s="17"/>
    </row>
    <row r="288" spans="16:16" ht="15.75" customHeight="1">
      <c r="P288" s="17"/>
    </row>
    <row r="289" spans="16:16" ht="15.75" customHeight="1">
      <c r="P289" s="17"/>
    </row>
    <row r="290" spans="16:16" ht="15.75" customHeight="1">
      <c r="P290" s="17"/>
    </row>
    <row r="291" spans="16:16" ht="15.75" customHeight="1">
      <c r="P291" s="17"/>
    </row>
    <row r="292" spans="16:16" ht="15.75" customHeight="1">
      <c r="P292" s="17"/>
    </row>
    <row r="293" spans="16:16" ht="15.75" customHeight="1">
      <c r="P293" s="17"/>
    </row>
    <row r="294" spans="16:16" ht="15.75" customHeight="1">
      <c r="P294" s="17"/>
    </row>
    <row r="295" spans="16:16" ht="15.75" customHeight="1">
      <c r="P295" s="17"/>
    </row>
    <row r="296" spans="16:16" ht="15.75" customHeight="1">
      <c r="P296" s="17"/>
    </row>
    <row r="297" spans="16:16" ht="15.75" customHeight="1">
      <c r="P297" s="17"/>
    </row>
    <row r="298" spans="16:16" ht="15.75" customHeight="1">
      <c r="P298" s="17"/>
    </row>
    <row r="299" spans="16:16" ht="15.75" customHeight="1">
      <c r="P299" s="17"/>
    </row>
    <row r="300" spans="16:16" ht="15.75" customHeight="1">
      <c r="P300" s="17"/>
    </row>
    <row r="301" spans="16:16" ht="15.75" customHeight="1">
      <c r="P301" s="17"/>
    </row>
    <row r="302" spans="16:16" ht="15.75" customHeight="1">
      <c r="P302" s="17"/>
    </row>
    <row r="303" spans="16:16" ht="15.75" customHeight="1">
      <c r="P303" s="17"/>
    </row>
    <row r="304" spans="16:16" ht="15.75" customHeight="1">
      <c r="P304" s="17"/>
    </row>
    <row r="305" spans="16:16" ht="15.75" customHeight="1">
      <c r="P305" s="17"/>
    </row>
    <row r="306" spans="16:16" ht="15.75" customHeight="1">
      <c r="P306" s="17"/>
    </row>
    <row r="307" spans="16:16" ht="15.75" customHeight="1">
      <c r="P307" s="17"/>
    </row>
    <row r="308" spans="16:16" ht="15.75" customHeight="1">
      <c r="P308" s="17"/>
    </row>
    <row r="309" spans="16:16" ht="15.75" customHeight="1">
      <c r="P309" s="17"/>
    </row>
    <row r="310" spans="16:16" ht="15.75" customHeight="1">
      <c r="P310" s="17"/>
    </row>
    <row r="311" spans="16:16" ht="15.75" customHeight="1">
      <c r="P311" s="17"/>
    </row>
    <row r="312" spans="16:16" ht="15.75" customHeight="1">
      <c r="P312" s="17"/>
    </row>
    <row r="313" spans="16:16" ht="15.75" customHeight="1">
      <c r="P313" s="17"/>
    </row>
    <row r="314" spans="16:16" ht="15.75" customHeight="1">
      <c r="P314" s="17"/>
    </row>
    <row r="315" spans="16:16" ht="15.75" customHeight="1">
      <c r="P315" s="17"/>
    </row>
    <row r="316" spans="16:16" ht="15.75" customHeight="1">
      <c r="P316" s="17"/>
    </row>
    <row r="317" spans="16:16" ht="15.75" customHeight="1">
      <c r="P317" s="17"/>
    </row>
    <row r="318" spans="16:16" ht="15.75" customHeight="1">
      <c r="P318" s="17"/>
    </row>
    <row r="319" spans="16:16" ht="15.75" customHeight="1">
      <c r="P319" s="17"/>
    </row>
    <row r="320" spans="16:16" ht="15.75" customHeight="1">
      <c r="P320" s="17"/>
    </row>
    <row r="321" spans="16:16" ht="15.75" customHeight="1">
      <c r="P321" s="17"/>
    </row>
    <row r="322" spans="16:16" ht="15.75" customHeight="1">
      <c r="P322" s="17"/>
    </row>
    <row r="323" spans="16:16" ht="15.75" customHeight="1">
      <c r="P323" s="17"/>
    </row>
    <row r="324" spans="16:16" ht="15.75" customHeight="1">
      <c r="P324" s="17"/>
    </row>
    <row r="325" spans="16:16" ht="15.75" customHeight="1">
      <c r="P325" s="17"/>
    </row>
    <row r="326" spans="16:16" ht="15.75" customHeight="1">
      <c r="P326" s="17"/>
    </row>
    <row r="327" spans="16:16" ht="15.75" customHeight="1">
      <c r="P327" s="17"/>
    </row>
    <row r="328" spans="16:16" ht="15.75" customHeight="1">
      <c r="P328" s="17"/>
    </row>
    <row r="329" spans="16:16" ht="15.75" customHeight="1">
      <c r="P329" s="17"/>
    </row>
    <row r="330" spans="16:16" ht="15.75" customHeight="1">
      <c r="P330" s="17"/>
    </row>
    <row r="331" spans="16:16" ht="15.75" customHeight="1">
      <c r="P331" s="17"/>
    </row>
    <row r="332" spans="16:16" ht="15.75" customHeight="1">
      <c r="P332" s="17"/>
    </row>
    <row r="333" spans="16:16" ht="15.75" customHeight="1">
      <c r="P333" s="17"/>
    </row>
    <row r="334" spans="16:16" ht="15.75" customHeight="1">
      <c r="P334" s="17"/>
    </row>
    <row r="335" spans="16:16" ht="15.75" customHeight="1">
      <c r="P335" s="17"/>
    </row>
    <row r="336" spans="16:16" ht="15.75" customHeight="1">
      <c r="P336" s="17"/>
    </row>
    <row r="337" spans="16:16" ht="15.75" customHeight="1">
      <c r="P337" s="17"/>
    </row>
    <row r="338" spans="16:16" ht="15.75" customHeight="1">
      <c r="P338" s="17"/>
    </row>
    <row r="339" spans="16:16" ht="15.75" customHeight="1">
      <c r="P339" s="17"/>
    </row>
    <row r="340" spans="16:16" ht="15.75" customHeight="1">
      <c r="P340" s="17"/>
    </row>
    <row r="341" spans="16:16" ht="15.75" customHeight="1">
      <c r="P341" s="17"/>
    </row>
    <row r="342" spans="16:16" ht="15.75" customHeight="1">
      <c r="P342" s="17"/>
    </row>
    <row r="343" spans="16:16" ht="15.75" customHeight="1">
      <c r="P343" s="17"/>
    </row>
    <row r="344" spans="16:16" ht="15.75" customHeight="1">
      <c r="P344" s="17"/>
    </row>
    <row r="345" spans="16:16" ht="15.75" customHeight="1">
      <c r="P345" s="17"/>
    </row>
    <row r="346" spans="16:16" ht="15.75" customHeight="1">
      <c r="P346" s="17"/>
    </row>
    <row r="347" spans="16:16" ht="15.75" customHeight="1">
      <c r="P347" s="17"/>
    </row>
    <row r="348" spans="16:16" ht="15.75" customHeight="1">
      <c r="P348" s="17"/>
    </row>
    <row r="349" spans="16:16" ht="15.75" customHeight="1">
      <c r="P349" s="17"/>
    </row>
    <row r="350" spans="16:16" ht="15.75" customHeight="1">
      <c r="P350" s="17"/>
    </row>
    <row r="351" spans="16:16" ht="15.75" customHeight="1">
      <c r="P351" s="17"/>
    </row>
    <row r="352" spans="16:16" ht="15.75" customHeight="1">
      <c r="P352" s="17"/>
    </row>
    <row r="353" spans="16:16" ht="15.75" customHeight="1">
      <c r="P353" s="17"/>
    </row>
    <row r="354" spans="16:16" ht="15.75" customHeight="1">
      <c r="P354" s="17"/>
    </row>
    <row r="355" spans="16:16" ht="15.75" customHeight="1">
      <c r="P355" s="17"/>
    </row>
    <row r="356" spans="16:16" ht="15.75" customHeight="1">
      <c r="P356" s="17"/>
    </row>
    <row r="357" spans="16:16" ht="15.75" customHeight="1">
      <c r="P357" s="17"/>
    </row>
    <row r="358" spans="16:16" ht="15.75" customHeight="1">
      <c r="P358" s="17"/>
    </row>
    <row r="359" spans="16:16" ht="15.75" customHeight="1">
      <c r="P359" s="17"/>
    </row>
    <row r="360" spans="16:16" ht="15.75" customHeight="1">
      <c r="P360" s="17"/>
    </row>
    <row r="361" spans="16:16" ht="15.75" customHeight="1">
      <c r="P361" s="17"/>
    </row>
    <row r="362" spans="16:16" ht="15.75" customHeight="1">
      <c r="P362" s="17"/>
    </row>
    <row r="363" spans="16:16" ht="15.75" customHeight="1">
      <c r="P363" s="17"/>
    </row>
    <row r="364" spans="16:16" ht="15.75" customHeight="1">
      <c r="P364" s="17"/>
    </row>
    <row r="365" spans="16:16" ht="15.75" customHeight="1">
      <c r="P365" s="17"/>
    </row>
    <row r="366" spans="16:16" ht="15.75" customHeight="1">
      <c r="P366" s="17"/>
    </row>
    <row r="367" spans="16:16" ht="15.75" customHeight="1">
      <c r="P367" s="17"/>
    </row>
    <row r="368" spans="16:16" ht="15.75" customHeight="1">
      <c r="P368" s="17"/>
    </row>
    <row r="369" spans="16:16" ht="15.75" customHeight="1">
      <c r="P369" s="17"/>
    </row>
    <row r="370" spans="16:16" ht="15.75" customHeight="1">
      <c r="P370" s="17"/>
    </row>
    <row r="371" spans="16:16" ht="15.75" customHeight="1">
      <c r="P371" s="17"/>
    </row>
    <row r="372" spans="16:16" ht="15.75" customHeight="1">
      <c r="P372" s="17"/>
    </row>
    <row r="373" spans="16:16" ht="15.75" customHeight="1">
      <c r="P373" s="17"/>
    </row>
    <row r="374" spans="16:16" ht="15.75" customHeight="1">
      <c r="P374" s="17"/>
    </row>
    <row r="375" spans="16:16" ht="15.75" customHeight="1">
      <c r="P375" s="17"/>
    </row>
    <row r="376" spans="16:16" ht="15.75" customHeight="1">
      <c r="P376" s="17"/>
    </row>
    <row r="377" spans="16:16" ht="15.75" customHeight="1">
      <c r="P377" s="17"/>
    </row>
    <row r="378" spans="16:16" ht="15.75" customHeight="1">
      <c r="P378" s="17"/>
    </row>
    <row r="379" spans="16:16" ht="15.75" customHeight="1">
      <c r="P379" s="17"/>
    </row>
    <row r="380" spans="16:16" ht="15.75" customHeight="1">
      <c r="P380" s="17"/>
    </row>
    <row r="381" spans="16:16" ht="15.75" customHeight="1">
      <c r="P381" s="17"/>
    </row>
    <row r="382" spans="16:16" ht="15.75" customHeight="1">
      <c r="P382" s="17"/>
    </row>
    <row r="383" spans="16:16" ht="15.75" customHeight="1">
      <c r="P383" s="17"/>
    </row>
    <row r="384" spans="16:16" ht="15.75" customHeight="1">
      <c r="P384" s="17"/>
    </row>
    <row r="385" spans="16:16" ht="15.75" customHeight="1">
      <c r="P385" s="17"/>
    </row>
    <row r="386" spans="16:16" ht="15.75" customHeight="1">
      <c r="P386" s="17"/>
    </row>
    <row r="387" spans="16:16" ht="15.75" customHeight="1">
      <c r="P387" s="17"/>
    </row>
    <row r="388" spans="16:16" ht="15.75" customHeight="1">
      <c r="P388" s="17"/>
    </row>
    <row r="389" spans="16:16" ht="15.75" customHeight="1">
      <c r="P389" s="17"/>
    </row>
    <row r="390" spans="16:16" ht="15.75" customHeight="1">
      <c r="P390" s="17"/>
    </row>
    <row r="391" spans="16:16" ht="15.75" customHeight="1">
      <c r="P391" s="17"/>
    </row>
    <row r="392" spans="16:16" ht="15.75" customHeight="1">
      <c r="P392" s="17"/>
    </row>
    <row r="393" spans="16:16" ht="15.75" customHeight="1">
      <c r="P393" s="17"/>
    </row>
    <row r="394" spans="16:16" ht="15.75" customHeight="1">
      <c r="P394" s="17"/>
    </row>
    <row r="395" spans="16:16" ht="15.75" customHeight="1">
      <c r="P395" s="17"/>
    </row>
    <row r="396" spans="16:16" ht="15.75" customHeight="1">
      <c r="P396" s="17"/>
    </row>
    <row r="397" spans="16:16" ht="15.75" customHeight="1">
      <c r="P397" s="17"/>
    </row>
    <row r="398" spans="16:16" ht="15.75" customHeight="1">
      <c r="P398" s="17"/>
    </row>
    <row r="399" spans="16:16" ht="15.75" customHeight="1">
      <c r="P399" s="17"/>
    </row>
    <row r="400" spans="16:16" ht="15.75" customHeight="1">
      <c r="P400" s="17"/>
    </row>
    <row r="401" spans="16:16" ht="15.75" customHeight="1">
      <c r="P401" s="17"/>
    </row>
    <row r="402" spans="16:16" ht="15.75" customHeight="1">
      <c r="P402" s="17"/>
    </row>
    <row r="403" spans="16:16" ht="15.75" customHeight="1">
      <c r="P403" s="17"/>
    </row>
    <row r="404" spans="16:16" ht="15.75" customHeight="1">
      <c r="P404" s="17"/>
    </row>
    <row r="405" spans="16:16" ht="15.75" customHeight="1">
      <c r="P405" s="17"/>
    </row>
    <row r="406" spans="16:16" ht="15.75" customHeight="1">
      <c r="P406" s="17"/>
    </row>
    <row r="407" spans="16:16" ht="15.75" customHeight="1">
      <c r="P407" s="17"/>
    </row>
    <row r="408" spans="16:16" ht="15.75" customHeight="1">
      <c r="P408" s="17"/>
    </row>
    <row r="409" spans="16:16" ht="15.75" customHeight="1">
      <c r="P409" s="17"/>
    </row>
    <row r="410" spans="16:16" ht="15.75" customHeight="1">
      <c r="P410" s="17"/>
    </row>
    <row r="411" spans="16:16" ht="15.75" customHeight="1">
      <c r="P411" s="17"/>
    </row>
    <row r="412" spans="16:16" ht="15.75" customHeight="1">
      <c r="P412" s="17"/>
    </row>
    <row r="413" spans="16:16" ht="15.75" customHeight="1">
      <c r="P413" s="17"/>
    </row>
    <row r="414" spans="16:16" ht="15.75" customHeight="1">
      <c r="P414" s="17"/>
    </row>
    <row r="415" spans="16:16" ht="15.75" customHeight="1">
      <c r="P415" s="17"/>
    </row>
    <row r="416" spans="16:16" ht="15.75" customHeight="1">
      <c r="P416" s="17"/>
    </row>
    <row r="417" spans="16:16" ht="15.75" customHeight="1">
      <c r="P417" s="17"/>
    </row>
    <row r="418" spans="16:16" ht="15.75" customHeight="1">
      <c r="P418" s="17"/>
    </row>
    <row r="419" spans="16:16" ht="15.75" customHeight="1">
      <c r="P419" s="17"/>
    </row>
    <row r="420" spans="16:16" ht="15.75" customHeight="1">
      <c r="P420" s="17"/>
    </row>
    <row r="421" spans="16:16" ht="15.75" customHeight="1">
      <c r="P421" s="17"/>
    </row>
    <row r="422" spans="16:16" ht="15.75" customHeight="1">
      <c r="P422" s="17"/>
    </row>
    <row r="423" spans="16:16" ht="15.75" customHeight="1">
      <c r="P423" s="17"/>
    </row>
    <row r="424" spans="16:16" ht="15.75" customHeight="1">
      <c r="P424" s="17"/>
    </row>
    <row r="425" spans="16:16" ht="15.75" customHeight="1">
      <c r="P425" s="17"/>
    </row>
    <row r="426" spans="16:16" ht="15.75" customHeight="1">
      <c r="P426" s="17"/>
    </row>
    <row r="427" spans="16:16" ht="15.75" customHeight="1">
      <c r="P427" s="17"/>
    </row>
    <row r="428" spans="16:16" ht="15.75" customHeight="1">
      <c r="P428" s="17"/>
    </row>
    <row r="429" spans="16:16" ht="15.75" customHeight="1">
      <c r="P429" s="17"/>
    </row>
    <row r="430" spans="16:16" ht="15.75" customHeight="1">
      <c r="P430" s="17"/>
    </row>
    <row r="431" spans="16:16" ht="15.75" customHeight="1">
      <c r="P431" s="17"/>
    </row>
    <row r="432" spans="16:16" ht="15.75" customHeight="1">
      <c r="P432" s="17"/>
    </row>
    <row r="433" spans="16:16" ht="15.75" customHeight="1">
      <c r="P433" s="17"/>
    </row>
    <row r="434" spans="16:16" ht="15.75" customHeight="1">
      <c r="P434" s="17"/>
    </row>
    <row r="435" spans="16:16" ht="15.75" customHeight="1">
      <c r="P435" s="17"/>
    </row>
    <row r="436" spans="16:16" ht="15.75" customHeight="1">
      <c r="P436" s="17"/>
    </row>
    <row r="437" spans="16:16" ht="15.75" customHeight="1">
      <c r="P437" s="17"/>
    </row>
    <row r="438" spans="16:16" ht="15.75" customHeight="1">
      <c r="P438" s="17"/>
    </row>
    <row r="439" spans="16:16" ht="15.75" customHeight="1">
      <c r="P439" s="17"/>
    </row>
    <row r="440" spans="16:16" ht="15.75" customHeight="1">
      <c r="P440" s="17"/>
    </row>
    <row r="441" spans="16:16" ht="15.75" customHeight="1">
      <c r="P441" s="17"/>
    </row>
    <row r="442" spans="16:16" ht="15.75" customHeight="1">
      <c r="P442" s="17"/>
    </row>
    <row r="443" spans="16:16" ht="15.75" customHeight="1">
      <c r="P443" s="17"/>
    </row>
    <row r="444" spans="16:16" ht="15.75" customHeight="1">
      <c r="P444" s="17"/>
    </row>
    <row r="445" spans="16:16" ht="15.75" customHeight="1">
      <c r="P445" s="17"/>
    </row>
    <row r="446" spans="16:16" ht="15.75" customHeight="1">
      <c r="P446" s="17"/>
    </row>
    <row r="447" spans="16:16" ht="15.75" customHeight="1">
      <c r="P447" s="17"/>
    </row>
    <row r="448" spans="16:16" ht="15.75" customHeight="1">
      <c r="P448" s="17"/>
    </row>
    <row r="449" spans="16:16" ht="15.75" customHeight="1">
      <c r="P449" s="17"/>
    </row>
    <row r="450" spans="16:16" ht="15.75" customHeight="1">
      <c r="P450" s="17"/>
    </row>
    <row r="451" spans="16:16" ht="15.75" customHeight="1">
      <c r="P451" s="17"/>
    </row>
    <row r="452" spans="16:16" ht="15.75" customHeight="1">
      <c r="P452" s="17"/>
    </row>
    <row r="453" spans="16:16" ht="15.75" customHeight="1">
      <c r="P453" s="17"/>
    </row>
    <row r="454" spans="16:16" ht="15.75" customHeight="1">
      <c r="P454" s="17"/>
    </row>
    <row r="455" spans="16:16" ht="15.75" customHeight="1">
      <c r="P455" s="17"/>
    </row>
    <row r="456" spans="16:16" ht="15.75" customHeight="1">
      <c r="P456" s="17"/>
    </row>
    <row r="457" spans="16:16" ht="15.75" customHeight="1">
      <c r="P457" s="17"/>
    </row>
    <row r="458" spans="16:16" ht="15.75" customHeight="1">
      <c r="P458" s="17"/>
    </row>
    <row r="459" spans="16:16" ht="15.75" customHeight="1">
      <c r="P459" s="17"/>
    </row>
    <row r="460" spans="16:16" ht="15.75" customHeight="1">
      <c r="P460" s="17"/>
    </row>
    <row r="461" spans="16:16" ht="15.75" customHeight="1">
      <c r="P461" s="17"/>
    </row>
    <row r="462" spans="16:16" ht="15.75" customHeight="1">
      <c r="P462" s="17"/>
    </row>
    <row r="463" spans="16:16" ht="15.75" customHeight="1">
      <c r="P463" s="17"/>
    </row>
    <row r="464" spans="16:16" ht="15.75" customHeight="1">
      <c r="P464" s="17"/>
    </row>
    <row r="465" spans="16:16" ht="15.75" customHeight="1">
      <c r="P465" s="17"/>
    </row>
    <row r="466" spans="16:16" ht="15.75" customHeight="1">
      <c r="P466" s="17"/>
    </row>
    <row r="467" spans="16:16" ht="15.75" customHeight="1">
      <c r="P467" s="17"/>
    </row>
    <row r="468" spans="16:16" ht="15.75" customHeight="1">
      <c r="P468" s="17"/>
    </row>
    <row r="469" spans="16:16" ht="15.75" customHeight="1">
      <c r="P469" s="17"/>
    </row>
    <row r="470" spans="16:16" ht="15.75" customHeight="1">
      <c r="P470" s="17"/>
    </row>
    <row r="471" spans="16:16" ht="15.75" customHeight="1">
      <c r="P471" s="17"/>
    </row>
    <row r="472" spans="16:16" ht="15.75" customHeight="1">
      <c r="P472" s="17"/>
    </row>
    <row r="473" spans="16:16" ht="15.75" customHeight="1">
      <c r="P473" s="17"/>
    </row>
    <row r="474" spans="16:16" ht="15.75" customHeight="1">
      <c r="P474" s="17"/>
    </row>
    <row r="475" spans="16:16" ht="15.75" customHeight="1">
      <c r="P475" s="17"/>
    </row>
    <row r="476" spans="16:16" ht="15.75" customHeight="1">
      <c r="P476" s="17"/>
    </row>
    <row r="477" spans="16:16" ht="15.75" customHeight="1">
      <c r="P477" s="17"/>
    </row>
    <row r="478" spans="16:16" ht="15.75" customHeight="1">
      <c r="P478" s="17"/>
    </row>
    <row r="479" spans="16:16" ht="15.75" customHeight="1">
      <c r="P479" s="17"/>
    </row>
    <row r="480" spans="16:16" ht="15.75" customHeight="1">
      <c r="P480" s="17"/>
    </row>
    <row r="481" spans="16:16" ht="15.75" customHeight="1">
      <c r="P481" s="17"/>
    </row>
    <row r="482" spans="16:16" ht="15.75" customHeight="1">
      <c r="P482" s="17"/>
    </row>
    <row r="483" spans="16:16" ht="15.75" customHeight="1">
      <c r="P483" s="17"/>
    </row>
    <row r="484" spans="16:16" ht="15.75" customHeight="1">
      <c r="P484" s="17"/>
    </row>
    <row r="485" spans="16:16" ht="15.75" customHeight="1">
      <c r="P485" s="17"/>
    </row>
    <row r="486" spans="16:16" ht="15.75" customHeight="1">
      <c r="P486" s="17"/>
    </row>
    <row r="487" spans="16:16" ht="15.75" customHeight="1">
      <c r="P487" s="17"/>
    </row>
    <row r="488" spans="16:16" ht="15.75" customHeight="1">
      <c r="P488" s="17"/>
    </row>
    <row r="489" spans="16:16" ht="15.75" customHeight="1">
      <c r="P489" s="17"/>
    </row>
    <row r="490" spans="16:16" ht="15.75" customHeight="1">
      <c r="P490" s="17"/>
    </row>
    <row r="491" spans="16:16" ht="15.75" customHeight="1">
      <c r="P491" s="17"/>
    </row>
    <row r="492" spans="16:16" ht="15.75" customHeight="1">
      <c r="P492" s="17"/>
    </row>
    <row r="493" spans="16:16" ht="15.75" customHeight="1">
      <c r="P493" s="17"/>
    </row>
    <row r="494" spans="16:16" ht="15.75" customHeight="1">
      <c r="P494" s="17"/>
    </row>
    <row r="495" spans="16:16" ht="15.75" customHeight="1">
      <c r="P495" s="17"/>
    </row>
    <row r="496" spans="16:16" ht="15.75" customHeight="1">
      <c r="P496" s="17"/>
    </row>
    <row r="497" spans="16:16" ht="15.75" customHeight="1">
      <c r="P497" s="17"/>
    </row>
    <row r="498" spans="16:16" ht="15.75" customHeight="1">
      <c r="P498" s="17"/>
    </row>
    <row r="499" spans="16:16" ht="15.75" customHeight="1">
      <c r="P499" s="17"/>
    </row>
    <row r="500" spans="16:16" ht="15.75" customHeight="1">
      <c r="P500" s="17"/>
    </row>
    <row r="501" spans="16:16" ht="15.75" customHeight="1">
      <c r="P501" s="17"/>
    </row>
    <row r="502" spans="16:16" ht="15.75" customHeight="1">
      <c r="P502" s="17"/>
    </row>
    <row r="503" spans="16:16" ht="15.75" customHeight="1">
      <c r="P503" s="17"/>
    </row>
    <row r="504" spans="16:16" ht="15.75" customHeight="1">
      <c r="P504" s="17"/>
    </row>
    <row r="505" spans="16:16" ht="15.75" customHeight="1">
      <c r="P505" s="17"/>
    </row>
    <row r="506" spans="16:16" ht="15.75" customHeight="1">
      <c r="P506" s="17"/>
    </row>
    <row r="507" spans="16:16" ht="15.75" customHeight="1">
      <c r="P507" s="17"/>
    </row>
    <row r="508" spans="16:16" ht="15.75" customHeight="1">
      <c r="P508" s="17"/>
    </row>
    <row r="509" spans="16:16" ht="15.75" customHeight="1">
      <c r="P509" s="17"/>
    </row>
    <row r="510" spans="16:16" ht="15.75" customHeight="1">
      <c r="P510" s="17"/>
    </row>
    <row r="511" spans="16:16" ht="15.75" customHeight="1">
      <c r="P511" s="17"/>
    </row>
    <row r="512" spans="16:16" ht="15.75" customHeight="1">
      <c r="P512" s="17"/>
    </row>
    <row r="513" spans="16:16" ht="15.75" customHeight="1">
      <c r="P513" s="17"/>
    </row>
    <row r="514" spans="16:16" ht="15.75" customHeight="1">
      <c r="P514" s="17"/>
    </row>
    <row r="515" spans="16:16" ht="15.75" customHeight="1">
      <c r="P515" s="17"/>
    </row>
    <row r="516" spans="16:16" ht="15.75" customHeight="1">
      <c r="P516" s="17"/>
    </row>
    <row r="517" spans="16:16" ht="15.75" customHeight="1">
      <c r="P517" s="17"/>
    </row>
    <row r="518" spans="16:16" ht="15.75" customHeight="1">
      <c r="P518" s="17"/>
    </row>
    <row r="519" spans="16:16" ht="15.75" customHeight="1">
      <c r="P519" s="17"/>
    </row>
    <row r="520" spans="16:16" ht="15.75" customHeight="1">
      <c r="P520" s="17"/>
    </row>
    <row r="521" spans="16:16" ht="15.75" customHeight="1">
      <c r="P521" s="17"/>
    </row>
    <row r="522" spans="16:16" ht="15.75" customHeight="1">
      <c r="P522" s="17"/>
    </row>
    <row r="523" spans="16:16" ht="15.75" customHeight="1">
      <c r="P523" s="17"/>
    </row>
    <row r="524" spans="16:16" ht="15.75" customHeight="1">
      <c r="P524" s="17"/>
    </row>
    <row r="525" spans="16:16" ht="15.75" customHeight="1">
      <c r="P525" s="17"/>
    </row>
    <row r="526" spans="16:16" ht="15.75" customHeight="1">
      <c r="P526" s="17"/>
    </row>
    <row r="527" spans="16:16" ht="15.75" customHeight="1">
      <c r="P527" s="17"/>
    </row>
    <row r="528" spans="16:16" ht="15.75" customHeight="1">
      <c r="P528" s="17"/>
    </row>
    <row r="529" spans="16:16" ht="15.75" customHeight="1">
      <c r="P529" s="17"/>
    </row>
    <row r="530" spans="16:16" ht="15.75" customHeight="1">
      <c r="P530" s="17"/>
    </row>
    <row r="531" spans="16:16" ht="15.75" customHeight="1">
      <c r="P531" s="17"/>
    </row>
    <row r="532" spans="16:16" ht="15.75" customHeight="1">
      <c r="P532" s="17"/>
    </row>
    <row r="533" spans="16:16" ht="15.75" customHeight="1">
      <c r="P533" s="17"/>
    </row>
    <row r="534" spans="16:16" ht="15.75" customHeight="1">
      <c r="P534" s="17"/>
    </row>
    <row r="535" spans="16:16" ht="15.75" customHeight="1">
      <c r="P535" s="17"/>
    </row>
    <row r="536" spans="16:16" ht="15.75" customHeight="1">
      <c r="P536" s="17"/>
    </row>
    <row r="537" spans="16:16" ht="15.75" customHeight="1">
      <c r="P537" s="17"/>
    </row>
    <row r="538" spans="16:16" ht="15.75" customHeight="1">
      <c r="P538" s="17"/>
    </row>
    <row r="539" spans="16:16" ht="15.75" customHeight="1">
      <c r="P539" s="17"/>
    </row>
    <row r="540" spans="16:16" ht="15.75" customHeight="1">
      <c r="P540" s="17"/>
    </row>
    <row r="541" spans="16:16" ht="15.75" customHeight="1">
      <c r="P541" s="17"/>
    </row>
    <row r="542" spans="16:16" ht="15.75" customHeight="1">
      <c r="P542" s="17"/>
    </row>
    <row r="543" spans="16:16" ht="15.75" customHeight="1">
      <c r="P543" s="17"/>
    </row>
    <row r="544" spans="16:16" ht="15.75" customHeight="1">
      <c r="P544" s="17"/>
    </row>
    <row r="545" spans="16:16" ht="15.75" customHeight="1">
      <c r="P545" s="17"/>
    </row>
    <row r="546" spans="16:16" ht="15.75" customHeight="1">
      <c r="P546" s="17"/>
    </row>
    <row r="547" spans="16:16" ht="15.75" customHeight="1">
      <c r="P547" s="17"/>
    </row>
    <row r="548" spans="16:16" ht="15.75" customHeight="1">
      <c r="P548" s="17"/>
    </row>
    <row r="549" spans="16:16" ht="15.75" customHeight="1">
      <c r="P549" s="17"/>
    </row>
    <row r="550" spans="16:16" ht="15.75" customHeight="1">
      <c r="P550" s="17"/>
    </row>
    <row r="551" spans="16:16" ht="15.75" customHeight="1">
      <c r="P551" s="17"/>
    </row>
    <row r="552" spans="16:16" ht="15.75" customHeight="1">
      <c r="P552" s="17"/>
    </row>
    <row r="553" spans="16:16" ht="15.75" customHeight="1">
      <c r="P553" s="17"/>
    </row>
    <row r="554" spans="16:16" ht="15.75" customHeight="1">
      <c r="P554" s="17"/>
    </row>
    <row r="555" spans="16:16" ht="15.75" customHeight="1">
      <c r="P555" s="17"/>
    </row>
    <row r="556" spans="16:16" ht="15.75" customHeight="1">
      <c r="P556" s="17"/>
    </row>
    <row r="557" spans="16:16" ht="15.75" customHeight="1">
      <c r="P557" s="17"/>
    </row>
    <row r="558" spans="16:16" ht="15.75" customHeight="1">
      <c r="P558" s="17"/>
    </row>
    <row r="559" spans="16:16" ht="15.75" customHeight="1">
      <c r="P559" s="17"/>
    </row>
    <row r="560" spans="16:16" ht="15.75" customHeight="1">
      <c r="P560" s="17"/>
    </row>
    <row r="561" spans="16:16" ht="15.75" customHeight="1">
      <c r="P561" s="17"/>
    </row>
    <row r="562" spans="16:16" ht="15.75" customHeight="1">
      <c r="P562" s="17"/>
    </row>
    <row r="563" spans="16:16" ht="15.75" customHeight="1">
      <c r="P563" s="17"/>
    </row>
    <row r="564" spans="16:16" ht="15.75" customHeight="1">
      <c r="P564" s="17"/>
    </row>
    <row r="565" spans="16:16" ht="15.75" customHeight="1">
      <c r="P565" s="17"/>
    </row>
    <row r="566" spans="16:16" ht="15.75" customHeight="1">
      <c r="P566" s="17"/>
    </row>
    <row r="567" spans="16:16" ht="15.75" customHeight="1">
      <c r="P567" s="17"/>
    </row>
    <row r="568" spans="16:16" ht="15.75" customHeight="1">
      <c r="P568" s="17"/>
    </row>
    <row r="569" spans="16:16" ht="15.75" customHeight="1">
      <c r="P569" s="17"/>
    </row>
    <row r="570" spans="16:16" ht="15.75" customHeight="1">
      <c r="P570" s="17"/>
    </row>
    <row r="571" spans="16:16" ht="15.75" customHeight="1">
      <c r="P571" s="17"/>
    </row>
    <row r="572" spans="16:16" ht="15.75" customHeight="1">
      <c r="P572" s="17"/>
    </row>
    <row r="573" spans="16:16" ht="15.75" customHeight="1">
      <c r="P573" s="17"/>
    </row>
    <row r="574" spans="16:16" ht="15.75" customHeight="1">
      <c r="P574" s="17"/>
    </row>
    <row r="575" spans="16:16" ht="15.75" customHeight="1">
      <c r="P575" s="17"/>
    </row>
    <row r="576" spans="16:16" ht="15.75" customHeight="1">
      <c r="P576" s="17"/>
    </row>
    <row r="577" spans="16:16" ht="15.75" customHeight="1">
      <c r="P577" s="17"/>
    </row>
    <row r="578" spans="16:16" ht="15.75" customHeight="1">
      <c r="P578" s="17"/>
    </row>
    <row r="579" spans="16:16" ht="15.75" customHeight="1">
      <c r="P579" s="17"/>
    </row>
    <row r="580" spans="16:16" ht="15.75" customHeight="1">
      <c r="P580" s="17"/>
    </row>
    <row r="581" spans="16:16" ht="15.75" customHeight="1">
      <c r="P581" s="17"/>
    </row>
    <row r="582" spans="16:16" ht="15.75" customHeight="1">
      <c r="P582" s="17"/>
    </row>
    <row r="583" spans="16:16" ht="15.75" customHeight="1">
      <c r="P583" s="17"/>
    </row>
    <row r="584" spans="16:16" ht="15.75" customHeight="1">
      <c r="P584" s="17"/>
    </row>
    <row r="585" spans="16:16" ht="15.75" customHeight="1">
      <c r="P585" s="17"/>
    </row>
    <row r="586" spans="16:16" ht="15.75" customHeight="1">
      <c r="P586" s="17"/>
    </row>
    <row r="587" spans="16:16" ht="15.75" customHeight="1">
      <c r="P587" s="17"/>
    </row>
    <row r="588" spans="16:16" ht="15.75" customHeight="1">
      <c r="P588" s="17"/>
    </row>
    <row r="589" spans="16:16" ht="15.75" customHeight="1">
      <c r="P589" s="17"/>
    </row>
    <row r="590" spans="16:16" ht="15.75" customHeight="1">
      <c r="P590" s="17"/>
    </row>
    <row r="591" spans="16:16" ht="15.75" customHeight="1">
      <c r="P591" s="17"/>
    </row>
    <row r="592" spans="16:16" ht="15.75" customHeight="1">
      <c r="P592" s="17"/>
    </row>
    <row r="593" spans="16:16" ht="15.75" customHeight="1">
      <c r="P593" s="17"/>
    </row>
    <row r="594" spans="16:16" ht="15.75" customHeight="1">
      <c r="P594" s="17"/>
    </row>
    <row r="595" spans="16:16" ht="15.75" customHeight="1">
      <c r="P595" s="17"/>
    </row>
    <row r="596" spans="16:16" ht="15.75" customHeight="1">
      <c r="P596" s="17"/>
    </row>
    <row r="597" spans="16:16" ht="15.75" customHeight="1">
      <c r="P597" s="17"/>
    </row>
    <row r="598" spans="16:16" ht="15.75" customHeight="1">
      <c r="P598" s="17"/>
    </row>
    <row r="599" spans="16:16" ht="15.75" customHeight="1">
      <c r="P599" s="17"/>
    </row>
    <row r="600" spans="16:16" ht="15.75" customHeight="1">
      <c r="P600" s="17"/>
    </row>
    <row r="601" spans="16:16" ht="15.75" customHeight="1">
      <c r="P601" s="17"/>
    </row>
    <row r="602" spans="16:16" ht="15.75" customHeight="1">
      <c r="P602" s="17"/>
    </row>
    <row r="603" spans="16:16" ht="15.75" customHeight="1">
      <c r="P603" s="17"/>
    </row>
    <row r="604" spans="16:16" ht="15.75" customHeight="1">
      <c r="P604" s="17"/>
    </row>
    <row r="605" spans="16:16" ht="15.75" customHeight="1">
      <c r="P605" s="17"/>
    </row>
    <row r="606" spans="16:16" ht="15.75" customHeight="1">
      <c r="P606" s="17"/>
    </row>
    <row r="607" spans="16:16" ht="15.75" customHeight="1">
      <c r="P607" s="17"/>
    </row>
    <row r="608" spans="16:16" ht="15.75" customHeight="1">
      <c r="P608" s="17"/>
    </row>
    <row r="609" spans="16:16" ht="15.75" customHeight="1">
      <c r="P609" s="17"/>
    </row>
    <row r="610" spans="16:16" ht="15.75" customHeight="1">
      <c r="P610" s="17"/>
    </row>
    <row r="611" spans="16:16" ht="15.75" customHeight="1">
      <c r="P611" s="17"/>
    </row>
    <row r="612" spans="16:16" ht="15.75" customHeight="1">
      <c r="P612" s="17"/>
    </row>
    <row r="613" spans="16:16" ht="15.75" customHeight="1">
      <c r="P613" s="17"/>
    </row>
    <row r="614" spans="16:16" ht="15.75" customHeight="1">
      <c r="P614" s="17"/>
    </row>
    <row r="615" spans="16:16" ht="15.75" customHeight="1">
      <c r="P615" s="17"/>
    </row>
    <row r="616" spans="16:16" ht="15.75" customHeight="1">
      <c r="P616" s="17"/>
    </row>
    <row r="617" spans="16:16" ht="15.75" customHeight="1">
      <c r="P617" s="17"/>
    </row>
    <row r="618" spans="16:16" ht="15.75" customHeight="1">
      <c r="P618" s="17"/>
    </row>
    <row r="619" spans="16:16" ht="15.75" customHeight="1">
      <c r="P619" s="17"/>
    </row>
    <row r="620" spans="16:16" ht="15.75" customHeight="1">
      <c r="P620" s="17"/>
    </row>
    <row r="621" spans="16:16" ht="15.75" customHeight="1">
      <c r="P621" s="17"/>
    </row>
    <row r="622" spans="16:16" ht="15.75" customHeight="1">
      <c r="P622" s="17"/>
    </row>
    <row r="623" spans="16:16" ht="15.75" customHeight="1">
      <c r="P623" s="17"/>
    </row>
    <row r="624" spans="16:16" ht="15.75" customHeight="1">
      <c r="P624" s="17"/>
    </row>
    <row r="625" spans="16:16" ht="15.75" customHeight="1">
      <c r="P625" s="17"/>
    </row>
    <row r="626" spans="16:16" ht="15.75" customHeight="1">
      <c r="P626" s="17"/>
    </row>
    <row r="627" spans="16:16" ht="15.75" customHeight="1">
      <c r="P627" s="17"/>
    </row>
    <row r="628" spans="16:16" ht="15.75" customHeight="1">
      <c r="P628" s="17"/>
    </row>
    <row r="629" spans="16:16" ht="15.75" customHeight="1">
      <c r="P629" s="17"/>
    </row>
    <row r="630" spans="16:16" ht="15.75" customHeight="1">
      <c r="P630" s="17"/>
    </row>
    <row r="631" spans="16:16" ht="15.75" customHeight="1">
      <c r="P631" s="17"/>
    </row>
    <row r="632" spans="16:16" ht="15.75" customHeight="1">
      <c r="P632" s="17"/>
    </row>
    <row r="633" spans="16:16" ht="15.75" customHeight="1">
      <c r="P633" s="17"/>
    </row>
    <row r="634" spans="16:16" ht="15.75" customHeight="1">
      <c r="P634" s="17"/>
    </row>
    <row r="635" spans="16:16" ht="15.75" customHeight="1">
      <c r="P635" s="17"/>
    </row>
    <row r="636" spans="16:16" ht="15.75" customHeight="1">
      <c r="P636" s="17"/>
    </row>
    <row r="637" spans="16:16" ht="15.75" customHeight="1">
      <c r="P637" s="17"/>
    </row>
    <row r="638" spans="16:16" ht="15.75" customHeight="1">
      <c r="P638" s="17"/>
    </row>
    <row r="639" spans="16:16" ht="15.75" customHeight="1">
      <c r="P639" s="17"/>
    </row>
    <row r="640" spans="16:16" ht="15.75" customHeight="1">
      <c r="P640" s="17"/>
    </row>
    <row r="641" spans="16:16" ht="15.75" customHeight="1">
      <c r="P641" s="17"/>
    </row>
    <row r="642" spans="16:16" ht="15.75" customHeight="1">
      <c r="P642" s="17"/>
    </row>
    <row r="643" spans="16:16" ht="15.75" customHeight="1">
      <c r="P643" s="17"/>
    </row>
    <row r="644" spans="16:16" ht="15.75" customHeight="1">
      <c r="P644" s="17"/>
    </row>
    <row r="645" spans="16:16" ht="15.75" customHeight="1">
      <c r="P645" s="17"/>
    </row>
    <row r="646" spans="16:16" ht="15.75" customHeight="1">
      <c r="P646" s="17"/>
    </row>
    <row r="647" spans="16:16" ht="15.75" customHeight="1">
      <c r="P647" s="17"/>
    </row>
    <row r="648" spans="16:16" ht="15.75" customHeight="1">
      <c r="P648" s="17"/>
    </row>
    <row r="649" spans="16:16" ht="15.75" customHeight="1">
      <c r="P649" s="17"/>
    </row>
    <row r="650" spans="16:16" ht="15.75" customHeight="1">
      <c r="P650" s="17"/>
    </row>
    <row r="651" spans="16:16" ht="15.75" customHeight="1">
      <c r="P651" s="17"/>
    </row>
    <row r="652" spans="16:16" ht="15.75" customHeight="1">
      <c r="P652" s="17"/>
    </row>
    <row r="653" spans="16:16" ht="15.75" customHeight="1">
      <c r="P653" s="17"/>
    </row>
    <row r="654" spans="16:16" ht="15.75" customHeight="1">
      <c r="P654" s="17"/>
    </row>
    <row r="655" spans="16:16" ht="15.75" customHeight="1">
      <c r="P655" s="17"/>
    </row>
    <row r="656" spans="16:16" ht="15.75" customHeight="1">
      <c r="P656" s="17"/>
    </row>
    <row r="657" spans="16:16" ht="15.75" customHeight="1">
      <c r="P657" s="17"/>
    </row>
    <row r="658" spans="16:16" ht="15.75" customHeight="1">
      <c r="P658" s="17"/>
    </row>
    <row r="659" spans="16:16" ht="15.75" customHeight="1">
      <c r="P659" s="17"/>
    </row>
    <row r="660" spans="16:16" ht="15.75" customHeight="1">
      <c r="P660" s="17"/>
    </row>
    <row r="661" spans="16:16" ht="15.75" customHeight="1">
      <c r="P661" s="17"/>
    </row>
    <row r="662" spans="16:16" ht="15.75" customHeight="1">
      <c r="P662" s="17"/>
    </row>
    <row r="663" spans="16:16" ht="15.75" customHeight="1">
      <c r="P663" s="17"/>
    </row>
    <row r="664" spans="16:16" ht="15.75" customHeight="1">
      <c r="P664" s="17"/>
    </row>
    <row r="665" spans="16:16" ht="15.75" customHeight="1">
      <c r="P665" s="17"/>
    </row>
    <row r="666" spans="16:16" ht="15.75" customHeight="1">
      <c r="P666" s="17"/>
    </row>
    <row r="667" spans="16:16" ht="15.75" customHeight="1">
      <c r="P667" s="17"/>
    </row>
    <row r="668" spans="16:16" ht="15.75" customHeight="1">
      <c r="P668" s="17"/>
    </row>
    <row r="669" spans="16:16" ht="15.75" customHeight="1">
      <c r="P669" s="17"/>
    </row>
    <row r="670" spans="16:16" ht="15.75" customHeight="1">
      <c r="P670" s="17"/>
    </row>
    <row r="671" spans="16:16" ht="15.75" customHeight="1">
      <c r="P671" s="17"/>
    </row>
    <row r="672" spans="16:16" ht="15.75" customHeight="1">
      <c r="P672" s="17"/>
    </row>
    <row r="673" spans="16:16" ht="15.75" customHeight="1">
      <c r="P673" s="17"/>
    </row>
    <row r="674" spans="16:16" ht="15.75" customHeight="1">
      <c r="P674" s="17"/>
    </row>
    <row r="675" spans="16:16" ht="15.75" customHeight="1">
      <c r="P675" s="17"/>
    </row>
    <row r="676" spans="16:16" ht="15.75" customHeight="1">
      <c r="P676" s="17"/>
    </row>
    <row r="677" spans="16:16" ht="15.75" customHeight="1">
      <c r="P677" s="17"/>
    </row>
    <row r="678" spans="16:16" ht="15.75" customHeight="1">
      <c r="P678" s="17"/>
    </row>
    <row r="679" spans="16:16" ht="15.75" customHeight="1">
      <c r="P679" s="17"/>
    </row>
    <row r="680" spans="16:16" ht="15.75" customHeight="1">
      <c r="P680" s="17"/>
    </row>
    <row r="681" spans="16:16" ht="15.75" customHeight="1">
      <c r="P681" s="17"/>
    </row>
    <row r="682" spans="16:16" ht="15.75" customHeight="1">
      <c r="P682" s="17"/>
    </row>
    <row r="683" spans="16:16" ht="15.75" customHeight="1">
      <c r="P683" s="17"/>
    </row>
    <row r="684" spans="16:16" ht="15.75" customHeight="1">
      <c r="P684" s="17"/>
    </row>
    <row r="685" spans="16:16" ht="15.75" customHeight="1">
      <c r="P685" s="17"/>
    </row>
    <row r="686" spans="16:16" ht="15.75" customHeight="1">
      <c r="P686" s="17"/>
    </row>
    <row r="687" spans="16:16" ht="15.75" customHeight="1">
      <c r="P687" s="17"/>
    </row>
    <row r="688" spans="16:16" ht="15.75" customHeight="1">
      <c r="P688" s="17"/>
    </row>
    <row r="689" spans="16:16" ht="15.75" customHeight="1">
      <c r="P689" s="17"/>
    </row>
    <row r="690" spans="16:16" ht="15.75" customHeight="1">
      <c r="P690" s="17"/>
    </row>
    <row r="691" spans="16:16" ht="15.75" customHeight="1">
      <c r="P691" s="17"/>
    </row>
    <row r="692" spans="16:16" ht="15.75" customHeight="1">
      <c r="P692" s="17"/>
    </row>
    <row r="693" spans="16:16" ht="15.75" customHeight="1">
      <c r="P693" s="17"/>
    </row>
    <row r="694" spans="16:16" ht="15.75" customHeight="1">
      <c r="P694" s="17"/>
    </row>
    <row r="695" spans="16:16" ht="15.75" customHeight="1">
      <c r="P695" s="17"/>
    </row>
    <row r="696" spans="16:16" ht="15.75" customHeight="1">
      <c r="P696" s="17"/>
    </row>
    <row r="697" spans="16:16" ht="15.75" customHeight="1">
      <c r="P697" s="17"/>
    </row>
    <row r="698" spans="16:16" ht="15.75" customHeight="1">
      <c r="P698" s="17"/>
    </row>
    <row r="699" spans="16:16" ht="15.75" customHeight="1">
      <c r="P699" s="17"/>
    </row>
    <row r="700" spans="16:16" ht="15.75" customHeight="1">
      <c r="P700" s="17"/>
    </row>
    <row r="701" spans="16:16" ht="15.75" customHeight="1">
      <c r="P701" s="17"/>
    </row>
    <row r="702" spans="16:16" ht="15.75" customHeight="1">
      <c r="P702" s="17"/>
    </row>
    <row r="703" spans="16:16" ht="15.75" customHeight="1">
      <c r="P703" s="17"/>
    </row>
    <row r="704" spans="16:16" ht="15.75" customHeight="1">
      <c r="P704" s="17"/>
    </row>
    <row r="705" spans="16:16" ht="15.75" customHeight="1">
      <c r="P705" s="17"/>
    </row>
    <row r="706" spans="16:16" ht="15.75" customHeight="1">
      <c r="P706" s="17"/>
    </row>
    <row r="707" spans="16:16" ht="15.75" customHeight="1">
      <c r="P707" s="17"/>
    </row>
    <row r="708" spans="16:16" ht="15.75" customHeight="1">
      <c r="P708" s="17"/>
    </row>
    <row r="709" spans="16:16" ht="15.75" customHeight="1">
      <c r="P709" s="17"/>
    </row>
    <row r="710" spans="16:16" ht="15.75" customHeight="1">
      <c r="P710" s="17"/>
    </row>
    <row r="711" spans="16:16" ht="15.75" customHeight="1">
      <c r="P711" s="17"/>
    </row>
    <row r="712" spans="16:16" ht="15.75" customHeight="1">
      <c r="P712" s="17"/>
    </row>
    <row r="713" spans="16:16" ht="15.75" customHeight="1">
      <c r="P713" s="17"/>
    </row>
    <row r="714" spans="16:16" ht="15.75" customHeight="1">
      <c r="P714" s="17"/>
    </row>
    <row r="715" spans="16:16" ht="15.75" customHeight="1">
      <c r="P715" s="17"/>
    </row>
    <row r="716" spans="16:16" ht="15.75" customHeight="1">
      <c r="P716" s="17"/>
    </row>
    <row r="717" spans="16:16" ht="15.75" customHeight="1">
      <c r="P717" s="17"/>
    </row>
    <row r="718" spans="16:16" ht="15.75" customHeight="1">
      <c r="P718" s="17"/>
    </row>
    <row r="719" spans="16:16" ht="15.75" customHeight="1">
      <c r="P719" s="17"/>
    </row>
    <row r="720" spans="16:16" ht="15.75" customHeight="1">
      <c r="P720" s="17"/>
    </row>
    <row r="721" spans="16:16" ht="15.75" customHeight="1">
      <c r="P721" s="17"/>
    </row>
    <row r="722" spans="16:16" ht="15.75" customHeight="1">
      <c r="P722" s="17"/>
    </row>
    <row r="723" spans="16:16" ht="15.75" customHeight="1">
      <c r="P723" s="17"/>
    </row>
    <row r="724" spans="16:16" ht="15.75" customHeight="1">
      <c r="P724" s="17"/>
    </row>
    <row r="725" spans="16:16" ht="15.75" customHeight="1">
      <c r="P725" s="17"/>
    </row>
    <row r="726" spans="16:16" ht="15.75" customHeight="1">
      <c r="P726" s="17"/>
    </row>
    <row r="727" spans="16:16" ht="15.75" customHeight="1">
      <c r="P727" s="17"/>
    </row>
    <row r="728" spans="16:16" ht="15.75" customHeight="1">
      <c r="P728" s="17"/>
    </row>
    <row r="729" spans="16:16" ht="15.75" customHeight="1">
      <c r="P729" s="17"/>
    </row>
    <row r="730" spans="16:16" ht="15.75" customHeight="1">
      <c r="P730" s="17"/>
    </row>
    <row r="731" spans="16:16" ht="15.75" customHeight="1">
      <c r="P731" s="17"/>
    </row>
    <row r="732" spans="16:16" ht="15.75" customHeight="1">
      <c r="P732" s="17"/>
    </row>
    <row r="733" spans="16:16" ht="15.75" customHeight="1">
      <c r="P733" s="17"/>
    </row>
    <row r="734" spans="16:16" ht="15.75" customHeight="1">
      <c r="P734" s="17"/>
    </row>
    <row r="735" spans="16:16" ht="15.75" customHeight="1">
      <c r="P735" s="17"/>
    </row>
    <row r="736" spans="16:16" ht="15.75" customHeight="1">
      <c r="P736" s="17"/>
    </row>
    <row r="737" spans="16:16" ht="15.75" customHeight="1">
      <c r="P737" s="17"/>
    </row>
    <row r="738" spans="16:16" ht="15.75" customHeight="1">
      <c r="P738" s="17"/>
    </row>
    <row r="739" spans="16:16" ht="15.75" customHeight="1">
      <c r="P739" s="17"/>
    </row>
    <row r="740" spans="16:16" ht="15.75" customHeight="1">
      <c r="P740" s="17"/>
    </row>
    <row r="741" spans="16:16" ht="15.75" customHeight="1">
      <c r="P741" s="17"/>
    </row>
    <row r="742" spans="16:16" ht="15.75" customHeight="1">
      <c r="P742" s="17"/>
    </row>
    <row r="743" spans="16:16" ht="15.75" customHeight="1">
      <c r="P743" s="17"/>
    </row>
    <row r="744" spans="16:16" ht="15.75" customHeight="1">
      <c r="P744" s="17"/>
    </row>
    <row r="745" spans="16:16" ht="15.75" customHeight="1">
      <c r="P745" s="17"/>
    </row>
    <row r="746" spans="16:16" ht="15.75" customHeight="1">
      <c r="P746" s="17"/>
    </row>
    <row r="747" spans="16:16" ht="15.75" customHeight="1">
      <c r="P747" s="17"/>
    </row>
    <row r="748" spans="16:16" ht="15.75" customHeight="1">
      <c r="P748" s="17"/>
    </row>
    <row r="749" spans="16:16" ht="15.75" customHeight="1">
      <c r="P749" s="17"/>
    </row>
    <row r="750" spans="16:16" ht="15.75" customHeight="1">
      <c r="P750" s="17"/>
    </row>
    <row r="751" spans="16:16" ht="15.75" customHeight="1">
      <c r="P751" s="17"/>
    </row>
    <row r="752" spans="16:16" ht="15.75" customHeight="1">
      <c r="P752" s="17"/>
    </row>
    <row r="753" spans="16:16" ht="15.75" customHeight="1">
      <c r="P753" s="17"/>
    </row>
    <row r="754" spans="16:16" ht="15.75" customHeight="1">
      <c r="P754" s="17"/>
    </row>
    <row r="755" spans="16:16" ht="15.75" customHeight="1">
      <c r="P755" s="17"/>
    </row>
    <row r="756" spans="16:16" ht="15.75" customHeight="1">
      <c r="P756" s="17"/>
    </row>
    <row r="757" spans="16:16" ht="15.75" customHeight="1">
      <c r="P757" s="17"/>
    </row>
    <row r="758" spans="16:16" ht="15.75" customHeight="1">
      <c r="P758" s="17"/>
    </row>
    <row r="759" spans="16:16" ht="15.75" customHeight="1">
      <c r="P759" s="17"/>
    </row>
    <row r="760" spans="16:16" ht="15.75" customHeight="1">
      <c r="P760" s="17"/>
    </row>
    <row r="761" spans="16:16" ht="15.75" customHeight="1">
      <c r="P761" s="17"/>
    </row>
    <row r="762" spans="16:16" ht="15.75" customHeight="1">
      <c r="P762" s="17"/>
    </row>
    <row r="763" spans="16:16" ht="15.75" customHeight="1">
      <c r="P763" s="17"/>
    </row>
    <row r="764" spans="16:16" ht="15.75" customHeight="1">
      <c r="P764" s="17"/>
    </row>
    <row r="765" spans="16:16" ht="15.75" customHeight="1">
      <c r="P765" s="17"/>
    </row>
    <row r="766" spans="16:16" ht="15.75" customHeight="1">
      <c r="P766" s="17"/>
    </row>
    <row r="767" spans="16:16" ht="15.75" customHeight="1">
      <c r="P767" s="17"/>
    </row>
    <row r="768" spans="16:16" ht="15.75" customHeight="1">
      <c r="P768" s="17"/>
    </row>
    <row r="769" spans="16:16" ht="15.75" customHeight="1">
      <c r="P769" s="17"/>
    </row>
    <row r="770" spans="16:16" ht="15.75" customHeight="1">
      <c r="P770" s="17"/>
    </row>
    <row r="771" spans="16:16" ht="15.75" customHeight="1">
      <c r="P771" s="17"/>
    </row>
    <row r="772" spans="16:16" ht="15.75" customHeight="1">
      <c r="P772" s="17"/>
    </row>
    <row r="773" spans="16:16" ht="15.75" customHeight="1">
      <c r="P773" s="17"/>
    </row>
    <row r="774" spans="16:16" ht="15.75" customHeight="1">
      <c r="P774" s="17"/>
    </row>
    <row r="775" spans="16:16" ht="15.75" customHeight="1">
      <c r="P775" s="17"/>
    </row>
    <row r="776" spans="16:16" ht="15.75" customHeight="1">
      <c r="P776" s="17"/>
    </row>
    <row r="777" spans="16:16" ht="15.75" customHeight="1">
      <c r="P777" s="17"/>
    </row>
    <row r="778" spans="16:16" ht="15.75" customHeight="1">
      <c r="P778" s="17"/>
    </row>
    <row r="779" spans="16:16" ht="15.75" customHeight="1">
      <c r="P779" s="17"/>
    </row>
    <row r="780" spans="16:16" ht="15.75" customHeight="1">
      <c r="P780" s="17"/>
    </row>
    <row r="781" spans="16:16" ht="15.75" customHeight="1">
      <c r="P781" s="17"/>
    </row>
    <row r="782" spans="16:16" ht="15.75" customHeight="1">
      <c r="P782" s="17"/>
    </row>
    <row r="783" spans="16:16" ht="15.75" customHeight="1">
      <c r="P783" s="17"/>
    </row>
    <row r="784" spans="16:16" ht="15.75" customHeight="1">
      <c r="P784" s="17"/>
    </row>
    <row r="785" spans="16:16" ht="15.75" customHeight="1">
      <c r="P785" s="17"/>
    </row>
    <row r="786" spans="16:16" ht="15.75" customHeight="1">
      <c r="P786" s="17"/>
    </row>
    <row r="787" spans="16:16" ht="15.75" customHeight="1">
      <c r="P787" s="17"/>
    </row>
    <row r="788" spans="16:16" ht="15.75" customHeight="1">
      <c r="P788" s="17"/>
    </row>
    <row r="789" spans="16:16" ht="15.75" customHeight="1">
      <c r="P789" s="17"/>
    </row>
    <row r="790" spans="16:16" ht="15.75" customHeight="1">
      <c r="P790" s="17"/>
    </row>
    <row r="791" spans="16:16" ht="15.75" customHeight="1">
      <c r="P791" s="17"/>
    </row>
    <row r="792" spans="16:16" ht="15.75" customHeight="1">
      <c r="P792" s="17"/>
    </row>
    <row r="793" spans="16:16" ht="15.75" customHeight="1">
      <c r="P793" s="17"/>
    </row>
    <row r="794" spans="16:16" ht="15.75" customHeight="1">
      <c r="P794" s="17"/>
    </row>
    <row r="795" spans="16:16" ht="15.75" customHeight="1">
      <c r="P795" s="17"/>
    </row>
    <row r="796" spans="16:16" ht="15.75" customHeight="1">
      <c r="P796" s="17"/>
    </row>
    <row r="797" spans="16:16" ht="15.75" customHeight="1">
      <c r="P797" s="17"/>
    </row>
    <row r="798" spans="16:16" ht="15.75" customHeight="1">
      <c r="P798" s="17"/>
    </row>
    <row r="799" spans="16:16" ht="15.75" customHeight="1">
      <c r="P799" s="17"/>
    </row>
    <row r="800" spans="16:16" ht="15.75" customHeight="1">
      <c r="P800" s="17"/>
    </row>
    <row r="801" spans="16:16" ht="15.75" customHeight="1">
      <c r="P801" s="17"/>
    </row>
    <row r="802" spans="16:16" ht="15.75" customHeight="1">
      <c r="P802" s="17"/>
    </row>
    <row r="803" spans="16:16" ht="15.75" customHeight="1">
      <c r="P803" s="17"/>
    </row>
    <row r="804" spans="16:16" ht="15.75" customHeight="1">
      <c r="P804" s="17"/>
    </row>
    <row r="805" spans="16:16" ht="15.75" customHeight="1">
      <c r="P805" s="17"/>
    </row>
    <row r="806" spans="16:16" ht="15.75" customHeight="1">
      <c r="P806" s="17"/>
    </row>
    <row r="807" spans="16:16" ht="15.75" customHeight="1">
      <c r="P807" s="17"/>
    </row>
    <row r="808" spans="16:16" ht="15.75" customHeight="1">
      <c r="P808" s="17"/>
    </row>
    <row r="809" spans="16:16" ht="15.75" customHeight="1">
      <c r="P809" s="17"/>
    </row>
    <row r="810" spans="16:16" ht="15.75" customHeight="1">
      <c r="P810" s="17"/>
    </row>
    <row r="811" spans="16:16" ht="15.75" customHeight="1">
      <c r="P811" s="17"/>
    </row>
    <row r="812" spans="16:16" ht="15.75" customHeight="1">
      <c r="P812" s="17"/>
    </row>
    <row r="813" spans="16:16" ht="15.75" customHeight="1">
      <c r="P813" s="17"/>
    </row>
    <row r="814" spans="16:16" ht="15.75" customHeight="1">
      <c r="P814" s="17"/>
    </row>
    <row r="815" spans="16:16" ht="15.75" customHeight="1">
      <c r="P815" s="17"/>
    </row>
    <row r="816" spans="16:16" ht="15.75" customHeight="1">
      <c r="P816" s="17"/>
    </row>
    <row r="817" spans="16:16" ht="15.75" customHeight="1">
      <c r="P817" s="17"/>
    </row>
    <row r="818" spans="16:16" ht="15.75" customHeight="1">
      <c r="P818" s="17"/>
    </row>
    <row r="819" spans="16:16" ht="15.75" customHeight="1">
      <c r="P819" s="17"/>
    </row>
    <row r="820" spans="16:16" ht="15.75" customHeight="1">
      <c r="P820" s="17"/>
    </row>
    <row r="821" spans="16:16" ht="15.75" customHeight="1">
      <c r="P821" s="17"/>
    </row>
    <row r="822" spans="16:16" ht="15.75" customHeight="1">
      <c r="P822" s="17"/>
    </row>
    <row r="823" spans="16:16" ht="15.75" customHeight="1">
      <c r="P823" s="17"/>
    </row>
    <row r="824" spans="16:16" ht="15.75" customHeight="1">
      <c r="P824" s="17"/>
    </row>
    <row r="825" spans="16:16" ht="15.75" customHeight="1">
      <c r="P825" s="17"/>
    </row>
    <row r="826" spans="16:16" ht="15.75" customHeight="1">
      <c r="P826" s="17"/>
    </row>
    <row r="827" spans="16:16" ht="15.75" customHeight="1">
      <c r="P827" s="17"/>
    </row>
    <row r="828" spans="16:16" ht="15.75" customHeight="1">
      <c r="P828" s="17"/>
    </row>
    <row r="829" spans="16:16" ht="15.75" customHeight="1">
      <c r="P829" s="17"/>
    </row>
    <row r="830" spans="16:16" ht="15.75" customHeight="1">
      <c r="P830" s="17"/>
    </row>
    <row r="831" spans="16:16" ht="15.75" customHeight="1">
      <c r="P831" s="17"/>
    </row>
    <row r="832" spans="16:16" ht="15.75" customHeight="1">
      <c r="P832" s="17"/>
    </row>
    <row r="833" spans="16:16" ht="15.75" customHeight="1">
      <c r="P833" s="17"/>
    </row>
    <row r="834" spans="16:16" ht="15.75" customHeight="1">
      <c r="P834" s="17"/>
    </row>
    <row r="835" spans="16:16" ht="15.75" customHeight="1">
      <c r="P835" s="17"/>
    </row>
    <row r="836" spans="16:16" ht="15.75" customHeight="1">
      <c r="P836" s="17"/>
    </row>
    <row r="837" spans="16:16" ht="15.75" customHeight="1">
      <c r="P837" s="17"/>
    </row>
    <row r="838" spans="16:16" ht="15.75" customHeight="1">
      <c r="P838" s="17"/>
    </row>
    <row r="839" spans="16:16" ht="15.75" customHeight="1">
      <c r="P839" s="17"/>
    </row>
    <row r="840" spans="16:16" ht="15.75" customHeight="1">
      <c r="P840" s="17"/>
    </row>
    <row r="841" spans="16:16" ht="15.75" customHeight="1">
      <c r="P841" s="17"/>
    </row>
    <row r="842" spans="16:16" ht="15.75" customHeight="1">
      <c r="P842" s="17"/>
    </row>
    <row r="843" spans="16:16" ht="15.75" customHeight="1">
      <c r="P843" s="17"/>
    </row>
    <row r="844" spans="16:16" ht="15.75" customHeight="1">
      <c r="P844" s="17"/>
    </row>
    <row r="845" spans="16:16" ht="15.75" customHeight="1">
      <c r="P845" s="17"/>
    </row>
    <row r="846" spans="16:16" ht="15.75" customHeight="1">
      <c r="P846" s="17"/>
    </row>
    <row r="847" spans="16:16" ht="15.75" customHeight="1">
      <c r="P847" s="17"/>
    </row>
    <row r="848" spans="16:16" ht="15.75" customHeight="1">
      <c r="P848" s="17"/>
    </row>
    <row r="849" spans="16:16" ht="15.75" customHeight="1">
      <c r="P849" s="17"/>
    </row>
    <row r="850" spans="16:16" ht="15.75" customHeight="1">
      <c r="P850" s="17"/>
    </row>
    <row r="851" spans="16:16" ht="15.75" customHeight="1">
      <c r="P851" s="17"/>
    </row>
    <row r="852" spans="16:16" ht="15.75" customHeight="1">
      <c r="P852" s="17"/>
    </row>
    <row r="853" spans="16:16" ht="15.75" customHeight="1">
      <c r="P853" s="17"/>
    </row>
    <row r="854" spans="16:16" ht="15.75" customHeight="1">
      <c r="P854" s="17"/>
    </row>
    <row r="855" spans="16:16" ht="15.75" customHeight="1">
      <c r="P855" s="17"/>
    </row>
    <row r="856" spans="16:16" ht="15.75" customHeight="1">
      <c r="P856" s="17"/>
    </row>
    <row r="857" spans="16:16" ht="15.75" customHeight="1">
      <c r="P857" s="17"/>
    </row>
    <row r="858" spans="16:16" ht="15.75" customHeight="1">
      <c r="P858" s="17"/>
    </row>
    <row r="859" spans="16:16" ht="15.75" customHeight="1">
      <c r="P859" s="17"/>
    </row>
    <row r="860" spans="16:16" ht="15.75" customHeight="1">
      <c r="P860" s="17"/>
    </row>
    <row r="861" spans="16:16" ht="15.75" customHeight="1">
      <c r="P861" s="17"/>
    </row>
    <row r="862" spans="16:16" ht="15.75" customHeight="1">
      <c r="P862" s="17"/>
    </row>
    <row r="863" spans="16:16" ht="15.75" customHeight="1">
      <c r="P863" s="17"/>
    </row>
    <row r="864" spans="16:16" ht="15.75" customHeight="1">
      <c r="P864" s="17"/>
    </row>
    <row r="865" spans="16:16" ht="15.75" customHeight="1">
      <c r="P865" s="17"/>
    </row>
    <row r="866" spans="16:16" ht="15.75" customHeight="1">
      <c r="P866" s="17"/>
    </row>
    <row r="867" spans="16:16" ht="15.75" customHeight="1">
      <c r="P867" s="17"/>
    </row>
    <row r="868" spans="16:16" ht="15.75" customHeight="1">
      <c r="P868" s="17"/>
    </row>
    <row r="869" spans="16:16" ht="15.75" customHeight="1">
      <c r="P869" s="17"/>
    </row>
    <row r="870" spans="16:16" ht="15.75" customHeight="1">
      <c r="P870" s="17"/>
    </row>
    <row r="871" spans="16:16" ht="15.75" customHeight="1">
      <c r="P871" s="17"/>
    </row>
    <row r="872" spans="16:16" ht="15.75" customHeight="1">
      <c r="P872" s="17"/>
    </row>
    <row r="873" spans="16:16" ht="15.75" customHeight="1">
      <c r="P873" s="17"/>
    </row>
    <row r="874" spans="16:16" ht="15.75" customHeight="1">
      <c r="P874" s="17"/>
    </row>
    <row r="875" spans="16:16" ht="15.75" customHeight="1">
      <c r="P875" s="17"/>
    </row>
    <row r="876" spans="16:16" ht="15.75" customHeight="1">
      <c r="P876" s="17"/>
    </row>
    <row r="877" spans="16:16" ht="15.75" customHeight="1">
      <c r="P877" s="17"/>
    </row>
    <row r="878" spans="16:16" ht="15.75" customHeight="1">
      <c r="P878" s="17"/>
    </row>
    <row r="879" spans="16:16" ht="15.75" customHeight="1">
      <c r="P879" s="17"/>
    </row>
    <row r="880" spans="16:16" ht="15.75" customHeight="1">
      <c r="P880" s="17"/>
    </row>
    <row r="881" spans="16:16" ht="15.75" customHeight="1">
      <c r="P881" s="17"/>
    </row>
    <row r="882" spans="16:16" ht="15.75" customHeight="1">
      <c r="P882" s="17"/>
    </row>
    <row r="883" spans="16:16" ht="15.75" customHeight="1">
      <c r="P883" s="17"/>
    </row>
    <row r="884" spans="16:16" ht="15.75" customHeight="1">
      <c r="P884" s="17"/>
    </row>
    <row r="885" spans="16:16" ht="15.75" customHeight="1">
      <c r="P885" s="17"/>
    </row>
    <row r="886" spans="16:16" ht="15.75" customHeight="1">
      <c r="P886" s="17"/>
    </row>
    <row r="887" spans="16:16" ht="15.75" customHeight="1">
      <c r="P887" s="17"/>
    </row>
    <row r="888" spans="16:16" ht="15.75" customHeight="1">
      <c r="P888" s="17"/>
    </row>
    <row r="889" spans="16:16" ht="15.75" customHeight="1">
      <c r="P889" s="17"/>
    </row>
    <row r="890" spans="16:16" ht="15.75" customHeight="1">
      <c r="P890" s="17"/>
    </row>
    <row r="891" spans="16:16" ht="15.75" customHeight="1">
      <c r="P891" s="17"/>
    </row>
    <row r="892" spans="16:16" ht="15.75" customHeight="1">
      <c r="P892" s="17"/>
    </row>
    <row r="893" spans="16:16" ht="15.75" customHeight="1">
      <c r="P893" s="17"/>
    </row>
    <row r="894" spans="16:16" ht="15.75" customHeight="1">
      <c r="P894" s="17"/>
    </row>
    <row r="895" spans="16:16" ht="15.75" customHeight="1">
      <c r="P895" s="17"/>
    </row>
    <row r="896" spans="16:16" ht="15.75" customHeight="1">
      <c r="P896" s="17"/>
    </row>
    <row r="897" spans="16:16" ht="15.75" customHeight="1">
      <c r="P897" s="17"/>
    </row>
    <row r="898" spans="16:16" ht="15.75" customHeight="1">
      <c r="P898" s="17"/>
    </row>
    <row r="899" spans="16:16" ht="15.75" customHeight="1">
      <c r="P899" s="17"/>
    </row>
    <row r="900" spans="16:16" ht="15.75" customHeight="1">
      <c r="P900" s="17"/>
    </row>
    <row r="901" spans="16:16" ht="15.75" customHeight="1">
      <c r="P901" s="17"/>
    </row>
    <row r="902" spans="16:16" ht="15.75" customHeight="1">
      <c r="P902" s="17"/>
    </row>
    <row r="903" spans="16:16" ht="15.75" customHeight="1">
      <c r="P903" s="17"/>
    </row>
    <row r="904" spans="16:16" ht="15.75" customHeight="1">
      <c r="P904" s="17"/>
    </row>
    <row r="905" spans="16:16" ht="15.75" customHeight="1">
      <c r="P905" s="17"/>
    </row>
    <row r="906" spans="16:16" ht="15.75" customHeight="1">
      <c r="P906" s="17"/>
    </row>
    <row r="907" spans="16:16" ht="15.75" customHeight="1">
      <c r="P907" s="17"/>
    </row>
    <row r="908" spans="16:16" ht="15.75" customHeight="1">
      <c r="P908" s="17"/>
    </row>
    <row r="909" spans="16:16" ht="15.75" customHeight="1">
      <c r="P909" s="17"/>
    </row>
    <row r="910" spans="16:16" ht="15.75" customHeight="1">
      <c r="P910" s="17"/>
    </row>
    <row r="911" spans="16:16" ht="15.75" customHeight="1">
      <c r="P911" s="17"/>
    </row>
    <row r="912" spans="16:16" ht="15.75" customHeight="1">
      <c r="P912" s="17"/>
    </row>
    <row r="913" spans="16:16" ht="15.75" customHeight="1">
      <c r="P913" s="17"/>
    </row>
    <row r="914" spans="16:16" ht="15.75" customHeight="1">
      <c r="P914" s="17"/>
    </row>
    <row r="915" spans="16:16" ht="15.75" customHeight="1">
      <c r="P915" s="17"/>
    </row>
    <row r="916" spans="16:16" ht="15.75" customHeight="1">
      <c r="P916" s="17"/>
    </row>
    <row r="917" spans="16:16" ht="15.75" customHeight="1">
      <c r="P917" s="17"/>
    </row>
    <row r="918" spans="16:16" ht="15.75" customHeight="1">
      <c r="P918" s="17"/>
    </row>
    <row r="919" spans="16:16" ht="15.75" customHeight="1">
      <c r="P919" s="17"/>
    </row>
    <row r="920" spans="16:16" ht="15.75" customHeight="1">
      <c r="P920" s="17"/>
    </row>
    <row r="921" spans="16:16" ht="15.75" customHeight="1">
      <c r="P921" s="17"/>
    </row>
    <row r="922" spans="16:16" ht="15.75" customHeight="1">
      <c r="P922" s="17"/>
    </row>
    <row r="923" spans="16:16" ht="15.75" customHeight="1">
      <c r="P923" s="17"/>
    </row>
    <row r="924" spans="16:16" ht="15.75" customHeight="1">
      <c r="P924" s="17"/>
    </row>
    <row r="925" spans="16:16" ht="15.75" customHeight="1">
      <c r="P925" s="17"/>
    </row>
    <row r="926" spans="16:16" ht="15.75" customHeight="1">
      <c r="P926" s="17"/>
    </row>
    <row r="927" spans="16:16" ht="15.75" customHeight="1">
      <c r="P927" s="17"/>
    </row>
    <row r="928" spans="16:16" ht="15.75" customHeight="1">
      <c r="P928" s="17"/>
    </row>
    <row r="929" spans="16:16" ht="15.75" customHeight="1">
      <c r="P929" s="17"/>
    </row>
    <row r="930" spans="16:16" ht="15.75" customHeight="1">
      <c r="P930" s="17"/>
    </row>
    <row r="931" spans="16:16" ht="15.75" customHeight="1">
      <c r="P931" s="17"/>
    </row>
    <row r="932" spans="16:16" ht="15.75" customHeight="1">
      <c r="P932" s="17"/>
    </row>
    <row r="933" spans="16:16" ht="15.75" customHeight="1">
      <c r="P933" s="17"/>
    </row>
    <row r="934" spans="16:16" ht="15.75" customHeight="1">
      <c r="P934" s="17"/>
    </row>
    <row r="935" spans="16:16" ht="15.75" customHeight="1">
      <c r="P935" s="17"/>
    </row>
    <row r="936" spans="16:16" ht="15.75" customHeight="1">
      <c r="P936" s="17"/>
    </row>
    <row r="937" spans="16:16" ht="15.75" customHeight="1">
      <c r="P937" s="17"/>
    </row>
    <row r="938" spans="16:16" ht="15.75" customHeight="1">
      <c r="P938" s="17"/>
    </row>
    <row r="939" spans="16:16" ht="15.75" customHeight="1">
      <c r="P939" s="17"/>
    </row>
    <row r="940" spans="16:16" ht="15.75" customHeight="1">
      <c r="P940" s="17"/>
    </row>
    <row r="941" spans="16:16" ht="15.75" customHeight="1">
      <c r="P941" s="17"/>
    </row>
    <row r="942" spans="16:16" ht="15.75" customHeight="1">
      <c r="P942" s="17"/>
    </row>
    <row r="943" spans="16:16" ht="15.75" customHeight="1">
      <c r="P943" s="17"/>
    </row>
    <row r="944" spans="16:16" ht="15.75" customHeight="1">
      <c r="P944" s="17"/>
    </row>
    <row r="945" spans="16:16" ht="15.75" customHeight="1">
      <c r="P945" s="17"/>
    </row>
    <row r="946" spans="16:16" ht="15.75" customHeight="1">
      <c r="P946" s="17"/>
    </row>
    <row r="947" spans="16:16" ht="15.75" customHeight="1">
      <c r="P947" s="17"/>
    </row>
    <row r="948" spans="16:16" ht="15.75" customHeight="1">
      <c r="P948" s="17"/>
    </row>
    <row r="949" spans="16:16" ht="15.75" customHeight="1">
      <c r="P949" s="17"/>
    </row>
    <row r="950" spans="16:16" ht="15.75" customHeight="1">
      <c r="P950" s="17"/>
    </row>
    <row r="951" spans="16:16" ht="15.75" customHeight="1">
      <c r="P951" s="17"/>
    </row>
    <row r="952" spans="16:16" ht="15.75" customHeight="1">
      <c r="P952" s="17"/>
    </row>
    <row r="953" spans="16:16" ht="15.75" customHeight="1">
      <c r="P953" s="17"/>
    </row>
    <row r="954" spans="16:16" ht="15.75" customHeight="1">
      <c r="P954" s="17"/>
    </row>
    <row r="955" spans="16:16" ht="15.75" customHeight="1">
      <c r="P955" s="17"/>
    </row>
    <row r="956" spans="16:16" ht="15.75" customHeight="1">
      <c r="P956" s="17"/>
    </row>
    <row r="957" spans="16:16" ht="15.75" customHeight="1">
      <c r="P957" s="17"/>
    </row>
    <row r="958" spans="16:16" ht="15.75" customHeight="1">
      <c r="P958" s="17"/>
    </row>
    <row r="959" spans="16:16" ht="15.75" customHeight="1">
      <c r="P959" s="17"/>
    </row>
    <row r="960" spans="16:16" ht="15.75" customHeight="1">
      <c r="P960" s="17"/>
    </row>
    <row r="961" spans="16:16" ht="15.75" customHeight="1">
      <c r="P961" s="17"/>
    </row>
    <row r="962" spans="16:16" ht="15.75" customHeight="1">
      <c r="P962" s="17"/>
    </row>
    <row r="963" spans="16:16" ht="15.75" customHeight="1">
      <c r="P963" s="17"/>
    </row>
    <row r="964" spans="16:16" ht="15.75" customHeight="1">
      <c r="P964" s="17"/>
    </row>
    <row r="965" spans="16:16" ht="15.75" customHeight="1">
      <c r="P965" s="17"/>
    </row>
    <row r="966" spans="16:16" ht="15.75" customHeight="1">
      <c r="P966" s="17"/>
    </row>
    <row r="967" spans="16:16" ht="15.75" customHeight="1">
      <c r="P967" s="17"/>
    </row>
    <row r="968" spans="16:16" ht="15.75" customHeight="1">
      <c r="P968" s="17"/>
    </row>
    <row r="969" spans="16:16" ht="15.75" customHeight="1">
      <c r="P969" s="17"/>
    </row>
    <row r="970" spans="16:16" ht="15.75" customHeight="1">
      <c r="P970" s="17"/>
    </row>
    <row r="971" spans="16:16" ht="15.75" customHeight="1">
      <c r="P971" s="17"/>
    </row>
    <row r="972" spans="16:16" ht="15.75" customHeight="1">
      <c r="P972" s="17"/>
    </row>
    <row r="973" spans="16:16" ht="15.75" customHeight="1">
      <c r="P973" s="17"/>
    </row>
    <row r="974" spans="16:16" ht="15.75" customHeight="1">
      <c r="P974" s="17"/>
    </row>
    <row r="975" spans="16:16" ht="15.75" customHeight="1">
      <c r="P975" s="17"/>
    </row>
    <row r="976" spans="16:16" ht="15.75" customHeight="1">
      <c r="P976" s="17"/>
    </row>
    <row r="977" spans="16:16" ht="15.75" customHeight="1">
      <c r="P977" s="17"/>
    </row>
    <row r="978" spans="16:16" ht="15.75" customHeight="1">
      <c r="P978" s="17"/>
    </row>
    <row r="979" spans="16:16" ht="15.75" customHeight="1">
      <c r="P979" s="17"/>
    </row>
    <row r="980" spans="16:16" ht="15.75" customHeight="1">
      <c r="P980" s="17"/>
    </row>
    <row r="981" spans="16:16" ht="15.75" customHeight="1">
      <c r="P981" s="17"/>
    </row>
    <row r="982" spans="16:16" ht="15.75" customHeight="1">
      <c r="P982" s="17"/>
    </row>
    <row r="983" spans="16:16" ht="15.75" customHeight="1">
      <c r="P983" s="17"/>
    </row>
    <row r="984" spans="16:16" ht="15.75" customHeight="1">
      <c r="P984" s="17"/>
    </row>
    <row r="985" spans="16:16" ht="15.75" customHeight="1">
      <c r="P985" s="17"/>
    </row>
    <row r="986" spans="16:16" ht="15.75" customHeight="1">
      <c r="P986" s="17"/>
    </row>
    <row r="987" spans="16:16" ht="15.75" customHeight="1">
      <c r="P987" s="17"/>
    </row>
    <row r="988" spans="16:16" ht="15.75" customHeight="1">
      <c r="P988" s="17"/>
    </row>
    <row r="989" spans="16:16" ht="15.75" customHeight="1">
      <c r="P989" s="17"/>
    </row>
    <row r="990" spans="16:16" ht="15.75" customHeight="1">
      <c r="P990" s="17"/>
    </row>
    <row r="991" spans="16:16" ht="15.75" customHeight="1">
      <c r="P991" s="17"/>
    </row>
    <row r="992" spans="16:16" ht="15.75" customHeight="1">
      <c r="P992" s="17"/>
    </row>
    <row r="993" spans="16:16" ht="15.75" customHeight="1">
      <c r="P993" s="17"/>
    </row>
    <row r="994" spans="16:16" ht="15.75" customHeight="1">
      <c r="P994" s="17"/>
    </row>
    <row r="995" spans="16:16" ht="15.75" customHeight="1">
      <c r="P995" s="17"/>
    </row>
    <row r="996" spans="16:16" ht="15.75" customHeight="1">
      <c r="P996" s="17"/>
    </row>
    <row r="997" spans="16:16" ht="15.75" customHeight="1">
      <c r="P997" s="17"/>
    </row>
    <row r="998" spans="16:16" ht="15.75" customHeight="1">
      <c r="P998" s="17"/>
    </row>
    <row r="999" spans="16:16" ht="15.75" customHeight="1">
      <c r="P999" s="17"/>
    </row>
    <row r="1000" spans="16:16" ht="15.75" customHeight="1">
      <c r="P1000" s="17"/>
    </row>
    <row r="1001" spans="16:16" ht="15.75" customHeight="1">
      <c r="P1001" s="17"/>
    </row>
    <row r="1002" spans="16:16" ht="15.75" customHeight="1">
      <c r="P1002" s="17"/>
    </row>
    <row r="1003" spans="16:16" ht="15.75" customHeight="1">
      <c r="P1003" s="17"/>
    </row>
    <row r="1004" spans="16:16" ht="15.75" customHeight="1">
      <c r="P1004" s="17"/>
    </row>
    <row r="1005" spans="16:16" ht="15.75" customHeight="1">
      <c r="P1005" s="17"/>
    </row>
    <row r="1006" spans="16:16" ht="15.75" customHeight="1">
      <c r="P1006" s="17"/>
    </row>
    <row r="1007" spans="16:16" ht="15.75" customHeight="1">
      <c r="P1007" s="17"/>
    </row>
    <row r="1008" spans="16:16" ht="15.75" customHeight="1">
      <c r="P1008" s="17"/>
    </row>
    <row r="1009" spans="16:16" ht="15.75" customHeight="1">
      <c r="P1009" s="17"/>
    </row>
    <row r="1010" spans="16:16" ht="15.75" customHeight="1">
      <c r="P1010" s="17"/>
    </row>
    <row r="1011" spans="16:16" ht="15.75" customHeight="1">
      <c r="P1011" s="17"/>
    </row>
    <row r="1012" spans="16:16" ht="15.75" customHeight="1">
      <c r="P1012" s="17"/>
    </row>
    <row r="1013" spans="16:16" ht="15.75" customHeight="1">
      <c r="P1013" s="17"/>
    </row>
    <row r="1014" spans="16:16" ht="15.75" customHeight="1">
      <c r="P1014" s="17"/>
    </row>
    <row r="1015" spans="16:16" ht="15.75" customHeight="1">
      <c r="P1015" s="17"/>
    </row>
    <row r="1016" spans="16:16" ht="15.75" customHeight="1">
      <c r="P1016" s="17"/>
    </row>
  </sheetData>
  <mergeCells count="38">
    <mergeCell ref="E5:E6"/>
    <mergeCell ref="F5:F6"/>
    <mergeCell ref="G5:G6"/>
    <mergeCell ref="H5:H6"/>
    <mergeCell ref="I8:I9"/>
    <mergeCell ref="I5:M5"/>
    <mergeCell ref="M6:M7"/>
    <mergeCell ref="J8:J9"/>
    <mergeCell ref="K8:K9"/>
    <mergeCell ref="L8:L9"/>
    <mergeCell ref="M8:M9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N5:N7"/>
    <mergeCell ref="I6:I7"/>
    <mergeCell ref="J6:J7"/>
    <mergeCell ref="K6:K7"/>
    <mergeCell ref="L6:L7"/>
    <mergeCell ref="A217:C217"/>
    <mergeCell ref="A219:H222"/>
    <mergeCell ref="I219:P222"/>
    <mergeCell ref="A9:C9"/>
    <mergeCell ref="A207:P210"/>
    <mergeCell ref="A212:C212"/>
    <mergeCell ref="A213:C213"/>
    <mergeCell ref="A214:C214"/>
    <mergeCell ref="A215:C215"/>
    <mergeCell ref="A216:C216"/>
    <mergeCell ref="N8:N9"/>
  </mergeCells>
  <conditionalFormatting sqref="I10:M206">
    <cfRule type="cellIs" dxfId="1" priority="7" operator="equal">
      <formula>0</formula>
    </cfRule>
  </conditionalFormatting>
  <conditionalFormatting sqref="N10:O205 D10:H205 D206:M206">
    <cfRule type="containsText" dxfId="0" priority="8" operator="containsText" text="AB">
      <formula>NOT(ISERROR(SEARCH(("AB"),(D10))))</formula>
    </cfRule>
  </conditionalFormatting>
  <pageMargins left="0.7" right="0.7" top="0.75" bottom="0.75" header="0" footer="0"/>
  <pageSetup paperSize="9" orientation="landscape"/>
  <rowBreaks count="2" manualBreakCount="2">
    <brk id="52" man="1"/>
    <brk id="14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</row>
    <row r="2" spans="1:26" ht="19.5" customHeight="1">
      <c r="A2" s="129" t="s">
        <v>60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6" ht="19.5" customHeight="1">
      <c r="A3" s="129" t="s">
        <v>501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</row>
    <row r="4" spans="1:26" ht="19.5" customHeight="1">
      <c r="A4" s="129" t="s">
        <v>88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</row>
    <row r="5" spans="1:26" ht="31.5">
      <c r="A5" s="5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9.5" customHeight="1">
      <c r="A6" s="5" t="s">
        <v>490</v>
      </c>
      <c r="B6" s="11">
        <f>'Attainment Sheet Sessional'!$E213*'CO-PO Mapping'!B6/3</f>
        <v>0</v>
      </c>
      <c r="C6" s="11">
        <f>'Attainment Sheet Sessional'!$E213*'CO-PO Mapping'!C6/3</f>
        <v>0</v>
      </c>
      <c r="D6" s="11">
        <f>'Attainment Sheet Sessional'!$E213*'CO-PO Mapping'!D6/3</f>
        <v>0</v>
      </c>
      <c r="E6" s="11">
        <f>'Attainment Sheet Sessional'!$E213*'CO-PO Mapping'!E6/3</f>
        <v>0</v>
      </c>
      <c r="F6" s="11">
        <f>'Attainment Sheet Sessional'!$E213*'CO-PO Mapping'!F6/3</f>
        <v>0</v>
      </c>
      <c r="G6" s="11">
        <f>'Attainment Sheet Sessional'!$E213*'CO-PO Mapping'!G6/3</f>
        <v>2</v>
      </c>
      <c r="H6" s="11">
        <f>'Attainment Sheet Sessional'!$E213*'CO-PO Mapping'!H6/3</f>
        <v>1</v>
      </c>
      <c r="I6" s="11">
        <f>'Attainment Sheet Sessional'!$E213*'CO-PO Mapping'!I6/3</f>
        <v>3</v>
      </c>
      <c r="J6" s="11">
        <f>'Attainment Sheet Sessional'!$E213*'CO-PO Mapping'!J6/3</f>
        <v>2</v>
      </c>
      <c r="K6" s="11">
        <f>'Attainment Sheet Sessional'!$E213*'CO-PO Mapping'!K6/3</f>
        <v>0</v>
      </c>
      <c r="L6" s="11">
        <f>'Attainment Sheet Sessional'!$E213*'CO-PO Mapping'!L6/3</f>
        <v>0</v>
      </c>
      <c r="M6" s="11">
        <f>'Attainment Sheet Sessional'!$E213*'CO-PO Mapping'!M6/3</f>
        <v>2</v>
      </c>
      <c r="N6" s="11">
        <f>'Attainment Sheet Sessional'!$E213*'CO-PO Mapping'!N6/3</f>
        <v>0</v>
      </c>
      <c r="O6" s="11">
        <f>'Attainment Sheet Sessional'!$E213*'CO-PO Mapping'!O6/3</f>
        <v>0</v>
      </c>
      <c r="P6" s="11">
        <f>'Attainment Sheet Sessional'!$E213*'CO-PO Mapping'!P6/3</f>
        <v>0</v>
      </c>
    </row>
    <row r="7" spans="1:26" ht="19.5" customHeight="1">
      <c r="A7" s="5" t="s">
        <v>491</v>
      </c>
      <c r="B7" s="11">
        <f>'Attainment Sheet Sessional'!$E214*'CO-PO Mapping'!B7/3</f>
        <v>0</v>
      </c>
      <c r="C7" s="11">
        <f>'Attainment Sheet Sessional'!$E214*'CO-PO Mapping'!C7/3</f>
        <v>0</v>
      </c>
      <c r="D7" s="11">
        <f>'Attainment Sheet Sessional'!$E214*'CO-PO Mapping'!D7/3</f>
        <v>0</v>
      </c>
      <c r="E7" s="11">
        <f>'Attainment Sheet Sessional'!$E214*'CO-PO Mapping'!E7/3</f>
        <v>0</v>
      </c>
      <c r="F7" s="11">
        <f>'Attainment Sheet Sessional'!$E214*'CO-PO Mapping'!F7/3</f>
        <v>0</v>
      </c>
      <c r="G7" s="11">
        <f>'Attainment Sheet Sessional'!$E214*'CO-PO Mapping'!G7/3</f>
        <v>2</v>
      </c>
      <c r="H7" s="11">
        <f>'Attainment Sheet Sessional'!$E214*'CO-PO Mapping'!H7/3</f>
        <v>1</v>
      </c>
      <c r="I7" s="11">
        <f>'Attainment Sheet Sessional'!$E214*'CO-PO Mapping'!I7/3</f>
        <v>3</v>
      </c>
      <c r="J7" s="11">
        <f>'Attainment Sheet Sessional'!$E214*'CO-PO Mapping'!J7/3</f>
        <v>2</v>
      </c>
      <c r="K7" s="11">
        <f>'Attainment Sheet Sessional'!$E214*'CO-PO Mapping'!K7/3</f>
        <v>0</v>
      </c>
      <c r="L7" s="11">
        <f>'Attainment Sheet Sessional'!$E214*'CO-PO Mapping'!L7/3</f>
        <v>0</v>
      </c>
      <c r="M7" s="11">
        <f>'Attainment Sheet Sessional'!$E214*'CO-PO Mapping'!M7/3</f>
        <v>2</v>
      </c>
      <c r="N7" s="11">
        <f>'Attainment Sheet Sessional'!$E214*'CO-PO Mapping'!N7/3</f>
        <v>0</v>
      </c>
      <c r="O7" s="11">
        <f>'Attainment Sheet Sessional'!$E214*'CO-PO Mapping'!O7/3</f>
        <v>0</v>
      </c>
      <c r="P7" s="11">
        <f>'Attainment Sheet Sessional'!$E214*'CO-PO Mapping'!P7/3</f>
        <v>0</v>
      </c>
    </row>
    <row r="8" spans="1:26" ht="19.5" customHeight="1">
      <c r="A8" s="5" t="s">
        <v>492</v>
      </c>
      <c r="B8" s="11">
        <f>'Attainment Sheet Sessional'!$E215*'CO-PO Mapping'!B8/3</f>
        <v>0</v>
      </c>
      <c r="C8" s="11">
        <f>'Attainment Sheet Sessional'!$E215*'CO-PO Mapping'!C8/3</f>
        <v>0</v>
      </c>
      <c r="D8" s="11">
        <f>'Attainment Sheet Sessional'!$E215*'CO-PO Mapping'!D8/3</f>
        <v>0</v>
      </c>
      <c r="E8" s="11">
        <f>'Attainment Sheet Sessional'!$E215*'CO-PO Mapping'!E8/3</f>
        <v>0</v>
      </c>
      <c r="F8" s="11">
        <f>'Attainment Sheet Sessional'!$E215*'CO-PO Mapping'!F8/3</f>
        <v>0</v>
      </c>
      <c r="G8" s="11">
        <f>'Attainment Sheet Sessional'!$E215*'CO-PO Mapping'!G8/3</f>
        <v>2</v>
      </c>
      <c r="H8" s="11">
        <f>'Attainment Sheet Sessional'!$E215*'CO-PO Mapping'!H8/3</f>
        <v>1</v>
      </c>
      <c r="I8" s="11">
        <f>'Attainment Sheet Sessional'!$E215*'CO-PO Mapping'!I8/3</f>
        <v>3</v>
      </c>
      <c r="J8" s="11">
        <f>'Attainment Sheet Sessional'!$E215*'CO-PO Mapping'!J8/3</f>
        <v>2</v>
      </c>
      <c r="K8" s="11">
        <f>'Attainment Sheet Sessional'!$E215*'CO-PO Mapping'!K8/3</f>
        <v>0</v>
      </c>
      <c r="L8" s="11">
        <f>'Attainment Sheet Sessional'!$E215*'CO-PO Mapping'!L8/3</f>
        <v>0</v>
      </c>
      <c r="M8" s="11">
        <f>'Attainment Sheet Sessional'!$E215*'CO-PO Mapping'!M8/3</f>
        <v>2</v>
      </c>
      <c r="N8" s="11">
        <f>'Attainment Sheet Sessional'!$E215*'CO-PO Mapping'!N8/3</f>
        <v>0</v>
      </c>
      <c r="O8" s="11">
        <f>'Attainment Sheet Sessional'!$E215*'CO-PO Mapping'!O8/3</f>
        <v>0</v>
      </c>
      <c r="P8" s="11">
        <f>'Attainment Sheet Sessional'!$E215*'CO-PO Mapping'!P8/3</f>
        <v>0</v>
      </c>
    </row>
    <row r="9" spans="1:26" ht="19.5" customHeight="1">
      <c r="A9" s="5" t="s">
        <v>493</v>
      </c>
      <c r="B9" s="11">
        <f>'Attainment Sheet Sessional'!$E216*'CO-PO Mapping'!B9/3</f>
        <v>0</v>
      </c>
      <c r="C9" s="11">
        <f>'Attainment Sheet Sessional'!$E216*'CO-PO Mapping'!C9/3</f>
        <v>0</v>
      </c>
      <c r="D9" s="11">
        <f>'Attainment Sheet Sessional'!$E216*'CO-PO Mapping'!D9/3</f>
        <v>0</v>
      </c>
      <c r="E9" s="11">
        <f>'Attainment Sheet Sessional'!$E216*'CO-PO Mapping'!E9/3</f>
        <v>0</v>
      </c>
      <c r="F9" s="11">
        <f>'Attainment Sheet Sessional'!$E216*'CO-PO Mapping'!F9/3</f>
        <v>0</v>
      </c>
      <c r="G9" s="11">
        <f>'Attainment Sheet Sessional'!$E216*'CO-PO Mapping'!G9/3</f>
        <v>2</v>
      </c>
      <c r="H9" s="11">
        <f>'Attainment Sheet Sessional'!$E216*'CO-PO Mapping'!H9/3</f>
        <v>1</v>
      </c>
      <c r="I9" s="11">
        <f>'Attainment Sheet Sessional'!$E216*'CO-PO Mapping'!I9/3</f>
        <v>3</v>
      </c>
      <c r="J9" s="11">
        <f>'Attainment Sheet Sessional'!$E216*'CO-PO Mapping'!J9/3</f>
        <v>2</v>
      </c>
      <c r="K9" s="11">
        <f>'Attainment Sheet Sessional'!$E216*'CO-PO Mapping'!K9/3</f>
        <v>0</v>
      </c>
      <c r="L9" s="11">
        <f>'Attainment Sheet Sessional'!$E216*'CO-PO Mapping'!L9/3</f>
        <v>0</v>
      </c>
      <c r="M9" s="11">
        <f>'Attainment Sheet Sessional'!$E216*'CO-PO Mapping'!M9/3</f>
        <v>2</v>
      </c>
      <c r="N9" s="11">
        <f>'Attainment Sheet Sessional'!$E216*'CO-PO Mapping'!N9/3</f>
        <v>0</v>
      </c>
      <c r="O9" s="11">
        <f>'Attainment Sheet Sessional'!$E216*'CO-PO Mapping'!O9/3</f>
        <v>0</v>
      </c>
      <c r="P9" s="11">
        <f>'Attainment Sheet Sessional'!$E216*'CO-PO Mapping'!P9/3</f>
        <v>0</v>
      </c>
    </row>
    <row r="10" spans="1:26" ht="19.5" customHeight="1">
      <c r="A10" s="5" t="s">
        <v>494</v>
      </c>
      <c r="B10" s="11">
        <f>'Attainment Sheet Sessional'!$E217*'CO-PO Mapping'!B10/3</f>
        <v>0</v>
      </c>
      <c r="C10" s="11">
        <f>'Attainment Sheet Sessional'!$E217*'CO-PO Mapping'!C10/3</f>
        <v>0</v>
      </c>
      <c r="D10" s="11">
        <f>'Attainment Sheet Sessional'!$E217*'CO-PO Mapping'!D10/3</f>
        <v>0</v>
      </c>
      <c r="E10" s="11">
        <f>'Attainment Sheet Sessional'!$E217*'CO-PO Mapping'!E10/3</f>
        <v>0</v>
      </c>
      <c r="F10" s="11">
        <f>'Attainment Sheet Sessional'!$E217*'CO-PO Mapping'!F10/3</f>
        <v>0</v>
      </c>
      <c r="G10" s="11">
        <f>'Attainment Sheet Sessional'!$E217*'CO-PO Mapping'!G10/3</f>
        <v>2</v>
      </c>
      <c r="H10" s="11">
        <f>'Attainment Sheet Sessional'!$E217*'CO-PO Mapping'!H10/3</f>
        <v>1</v>
      </c>
      <c r="I10" s="11">
        <f>'Attainment Sheet Sessional'!$E217*'CO-PO Mapping'!I10/3</f>
        <v>3</v>
      </c>
      <c r="J10" s="11">
        <f>'Attainment Sheet Sessional'!$E217*'CO-PO Mapping'!J10/3</f>
        <v>2</v>
      </c>
      <c r="K10" s="11">
        <f>'Attainment Sheet Sessional'!$E217*'CO-PO Mapping'!K10/3</f>
        <v>0</v>
      </c>
      <c r="L10" s="11">
        <f>'Attainment Sheet Sessional'!$E217*'CO-PO Mapping'!L10/3</f>
        <v>0</v>
      </c>
      <c r="M10" s="11">
        <f>'Attainment Sheet Sessional'!$E217*'CO-PO Mapping'!M10/3</f>
        <v>2</v>
      </c>
      <c r="N10" s="11">
        <f>'Attainment Sheet Sessional'!$E217*'CO-PO Mapping'!N10/3</f>
        <v>0</v>
      </c>
      <c r="O10" s="11">
        <f>'Attainment Sheet Sessional'!$E217*'CO-PO Mapping'!O10/3</f>
        <v>0</v>
      </c>
      <c r="P10" s="11">
        <f>'Attainment Sheet Sessional'!$E217*'CO-PO Mapping'!P10/3</f>
        <v>0</v>
      </c>
    </row>
    <row r="11" spans="1:26" ht="19.5" customHeight="1">
      <c r="A11" s="5" t="s">
        <v>495</v>
      </c>
      <c r="B11" s="11">
        <f t="shared" ref="B11:P11" si="0">AVERAGE(B6:B10)</f>
        <v>0</v>
      </c>
      <c r="C11" s="11">
        <f t="shared" si="0"/>
        <v>0</v>
      </c>
      <c r="D11" s="11">
        <f t="shared" si="0"/>
        <v>0</v>
      </c>
      <c r="E11" s="11">
        <f t="shared" si="0"/>
        <v>0</v>
      </c>
      <c r="F11" s="11">
        <f t="shared" si="0"/>
        <v>0</v>
      </c>
      <c r="G11" s="11">
        <f t="shared" si="0"/>
        <v>2</v>
      </c>
      <c r="H11" s="11">
        <f t="shared" si="0"/>
        <v>1</v>
      </c>
      <c r="I11" s="11">
        <f t="shared" si="0"/>
        <v>3</v>
      </c>
      <c r="J11" s="11">
        <f t="shared" si="0"/>
        <v>2</v>
      </c>
      <c r="K11" s="11">
        <f t="shared" si="0"/>
        <v>0</v>
      </c>
      <c r="L11" s="11">
        <f t="shared" si="0"/>
        <v>0</v>
      </c>
      <c r="M11" s="11">
        <f t="shared" si="0"/>
        <v>2</v>
      </c>
      <c r="N11" s="11">
        <f t="shared" si="0"/>
        <v>0</v>
      </c>
      <c r="O11" s="11">
        <f t="shared" si="0"/>
        <v>0</v>
      </c>
      <c r="P11" s="11">
        <f t="shared" si="0"/>
        <v>0</v>
      </c>
    </row>
    <row r="12" spans="1:26" ht="39.75" customHeight="1">
      <c r="A12" s="132" t="s">
        <v>33</v>
      </c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1"/>
      <c r="N12" s="132"/>
      <c r="O12" s="130"/>
      <c r="P12" s="131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K18" sqref="K18"/>
    </sheetView>
  </sheetViews>
  <sheetFormatPr defaultColWidth="12.625" defaultRowHeight="15" customHeight="1"/>
  <cols>
    <col min="1" max="1" width="10.875" customWidth="1"/>
    <col min="2" max="16" width="8" customWidth="1"/>
    <col min="17" max="26" width="7.625" customWidth="1"/>
  </cols>
  <sheetData>
    <row r="1" spans="1:26" ht="19.5" customHeight="1">
      <c r="A1" s="129" t="s">
        <v>67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129" t="s">
        <v>61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129" t="s">
        <v>499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29" t="s">
        <v>89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7" t="s">
        <v>46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7" t="s">
        <v>10</v>
      </c>
      <c r="K5" s="7" t="s">
        <v>11</v>
      </c>
      <c r="L5" s="7" t="s">
        <v>12</v>
      </c>
      <c r="M5" s="7" t="s">
        <v>13</v>
      </c>
      <c r="N5" s="7" t="s">
        <v>14</v>
      </c>
      <c r="O5" s="7" t="s">
        <v>15</v>
      </c>
      <c r="P5" s="7" t="s">
        <v>16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7" t="s">
        <v>496</v>
      </c>
      <c r="B6" s="11">
        <f>AVERAGE('Attainment Tool 1 C to PO'!B6,'Attainment CO to PO Sessional'!B11)</f>
        <v>0</v>
      </c>
      <c r="C6" s="11">
        <f>AVERAGE('Attainment Tool 1 C to PO'!C6,'Attainment CO to PO Sessional'!C11)</f>
        <v>0</v>
      </c>
      <c r="D6" s="11">
        <f>AVERAGE('Attainment Tool 1 C to PO'!D6,'Attainment CO to PO Sessional'!D11)</f>
        <v>0</v>
      </c>
      <c r="E6" s="11">
        <f>AVERAGE('Attainment Tool 1 C to PO'!E6,'Attainment CO to PO Sessional'!E11)</f>
        <v>0</v>
      </c>
      <c r="F6" s="11">
        <f>AVERAGE('Attainment Tool 1 C to PO'!F6,'Attainment CO to PO Sessional'!F11)</f>
        <v>0</v>
      </c>
      <c r="G6" s="11">
        <f>AVERAGE('Attainment Tool 1 C to PO'!G6,'Attainment CO to PO Sessional'!G11)</f>
        <v>1.7000000000000002</v>
      </c>
      <c r="H6" s="11">
        <f>AVERAGE('Attainment Tool 1 C to PO'!H6,'Attainment CO to PO Sessional'!H11)</f>
        <v>0.85000000000000009</v>
      </c>
      <c r="I6" s="11">
        <f>AVERAGE('Attainment Tool 1 C to PO'!I6,'Attainment CO to PO Sessional'!I11)</f>
        <v>2.5499999999999998</v>
      </c>
      <c r="J6" s="11">
        <f>AVERAGE('Attainment Tool 1 C to PO'!J6,'Attainment CO to PO Sessional'!J11)</f>
        <v>1.7000000000000002</v>
      </c>
      <c r="K6" s="11">
        <f>AVERAGE('Attainment Tool 1 C to PO'!K6,'Attainment CO to PO Sessional'!K11)</f>
        <v>0</v>
      </c>
      <c r="L6" s="11">
        <f>AVERAGE('Attainment Tool 1 C to PO'!L6,'Attainment CO to PO Sessional'!L11)</f>
        <v>0</v>
      </c>
      <c r="M6" s="11">
        <f>AVERAGE('Attainment Tool 1 C to PO'!M6,'Attainment CO to PO Sessional'!M11)</f>
        <v>1.7000000000000002</v>
      </c>
      <c r="N6" s="11">
        <f>AVERAGE('Attainment Tool 1 C to PO'!N6,'Attainment CO to PO Sessional'!N11)</f>
        <v>0</v>
      </c>
      <c r="O6" s="11">
        <f>AVERAGE('Attainment Tool 1 C to PO'!O6,'Attainment CO to PO Sessional'!O11)</f>
        <v>0</v>
      </c>
      <c r="P6" s="11">
        <f>AVERAGE('Attainment Tool 1 C to PO'!P6,'Attainment CO to PO Sessional'!P11)</f>
        <v>0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7" t="s">
        <v>496</v>
      </c>
      <c r="B7" s="11">
        <f t="shared" ref="B7:P7" si="0">ROUND(B6,0)</f>
        <v>0</v>
      </c>
      <c r="C7" s="11">
        <f t="shared" si="0"/>
        <v>0</v>
      </c>
      <c r="D7" s="11">
        <f t="shared" si="0"/>
        <v>0</v>
      </c>
      <c r="E7" s="11">
        <f t="shared" si="0"/>
        <v>0</v>
      </c>
      <c r="F7" s="11">
        <f t="shared" si="0"/>
        <v>0</v>
      </c>
      <c r="G7" s="11">
        <f t="shared" si="0"/>
        <v>2</v>
      </c>
      <c r="H7" s="11">
        <f t="shared" si="0"/>
        <v>1</v>
      </c>
      <c r="I7" s="11">
        <f t="shared" si="0"/>
        <v>3</v>
      </c>
      <c r="J7" s="11">
        <f t="shared" si="0"/>
        <v>2</v>
      </c>
      <c r="K7" s="11">
        <f t="shared" si="0"/>
        <v>0</v>
      </c>
      <c r="L7" s="11">
        <f t="shared" si="0"/>
        <v>0</v>
      </c>
      <c r="M7" s="11">
        <f t="shared" si="0"/>
        <v>2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132" t="s">
        <v>33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132"/>
      <c r="O8" s="130"/>
      <c r="P8" s="13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Remidal 1</vt:lpstr>
      <vt:lpstr>MID Term 2</vt:lpstr>
      <vt:lpstr>Remidal 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Techno India NJR</cp:lastModifiedBy>
  <dcterms:created xsi:type="dcterms:W3CDTF">2018-02-21T04:44:08Z</dcterms:created>
  <dcterms:modified xsi:type="dcterms:W3CDTF">2024-12-09T05:21:15Z</dcterms:modified>
</cp:coreProperties>
</file>