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015" windowHeight="7365" firstSheet="7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idal 1" sheetId="6" r:id="rId6"/>
    <sheet name="MID Term 2" sheetId="7" r:id="rId7"/>
    <sheet name="Remidal 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4" hidden="1">' MID Term 1'!$S$1:$S$1000</definedName>
    <definedName name="_xlnm._FilterDatabase" localSheetId="5" hidden="1">'Remidal 1'!$E$1:$E$1000</definedName>
    <definedName name="_xlnm._FilterDatabase" localSheetId="7" hidden="1">'Remidal 2'!$E$1:$E$202</definedName>
  </definedNames>
  <calcPr calcId="124519"/>
</workbook>
</file>

<file path=xl/calcChain.xml><?xml version="1.0" encoding="utf-8"?>
<calcChain xmlns="http://schemas.openxmlformats.org/spreadsheetml/2006/main">
  <c r="F217" i="9"/>
  <c r="F218"/>
  <c r="F219"/>
  <c r="F220"/>
  <c r="F221"/>
  <c r="H208" i="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8"/>
  <c r="G208" s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9"/>
  <c r="H10"/>
  <c r="H11"/>
  <c r="H12"/>
  <c r="H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8"/>
  <c r="E4" i="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3"/>
  <c r="N8" i="7"/>
  <c r="N13"/>
  <c r="N20"/>
  <c r="N24"/>
  <c r="N25"/>
  <c r="N26"/>
  <c r="N31"/>
  <c r="N35"/>
  <c r="N39"/>
  <c r="N45"/>
  <c r="N53"/>
  <c r="N57"/>
  <c r="N60"/>
  <c r="N84"/>
  <c r="N100"/>
  <c r="N101"/>
  <c r="N104"/>
  <c r="N107"/>
  <c r="N114"/>
  <c r="N116"/>
  <c r="N119"/>
  <c r="N124"/>
  <c r="N127"/>
  <c r="N130"/>
  <c r="N137"/>
  <c r="N139"/>
  <c r="N140"/>
  <c r="N144"/>
  <c r="N146"/>
  <c r="N149"/>
  <c r="N152"/>
  <c r="N159"/>
  <c r="N165"/>
  <c r="N166"/>
  <c r="N174"/>
  <c r="N177"/>
  <c r="N180"/>
  <c r="N190"/>
  <c r="N204"/>
  <c r="N206"/>
  <c r="J7"/>
  <c r="J8"/>
  <c r="J9"/>
  <c r="J11"/>
  <c r="J12"/>
  <c r="J13"/>
  <c r="J15"/>
  <c r="J16"/>
  <c r="J18"/>
  <c r="J19"/>
  <c r="J20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9"/>
  <c r="J80"/>
  <c r="J81"/>
  <c r="J82"/>
  <c r="J83"/>
  <c r="J84"/>
  <c r="J85"/>
  <c r="J86"/>
  <c r="J87"/>
  <c r="J88"/>
  <c r="J91"/>
  <c r="J92"/>
  <c r="J93"/>
  <c r="J94"/>
  <c r="J95"/>
  <c r="J96"/>
  <c r="J97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5"/>
  <c r="J176"/>
  <c r="J177"/>
  <c r="J178"/>
  <c r="J179"/>
  <c r="J180"/>
  <c r="J181"/>
  <c r="J182"/>
  <c r="J183"/>
  <c r="J184"/>
  <c r="J185"/>
  <c r="J186"/>
  <c r="J187"/>
  <c r="J188"/>
  <c r="J189"/>
  <c r="J190"/>
  <c r="J192"/>
  <c r="J193"/>
  <c r="J194"/>
  <c r="J195"/>
  <c r="J196"/>
  <c r="J197"/>
  <c r="J198"/>
  <c r="J199"/>
  <c r="J200"/>
  <c r="J201"/>
  <c r="J202"/>
  <c r="J203"/>
  <c r="J204"/>
  <c r="J205"/>
  <c r="J206"/>
  <c r="F8"/>
  <c r="F9"/>
  <c r="F11"/>
  <c r="F12"/>
  <c r="F13"/>
  <c r="F15"/>
  <c r="F16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40"/>
  <c r="F41"/>
  <c r="F42"/>
  <c r="F43"/>
  <c r="F44"/>
  <c r="F45"/>
  <c r="F46"/>
  <c r="F47"/>
  <c r="F48"/>
  <c r="F49"/>
  <c r="F50"/>
  <c r="F51"/>
  <c r="F52"/>
  <c r="F53"/>
  <c r="F54"/>
  <c r="F55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81"/>
  <c r="F82"/>
  <c r="F83"/>
  <c r="F84"/>
  <c r="F85"/>
  <c r="F86"/>
  <c r="F87"/>
  <c r="F88"/>
  <c r="F91"/>
  <c r="F92"/>
  <c r="F93"/>
  <c r="F94"/>
  <c r="F95"/>
  <c r="F96"/>
  <c r="F97"/>
  <c r="F99"/>
  <c r="F100"/>
  <c r="F101"/>
  <c r="F102"/>
  <c r="F103"/>
  <c r="F104"/>
  <c r="F106"/>
  <c r="F107"/>
  <c r="F108"/>
  <c r="F109"/>
  <c r="F110"/>
  <c r="F111"/>
  <c r="F112"/>
  <c r="F113"/>
  <c r="F114"/>
  <c r="F115"/>
  <c r="F116"/>
  <c r="F117"/>
  <c r="F118"/>
  <c r="F119"/>
  <c r="F120"/>
  <c r="F121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7"/>
  <c r="F148"/>
  <c r="F149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1"/>
  <c r="F172"/>
  <c r="F173"/>
  <c r="F175"/>
  <c r="F176"/>
  <c r="F177"/>
  <c r="F178"/>
  <c r="F179"/>
  <c r="F180"/>
  <c r="F181"/>
  <c r="F182"/>
  <c r="F183"/>
  <c r="F184"/>
  <c r="F185"/>
  <c r="F186"/>
  <c r="F187"/>
  <c r="F188"/>
  <c r="F189"/>
  <c r="F192"/>
  <c r="F193"/>
  <c r="F194"/>
  <c r="F195"/>
  <c r="F196"/>
  <c r="F197"/>
  <c r="F198"/>
  <c r="F199"/>
  <c r="F200"/>
  <c r="F201"/>
  <c r="F202"/>
  <c r="F203"/>
  <c r="F204"/>
  <c r="F205"/>
  <c r="F206"/>
  <c r="F7"/>
  <c r="U8"/>
  <c r="U9"/>
  <c r="U10"/>
  <c r="F10" s="1"/>
  <c r="U11"/>
  <c r="U12"/>
  <c r="U13"/>
  <c r="U14"/>
  <c r="N14" s="1"/>
  <c r="U15"/>
  <c r="U16"/>
  <c r="U17"/>
  <c r="N17" s="1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J35" s="1"/>
  <c r="U36"/>
  <c r="U37"/>
  <c r="U38"/>
  <c r="U39"/>
  <c r="F39" s="1"/>
  <c r="U40"/>
  <c r="U41"/>
  <c r="U42"/>
  <c r="U43"/>
  <c r="U44"/>
  <c r="U45"/>
  <c r="U46"/>
  <c r="U47"/>
  <c r="U48"/>
  <c r="U49"/>
  <c r="U50"/>
  <c r="U51"/>
  <c r="U52"/>
  <c r="U53"/>
  <c r="U54"/>
  <c r="U55"/>
  <c r="U56"/>
  <c r="N56" s="1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J78" s="1"/>
  <c r="U79"/>
  <c r="U80"/>
  <c r="U81"/>
  <c r="U82"/>
  <c r="U83"/>
  <c r="U84"/>
  <c r="U85"/>
  <c r="U86"/>
  <c r="U87"/>
  <c r="U88"/>
  <c r="U89"/>
  <c r="N89" s="1"/>
  <c r="U90"/>
  <c r="J90" s="1"/>
  <c r="U91"/>
  <c r="U92"/>
  <c r="U93"/>
  <c r="U94"/>
  <c r="U95"/>
  <c r="U96"/>
  <c r="U97"/>
  <c r="U98"/>
  <c r="N98" s="1"/>
  <c r="U99"/>
  <c r="U100"/>
  <c r="U101"/>
  <c r="U102"/>
  <c r="U103"/>
  <c r="U104"/>
  <c r="U105"/>
  <c r="N105" s="1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N122" s="1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F146" s="1"/>
  <c r="U147"/>
  <c r="U148"/>
  <c r="U149"/>
  <c r="U150"/>
  <c r="N150" s="1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N170" s="1"/>
  <c r="U171"/>
  <c r="U172"/>
  <c r="U173"/>
  <c r="U174"/>
  <c r="J174" s="1"/>
  <c r="U175"/>
  <c r="U176"/>
  <c r="U177"/>
  <c r="U178"/>
  <c r="U179"/>
  <c r="U180"/>
  <c r="U181"/>
  <c r="U182"/>
  <c r="U183"/>
  <c r="U184"/>
  <c r="U185"/>
  <c r="U186"/>
  <c r="U187"/>
  <c r="U188"/>
  <c r="U189"/>
  <c r="U190"/>
  <c r="F190" s="1"/>
  <c r="U191"/>
  <c r="N191" s="1"/>
  <c r="U192"/>
  <c r="U193"/>
  <c r="U194"/>
  <c r="U195"/>
  <c r="U196"/>
  <c r="U197"/>
  <c r="U198"/>
  <c r="U199"/>
  <c r="U200"/>
  <c r="U201"/>
  <c r="U202"/>
  <c r="U203"/>
  <c r="U204"/>
  <c r="U205"/>
  <c r="U206"/>
  <c r="E4" i="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3"/>
  <c r="F191" i="7" l="1"/>
  <c r="J191"/>
  <c r="F174"/>
  <c r="F170"/>
  <c r="F150"/>
  <c r="J150"/>
  <c r="F122"/>
  <c r="J122"/>
  <c r="F105"/>
  <c r="F98"/>
  <c r="J98"/>
  <c r="F90"/>
  <c r="N90"/>
  <c r="F89"/>
  <c r="J89"/>
  <c r="F78"/>
  <c r="N78"/>
  <c r="F56"/>
  <c r="J56"/>
  <c r="F35"/>
  <c r="F17"/>
  <c r="J17"/>
  <c r="F14"/>
  <c r="J14"/>
  <c r="J10"/>
  <c r="N10"/>
  <c r="W8" i="5" l="1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W7"/>
  <c r="V7"/>
  <c r="H208" i="9" l="1"/>
  <c r="H206"/>
  <c r="H205"/>
  <c r="F205"/>
  <c r="H204"/>
  <c r="H203"/>
  <c r="H202"/>
  <c r="F202"/>
  <c r="H201"/>
  <c r="H200"/>
  <c r="F200"/>
  <c r="H199"/>
  <c r="F199"/>
  <c r="H198"/>
  <c r="F198"/>
  <c r="H197"/>
  <c r="F197"/>
  <c r="H196"/>
  <c r="H195"/>
  <c r="H194"/>
  <c r="H193"/>
  <c r="H192"/>
  <c r="F192"/>
  <c r="H191"/>
  <c r="H190"/>
  <c r="H189"/>
  <c r="H188"/>
  <c r="H187"/>
  <c r="H186"/>
  <c r="H185"/>
  <c r="H184"/>
  <c r="F184"/>
  <c r="H183"/>
  <c r="H182"/>
  <c r="F182"/>
  <c r="H181"/>
  <c r="H179"/>
  <c r="H178"/>
  <c r="H177"/>
  <c r="H176"/>
  <c r="H175"/>
  <c r="H174"/>
  <c r="H173"/>
  <c r="H172"/>
  <c r="H171"/>
  <c r="H170"/>
  <c r="F170"/>
  <c r="H169"/>
  <c r="H168"/>
  <c r="H167"/>
  <c r="H166"/>
  <c r="F166"/>
  <c r="H165"/>
  <c r="H164"/>
  <c r="H163"/>
  <c r="H162"/>
  <c r="H161"/>
  <c r="H160"/>
  <c r="H159"/>
  <c r="H158"/>
  <c r="H157"/>
  <c r="H156"/>
  <c r="F156"/>
  <c r="H155"/>
  <c r="H154"/>
  <c r="H153"/>
  <c r="H152"/>
  <c r="H151"/>
  <c r="H150"/>
  <c r="H149"/>
  <c r="H148"/>
  <c r="H147"/>
  <c r="H146"/>
  <c r="H145"/>
  <c r="H144"/>
  <c r="F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F111"/>
  <c r="H110"/>
  <c r="F110"/>
  <c r="H109"/>
  <c r="F109"/>
  <c r="H108"/>
  <c r="H107"/>
  <c r="F107"/>
  <c r="H106"/>
  <c r="H105"/>
  <c r="F105"/>
  <c r="H104"/>
  <c r="F104"/>
  <c r="H103"/>
  <c r="H102"/>
  <c r="H101"/>
  <c r="H100"/>
  <c r="F100"/>
  <c r="H99"/>
  <c r="F99"/>
  <c r="H98"/>
  <c r="F98"/>
  <c r="H97"/>
  <c r="H96"/>
  <c r="F96"/>
  <c r="H95"/>
  <c r="H94"/>
  <c r="F94"/>
  <c r="H93"/>
  <c r="F93"/>
  <c r="H92"/>
  <c r="H91"/>
  <c r="H90"/>
  <c r="F90"/>
  <c r="H89"/>
  <c r="F89"/>
  <c r="H88"/>
  <c r="H87"/>
  <c r="F87"/>
  <c r="H86"/>
  <c r="F86"/>
  <c r="H85"/>
  <c r="F85"/>
  <c r="H84"/>
  <c r="H83"/>
  <c r="H82"/>
  <c r="H81"/>
  <c r="H80"/>
  <c r="H79"/>
  <c r="H78"/>
  <c r="F78"/>
  <c r="H77"/>
  <c r="F77"/>
  <c r="H76"/>
  <c r="H75"/>
  <c r="H74"/>
  <c r="F74"/>
  <c r="H73"/>
  <c r="H72"/>
  <c r="F72"/>
  <c r="H71"/>
  <c r="F71"/>
  <c r="H70"/>
  <c r="F70"/>
  <c r="H69"/>
  <c r="F69"/>
  <c r="H68"/>
  <c r="H67"/>
  <c r="F67"/>
  <c r="H66"/>
  <c r="H65"/>
  <c r="H64"/>
  <c r="H63"/>
  <c r="H62"/>
  <c r="H61"/>
  <c r="H60"/>
  <c r="F60"/>
  <c r="H59"/>
  <c r="H58"/>
  <c r="H57"/>
  <c r="F57"/>
  <c r="H56"/>
  <c r="H55"/>
  <c r="H54"/>
  <c r="H53"/>
  <c r="H52"/>
  <c r="H51"/>
  <c r="H50"/>
  <c r="F50"/>
  <c r="H49"/>
  <c r="H48"/>
  <c r="H47"/>
  <c r="F47"/>
  <c r="H46"/>
  <c r="H45"/>
  <c r="F45"/>
  <c r="H44"/>
  <c r="H43"/>
  <c r="F43"/>
  <c r="H42"/>
  <c r="F42"/>
  <c r="H41"/>
  <c r="H40"/>
  <c r="F40"/>
  <c r="H39"/>
  <c r="H38"/>
  <c r="H37"/>
  <c r="F37"/>
  <c r="H36"/>
  <c r="F36"/>
  <c r="H35"/>
  <c r="H34"/>
  <c r="H33"/>
  <c r="F33"/>
  <c r="H32"/>
  <c r="H31"/>
  <c r="H30"/>
  <c r="H29"/>
  <c r="F29"/>
  <c r="H28"/>
  <c r="H27"/>
  <c r="F27"/>
  <c r="H26"/>
  <c r="H25"/>
  <c r="H24"/>
  <c r="H23"/>
  <c r="H22"/>
  <c r="H21"/>
  <c r="H20"/>
  <c r="H19"/>
  <c r="H18"/>
  <c r="H17"/>
  <c r="H16"/>
  <c r="F16"/>
  <c r="H15"/>
  <c r="H14"/>
  <c r="H13"/>
  <c r="H12"/>
  <c r="H11"/>
  <c r="F11"/>
  <c r="H10"/>
  <c r="F10"/>
  <c r="H8"/>
  <c r="G8"/>
  <c r="F8"/>
  <c r="K47" s="1"/>
  <c r="E8"/>
  <c r="D8"/>
  <c r="Q206" i="7"/>
  <c r="P206"/>
  <c r="O206"/>
  <c r="I206"/>
  <c r="H206"/>
  <c r="G206"/>
  <c r="Q205"/>
  <c r="P205"/>
  <c r="O205"/>
  <c r="I205"/>
  <c r="H205"/>
  <c r="G205"/>
  <c r="Q204"/>
  <c r="P204"/>
  <c r="O204"/>
  <c r="I204"/>
  <c r="H204"/>
  <c r="G204"/>
  <c r="Q203"/>
  <c r="P203"/>
  <c r="O203"/>
  <c r="G206" i="9"/>
  <c r="L206" s="1"/>
  <c r="I203" i="7"/>
  <c r="H203"/>
  <c r="G203"/>
  <c r="Q202"/>
  <c r="P202"/>
  <c r="O202"/>
  <c r="G205" i="9"/>
  <c r="L205" s="1"/>
  <c r="I202" i="7"/>
  <c r="H202"/>
  <c r="G202"/>
  <c r="Q201"/>
  <c r="P201"/>
  <c r="O201"/>
  <c r="I201"/>
  <c r="H201"/>
  <c r="G201"/>
  <c r="Q200"/>
  <c r="P200"/>
  <c r="O200"/>
  <c r="G203" i="9"/>
  <c r="L203" s="1"/>
  <c r="I200" i="7"/>
  <c r="H200"/>
  <c r="G200"/>
  <c r="Q199"/>
  <c r="P199"/>
  <c r="O199"/>
  <c r="G202" i="9"/>
  <c r="L202" s="1"/>
  <c r="I199" i="7"/>
  <c r="H199"/>
  <c r="G199"/>
  <c r="Q198"/>
  <c r="P198"/>
  <c r="O198"/>
  <c r="G201" i="9"/>
  <c r="L201" s="1"/>
  <c r="I198" i="7"/>
  <c r="H198"/>
  <c r="G198"/>
  <c r="Q197"/>
  <c r="P197"/>
  <c r="O197"/>
  <c r="I197"/>
  <c r="H197"/>
  <c r="G197"/>
  <c r="Q196"/>
  <c r="P196"/>
  <c r="O196"/>
  <c r="G199" i="9"/>
  <c r="L199" s="1"/>
  <c r="I196" i="7"/>
  <c r="H196"/>
  <c r="G196"/>
  <c r="Q195"/>
  <c r="P195"/>
  <c r="O195"/>
  <c r="G198" i="9"/>
  <c r="L198" s="1"/>
  <c r="I195" i="7"/>
  <c r="H195"/>
  <c r="G195"/>
  <c r="Q194"/>
  <c r="P194"/>
  <c r="O194"/>
  <c r="G197" i="9"/>
  <c r="L197" s="1"/>
  <c r="I194" i="7"/>
  <c r="H194"/>
  <c r="G194"/>
  <c r="Q193"/>
  <c r="P193"/>
  <c r="O193"/>
  <c r="I193"/>
  <c r="H193"/>
  <c r="G193"/>
  <c r="Q192"/>
  <c r="P192"/>
  <c r="O192"/>
  <c r="G195" i="9"/>
  <c r="L195" s="1"/>
  <c r="I192" i="7"/>
  <c r="H192"/>
  <c r="G192"/>
  <c r="Q191"/>
  <c r="P191"/>
  <c r="O191"/>
  <c r="G194" i="9"/>
  <c r="L194" s="1"/>
  <c r="I191" i="7"/>
  <c r="H191"/>
  <c r="G191"/>
  <c r="Q190"/>
  <c r="P190"/>
  <c r="O190"/>
  <c r="G193" i="9"/>
  <c r="L193" s="1"/>
  <c r="I190" i="7"/>
  <c r="H190"/>
  <c r="G190"/>
  <c r="Q189"/>
  <c r="P189"/>
  <c r="O189"/>
  <c r="I189"/>
  <c r="H189"/>
  <c r="G189"/>
  <c r="Q188"/>
  <c r="P188"/>
  <c r="O188"/>
  <c r="G191" i="9"/>
  <c r="L191" s="1"/>
  <c r="I188" i="7"/>
  <c r="H188"/>
  <c r="G188"/>
  <c r="Q187"/>
  <c r="P187"/>
  <c r="O187"/>
  <c r="G190" i="9"/>
  <c r="L190" s="1"/>
  <c r="I187" i="7"/>
  <c r="H187"/>
  <c r="G187"/>
  <c r="Q186"/>
  <c r="P186"/>
  <c r="O186"/>
  <c r="G189" i="9"/>
  <c r="L189" s="1"/>
  <c r="I186" i="7"/>
  <c r="H186"/>
  <c r="G186"/>
  <c r="Q185"/>
  <c r="P185"/>
  <c r="O185"/>
  <c r="I185"/>
  <c r="H185"/>
  <c r="G185"/>
  <c r="Q184"/>
  <c r="P184"/>
  <c r="O184"/>
  <c r="G187" i="9"/>
  <c r="L187" s="1"/>
  <c r="I184" i="7"/>
  <c r="H184"/>
  <c r="G184"/>
  <c r="Q183"/>
  <c r="P183"/>
  <c r="O183"/>
  <c r="G186" i="9"/>
  <c r="L186" s="1"/>
  <c r="I183" i="7"/>
  <c r="H183"/>
  <c r="G183"/>
  <c r="Q182"/>
  <c r="P182"/>
  <c r="O182"/>
  <c r="G185" i="9"/>
  <c r="L185" s="1"/>
  <c r="I182" i="7"/>
  <c r="H182"/>
  <c r="G182"/>
  <c r="Q181"/>
  <c r="P181"/>
  <c r="O181"/>
  <c r="I181"/>
  <c r="H181"/>
  <c r="G181"/>
  <c r="Q180"/>
  <c r="P180"/>
  <c r="O180"/>
  <c r="G183" i="9"/>
  <c r="L183" s="1"/>
  <c r="I180" i="7"/>
  <c r="H180"/>
  <c r="G180"/>
  <c r="Q179"/>
  <c r="P179"/>
  <c r="O179"/>
  <c r="G182" i="9"/>
  <c r="L182" s="1"/>
  <c r="I179" i="7"/>
  <c r="H179"/>
  <c r="G179"/>
  <c r="Q178"/>
  <c r="P178"/>
  <c r="O178"/>
  <c r="G181" i="9"/>
  <c r="L181" s="1"/>
  <c r="I178" i="7"/>
  <c r="H178"/>
  <c r="G178"/>
  <c r="Q177"/>
  <c r="P177"/>
  <c r="O177"/>
  <c r="I177"/>
  <c r="H177"/>
  <c r="G177"/>
  <c r="Q176"/>
  <c r="P176"/>
  <c r="O176"/>
  <c r="G179" i="9"/>
  <c r="L179" s="1"/>
  <c r="I176" i="7"/>
  <c r="H176"/>
  <c r="G176"/>
  <c r="Q175"/>
  <c r="P175"/>
  <c r="O175"/>
  <c r="G178" i="9"/>
  <c r="L178" s="1"/>
  <c r="I175" i="7"/>
  <c r="H175"/>
  <c r="G175"/>
  <c r="Q174"/>
  <c r="P174"/>
  <c r="O174"/>
  <c r="G177" i="9"/>
  <c r="L177" s="1"/>
  <c r="I174" i="7"/>
  <c r="H174"/>
  <c r="G174"/>
  <c r="Q173"/>
  <c r="P173"/>
  <c r="O173"/>
  <c r="I173"/>
  <c r="H173"/>
  <c r="G173"/>
  <c r="Q172"/>
  <c r="P172"/>
  <c r="O172"/>
  <c r="G175" i="9"/>
  <c r="L175" s="1"/>
  <c r="I172" i="7"/>
  <c r="H172"/>
  <c r="G172"/>
  <c r="Q171"/>
  <c r="P171"/>
  <c r="O171"/>
  <c r="G174" i="9"/>
  <c r="L174" s="1"/>
  <c r="I171" i="7"/>
  <c r="H171"/>
  <c r="G171"/>
  <c r="Q170"/>
  <c r="P170"/>
  <c r="O170"/>
  <c r="G173" i="9"/>
  <c r="L173" s="1"/>
  <c r="I170" i="7"/>
  <c r="H170"/>
  <c r="G170"/>
  <c r="Q169"/>
  <c r="P169"/>
  <c r="O169"/>
  <c r="I169"/>
  <c r="H169"/>
  <c r="G169"/>
  <c r="Q168"/>
  <c r="P168"/>
  <c r="O168"/>
  <c r="G171" i="9"/>
  <c r="L171" s="1"/>
  <c r="I168" i="7"/>
  <c r="H168"/>
  <c r="G168"/>
  <c r="Q167"/>
  <c r="P167"/>
  <c r="O167"/>
  <c r="G170" i="9"/>
  <c r="L170" s="1"/>
  <c r="I167" i="7"/>
  <c r="H167"/>
  <c r="G167"/>
  <c r="Q166"/>
  <c r="P166"/>
  <c r="O166"/>
  <c r="G169" i="9"/>
  <c r="L169" s="1"/>
  <c r="I166" i="7"/>
  <c r="H166"/>
  <c r="G166"/>
  <c r="Q165"/>
  <c r="P165"/>
  <c r="O165"/>
  <c r="I165"/>
  <c r="H165"/>
  <c r="G165"/>
  <c r="Q164"/>
  <c r="P164"/>
  <c r="O164"/>
  <c r="G167" i="9"/>
  <c r="L167" s="1"/>
  <c r="I164" i="7"/>
  <c r="H164"/>
  <c r="G164"/>
  <c r="Q163"/>
  <c r="P163"/>
  <c r="O163"/>
  <c r="G166" i="9"/>
  <c r="L166" s="1"/>
  <c r="I163" i="7"/>
  <c r="H163"/>
  <c r="G163"/>
  <c r="Q162"/>
  <c r="P162"/>
  <c r="O162"/>
  <c r="G165" i="9"/>
  <c r="L165" s="1"/>
  <c r="I162" i="7"/>
  <c r="H162"/>
  <c r="G162"/>
  <c r="Q161"/>
  <c r="P161"/>
  <c r="O161"/>
  <c r="I161"/>
  <c r="H161"/>
  <c r="G161"/>
  <c r="Q160"/>
  <c r="P160"/>
  <c r="O160"/>
  <c r="G163" i="9"/>
  <c r="L163" s="1"/>
  <c r="I160" i="7"/>
  <c r="H160"/>
  <c r="G160"/>
  <c r="Q159"/>
  <c r="P159"/>
  <c r="O159"/>
  <c r="G162" i="9"/>
  <c r="L162" s="1"/>
  <c r="I159" i="7"/>
  <c r="H159"/>
  <c r="G159"/>
  <c r="Q158"/>
  <c r="P158"/>
  <c r="O158"/>
  <c r="G161" i="9"/>
  <c r="L161" s="1"/>
  <c r="I158" i="7"/>
  <c r="H158"/>
  <c r="G158"/>
  <c r="Q157"/>
  <c r="P157"/>
  <c r="O157"/>
  <c r="I157"/>
  <c r="H157"/>
  <c r="G157"/>
  <c r="Q156"/>
  <c r="P156"/>
  <c r="O156"/>
  <c r="G159" i="9"/>
  <c r="L159" s="1"/>
  <c r="I156" i="7"/>
  <c r="H156"/>
  <c r="G156"/>
  <c r="Q155"/>
  <c r="P155"/>
  <c r="O155"/>
  <c r="G158" i="9"/>
  <c r="L158" s="1"/>
  <c r="I155" i="7"/>
  <c r="H155"/>
  <c r="G155"/>
  <c r="Q154"/>
  <c r="P154"/>
  <c r="O154"/>
  <c r="G157" i="9"/>
  <c r="L157" s="1"/>
  <c r="I154" i="7"/>
  <c r="H154"/>
  <c r="G154"/>
  <c r="Q153"/>
  <c r="P153"/>
  <c r="O153"/>
  <c r="I153"/>
  <c r="H153"/>
  <c r="G153"/>
  <c r="Q152"/>
  <c r="P152"/>
  <c r="O152"/>
  <c r="G155" i="9"/>
  <c r="L155" s="1"/>
  <c r="I152" i="7"/>
  <c r="H152"/>
  <c r="G152"/>
  <c r="Q151"/>
  <c r="P151"/>
  <c r="O151"/>
  <c r="G154" i="9"/>
  <c r="L154" s="1"/>
  <c r="I151" i="7"/>
  <c r="H151"/>
  <c r="G151"/>
  <c r="Q150"/>
  <c r="P150"/>
  <c r="O150"/>
  <c r="G153" i="9"/>
  <c r="L153" s="1"/>
  <c r="I150" i="7"/>
  <c r="H150"/>
  <c r="G150"/>
  <c r="Q149"/>
  <c r="P149"/>
  <c r="O149"/>
  <c r="I149"/>
  <c r="H149"/>
  <c r="G149"/>
  <c r="Q148"/>
  <c r="P148"/>
  <c r="O148"/>
  <c r="G151" i="9"/>
  <c r="L151" s="1"/>
  <c r="I148" i="7"/>
  <c r="H148"/>
  <c r="G148"/>
  <c r="Q147"/>
  <c r="P147"/>
  <c r="O147"/>
  <c r="G150" i="9"/>
  <c r="L150" s="1"/>
  <c r="I147" i="7"/>
  <c r="H147"/>
  <c r="G147"/>
  <c r="Q146"/>
  <c r="P146"/>
  <c r="O146"/>
  <c r="G149" i="9"/>
  <c r="L149" s="1"/>
  <c r="I146" i="7"/>
  <c r="H146"/>
  <c r="G146"/>
  <c r="Q145"/>
  <c r="P145"/>
  <c r="O145"/>
  <c r="I145"/>
  <c r="H145"/>
  <c r="G145"/>
  <c r="Q144"/>
  <c r="P144"/>
  <c r="O144"/>
  <c r="G147" i="9"/>
  <c r="L147" s="1"/>
  <c r="I144" i="7"/>
  <c r="H144"/>
  <c r="G144"/>
  <c r="Q143"/>
  <c r="P143"/>
  <c r="O143"/>
  <c r="G146" i="9"/>
  <c r="L146" s="1"/>
  <c r="I143" i="7"/>
  <c r="H143"/>
  <c r="G143"/>
  <c r="Q142"/>
  <c r="P142"/>
  <c r="O142"/>
  <c r="G145" i="9"/>
  <c r="L145" s="1"/>
  <c r="I142" i="7"/>
  <c r="H142"/>
  <c r="G142"/>
  <c r="Q141"/>
  <c r="P141"/>
  <c r="O141"/>
  <c r="I141"/>
  <c r="H141"/>
  <c r="G141"/>
  <c r="Q140"/>
  <c r="P140"/>
  <c r="O140"/>
  <c r="G143" i="9"/>
  <c r="L143" s="1"/>
  <c r="I140" i="7"/>
  <c r="H140"/>
  <c r="G140"/>
  <c r="Q139"/>
  <c r="P139"/>
  <c r="O139"/>
  <c r="G142" i="9"/>
  <c r="L142" s="1"/>
  <c r="I139" i="7"/>
  <c r="H139"/>
  <c r="G139"/>
  <c r="Q138"/>
  <c r="P138"/>
  <c r="O138"/>
  <c r="G141" i="9"/>
  <c r="L141" s="1"/>
  <c r="I138" i="7"/>
  <c r="H138"/>
  <c r="G138"/>
  <c r="Q137"/>
  <c r="P137"/>
  <c r="O137"/>
  <c r="I137"/>
  <c r="H137"/>
  <c r="G137"/>
  <c r="Q136"/>
  <c r="P136"/>
  <c r="O136"/>
  <c r="G139" i="9"/>
  <c r="L139" s="1"/>
  <c r="I136" i="7"/>
  <c r="H136"/>
  <c r="G136"/>
  <c r="Q135"/>
  <c r="P135"/>
  <c r="O135"/>
  <c r="G138" i="9"/>
  <c r="L138" s="1"/>
  <c r="I135" i="7"/>
  <c r="H135"/>
  <c r="G135"/>
  <c r="Q134"/>
  <c r="P134"/>
  <c r="O134"/>
  <c r="G137" i="9"/>
  <c r="L137" s="1"/>
  <c r="I134" i="7"/>
  <c r="H134"/>
  <c r="G134"/>
  <c r="Q133"/>
  <c r="P133"/>
  <c r="O133"/>
  <c r="I133"/>
  <c r="H133"/>
  <c r="G133"/>
  <c r="Q132"/>
  <c r="P132"/>
  <c r="O132"/>
  <c r="G135" i="9"/>
  <c r="L135" s="1"/>
  <c r="I132" i="7"/>
  <c r="H132"/>
  <c r="G132"/>
  <c r="Q131"/>
  <c r="P131"/>
  <c r="O131"/>
  <c r="I131"/>
  <c r="H131"/>
  <c r="G131"/>
  <c r="Q130"/>
  <c r="P130"/>
  <c r="O130"/>
  <c r="G133" i="9"/>
  <c r="L133" s="1"/>
  <c r="I130" i="7"/>
  <c r="H130"/>
  <c r="G130"/>
  <c r="Q129"/>
  <c r="P129"/>
  <c r="O129"/>
  <c r="K129"/>
  <c r="I129"/>
  <c r="H129"/>
  <c r="G129"/>
  <c r="Q128"/>
  <c r="P128"/>
  <c r="O128"/>
  <c r="G131" i="9"/>
  <c r="L131" s="1"/>
  <c r="I128" i="7"/>
  <c r="H128"/>
  <c r="G128"/>
  <c r="Q127"/>
  <c r="P127"/>
  <c r="O127"/>
  <c r="I127"/>
  <c r="H127"/>
  <c r="G127"/>
  <c r="Q126"/>
  <c r="P126"/>
  <c r="O126"/>
  <c r="G129" i="9"/>
  <c r="L129" s="1"/>
  <c r="I126" i="7"/>
  <c r="H126"/>
  <c r="G126"/>
  <c r="Q125"/>
  <c r="P125"/>
  <c r="O125"/>
  <c r="K125"/>
  <c r="I125"/>
  <c r="H125"/>
  <c r="G125"/>
  <c r="Q124"/>
  <c r="P124"/>
  <c r="O124"/>
  <c r="G127" i="9"/>
  <c r="L127" s="1"/>
  <c r="I124" i="7"/>
  <c r="H124"/>
  <c r="G124"/>
  <c r="Q123"/>
  <c r="P123"/>
  <c r="O123"/>
  <c r="I123"/>
  <c r="H123"/>
  <c r="G123"/>
  <c r="Q122"/>
  <c r="P122"/>
  <c r="O122"/>
  <c r="G125" i="9"/>
  <c r="L125" s="1"/>
  <c r="I122" i="7"/>
  <c r="H122"/>
  <c r="G122"/>
  <c r="Q121"/>
  <c r="P121"/>
  <c r="O121"/>
  <c r="K121"/>
  <c r="I121"/>
  <c r="H121"/>
  <c r="G121"/>
  <c r="Q120"/>
  <c r="P120"/>
  <c r="O120"/>
  <c r="G123" i="9"/>
  <c r="L123" s="1"/>
  <c r="I120" i="7"/>
  <c r="H120"/>
  <c r="G120"/>
  <c r="Q119"/>
  <c r="P119"/>
  <c r="O119"/>
  <c r="I119"/>
  <c r="H119"/>
  <c r="G119"/>
  <c r="Q118"/>
  <c r="P118"/>
  <c r="O118"/>
  <c r="G121" i="9"/>
  <c r="L121" s="1"/>
  <c r="I118" i="7"/>
  <c r="H118"/>
  <c r="G118"/>
  <c r="Q117"/>
  <c r="P117"/>
  <c r="O117"/>
  <c r="K117"/>
  <c r="I117"/>
  <c r="H117"/>
  <c r="G117"/>
  <c r="Q116"/>
  <c r="P116"/>
  <c r="O116"/>
  <c r="G119" i="9"/>
  <c r="L119" s="1"/>
  <c r="I116" i="7"/>
  <c r="H116"/>
  <c r="G116"/>
  <c r="Q115"/>
  <c r="P115"/>
  <c r="O115"/>
  <c r="I115"/>
  <c r="H115"/>
  <c r="G115"/>
  <c r="Q114"/>
  <c r="P114"/>
  <c r="O114"/>
  <c r="G117" i="9"/>
  <c r="L117" s="1"/>
  <c r="I114" i="7"/>
  <c r="H114"/>
  <c r="G114"/>
  <c r="K113"/>
  <c r="Q113"/>
  <c r="P113"/>
  <c r="O113"/>
  <c r="I113"/>
  <c r="H113"/>
  <c r="G113"/>
  <c r="Q112"/>
  <c r="P112"/>
  <c r="O112"/>
  <c r="G115" i="9"/>
  <c r="L115" s="1"/>
  <c r="I112" i="7"/>
  <c r="H112"/>
  <c r="G112"/>
  <c r="Q111"/>
  <c r="P111"/>
  <c r="O111"/>
  <c r="I111"/>
  <c r="H111"/>
  <c r="G111"/>
  <c r="Q110"/>
  <c r="P110"/>
  <c r="O110"/>
  <c r="G113" i="9"/>
  <c r="L113" s="1"/>
  <c r="I110" i="7"/>
  <c r="H110"/>
  <c r="G110"/>
  <c r="Q109"/>
  <c r="P109"/>
  <c r="O109"/>
  <c r="K109"/>
  <c r="I109"/>
  <c r="H109"/>
  <c r="G109"/>
  <c r="Q108"/>
  <c r="P108"/>
  <c r="O108"/>
  <c r="G111" i="9"/>
  <c r="L111" s="1"/>
  <c r="I108" i="7"/>
  <c r="H108"/>
  <c r="G108"/>
  <c r="Q107"/>
  <c r="P107"/>
  <c r="O107"/>
  <c r="I107"/>
  <c r="H107"/>
  <c r="G107"/>
  <c r="Q106"/>
  <c r="P106"/>
  <c r="O106"/>
  <c r="G109" i="9"/>
  <c r="L109" s="1"/>
  <c r="I106" i="7"/>
  <c r="H106"/>
  <c r="G106"/>
  <c r="Q105"/>
  <c r="P105"/>
  <c r="O105"/>
  <c r="K105"/>
  <c r="I105"/>
  <c r="H105"/>
  <c r="G105"/>
  <c r="Q104"/>
  <c r="P104"/>
  <c r="O104"/>
  <c r="G107" i="9"/>
  <c r="L107" s="1"/>
  <c r="I104" i="7"/>
  <c r="H104"/>
  <c r="G104"/>
  <c r="Q103"/>
  <c r="P103"/>
  <c r="O103"/>
  <c r="I103"/>
  <c r="H103"/>
  <c r="G103"/>
  <c r="Q102"/>
  <c r="P102"/>
  <c r="O102"/>
  <c r="G105" i="9"/>
  <c r="L105" s="1"/>
  <c r="I102" i="7"/>
  <c r="H102"/>
  <c r="G102"/>
  <c r="Q101"/>
  <c r="P101"/>
  <c r="O101"/>
  <c r="K101"/>
  <c r="I101"/>
  <c r="H101"/>
  <c r="G101"/>
  <c r="G103" i="9"/>
  <c r="L103" s="1"/>
  <c r="Q100" i="7"/>
  <c r="P100"/>
  <c r="O100"/>
  <c r="I100"/>
  <c r="H100"/>
  <c r="G100"/>
  <c r="Q99"/>
  <c r="P99"/>
  <c r="O99"/>
  <c r="I99"/>
  <c r="H99"/>
  <c r="G99"/>
  <c r="Q98"/>
  <c r="P98"/>
  <c r="O98"/>
  <c r="G101" i="9"/>
  <c r="L101" s="1"/>
  <c r="I98" i="7"/>
  <c r="H98"/>
  <c r="G98"/>
  <c r="Q97"/>
  <c r="P97"/>
  <c r="O97"/>
  <c r="K97"/>
  <c r="I97"/>
  <c r="H97"/>
  <c r="G97"/>
  <c r="G99" i="9"/>
  <c r="L99" s="1"/>
  <c r="Q96" i="7"/>
  <c r="P96"/>
  <c r="O96"/>
  <c r="I96"/>
  <c r="H96"/>
  <c r="G96"/>
  <c r="Q95"/>
  <c r="P95"/>
  <c r="O95"/>
  <c r="I95"/>
  <c r="H95"/>
  <c r="G95"/>
  <c r="Q94"/>
  <c r="P94"/>
  <c r="O94"/>
  <c r="G97" i="9"/>
  <c r="L97" s="1"/>
  <c r="I94" i="7"/>
  <c r="H94"/>
  <c r="G94"/>
  <c r="Q93"/>
  <c r="P93"/>
  <c r="O93"/>
  <c r="K93"/>
  <c r="I93"/>
  <c r="H93"/>
  <c r="G93"/>
  <c r="Q92"/>
  <c r="P92"/>
  <c r="O92"/>
  <c r="G95" i="9"/>
  <c r="L95" s="1"/>
  <c r="I92" i="7"/>
  <c r="H92"/>
  <c r="G92"/>
  <c r="Q91"/>
  <c r="P91"/>
  <c r="O91"/>
  <c r="I91"/>
  <c r="H91"/>
  <c r="G91"/>
  <c r="Q90"/>
  <c r="P90"/>
  <c r="O90"/>
  <c r="G93" i="9"/>
  <c r="L93" s="1"/>
  <c r="I90" i="7"/>
  <c r="H90"/>
  <c r="G90"/>
  <c r="K89"/>
  <c r="Q89"/>
  <c r="P89"/>
  <c r="O89"/>
  <c r="I89"/>
  <c r="H89"/>
  <c r="G89"/>
  <c r="Q88"/>
  <c r="P88"/>
  <c r="O88"/>
  <c r="G91" i="9"/>
  <c r="L91" s="1"/>
  <c r="I88" i="7"/>
  <c r="H88"/>
  <c r="G88"/>
  <c r="Q87"/>
  <c r="P87"/>
  <c r="O87"/>
  <c r="I87"/>
  <c r="H87"/>
  <c r="G87"/>
  <c r="G89" i="9"/>
  <c r="L89" s="1"/>
  <c r="Q86" i="7"/>
  <c r="P86"/>
  <c r="O86"/>
  <c r="I86"/>
  <c r="H86"/>
  <c r="G86"/>
  <c r="K85"/>
  <c r="Q85"/>
  <c r="P85"/>
  <c r="O85"/>
  <c r="I85"/>
  <c r="H85"/>
  <c r="G85"/>
  <c r="Q84"/>
  <c r="P84"/>
  <c r="O84"/>
  <c r="G87" i="9"/>
  <c r="L87" s="1"/>
  <c r="I84" i="7"/>
  <c r="H84"/>
  <c r="G84"/>
  <c r="Q83"/>
  <c r="P83"/>
  <c r="O83"/>
  <c r="I83"/>
  <c r="H83"/>
  <c r="G83"/>
  <c r="Q82"/>
  <c r="P82"/>
  <c r="O82"/>
  <c r="G85" i="9"/>
  <c r="L85" s="1"/>
  <c r="I82" i="7"/>
  <c r="H82"/>
  <c r="G82"/>
  <c r="Q81"/>
  <c r="P81"/>
  <c r="O81"/>
  <c r="K81"/>
  <c r="I81"/>
  <c r="H81"/>
  <c r="G81"/>
  <c r="G83" i="9"/>
  <c r="L83" s="1"/>
  <c r="Q80" i="7"/>
  <c r="P80"/>
  <c r="O80"/>
  <c r="I80"/>
  <c r="H80"/>
  <c r="G80"/>
  <c r="Q79"/>
  <c r="P79"/>
  <c r="O79"/>
  <c r="I79"/>
  <c r="H79"/>
  <c r="G79"/>
  <c r="G81" i="9"/>
  <c r="L81" s="1"/>
  <c r="Q78" i="7"/>
  <c r="P78"/>
  <c r="O78"/>
  <c r="I78"/>
  <c r="H78"/>
  <c r="G78"/>
  <c r="K77"/>
  <c r="Q77"/>
  <c r="P77"/>
  <c r="O77"/>
  <c r="I77"/>
  <c r="H77"/>
  <c r="G77"/>
  <c r="Q76"/>
  <c r="P76"/>
  <c r="O76"/>
  <c r="G79" i="9"/>
  <c r="L79" s="1"/>
  <c r="I76" i="7"/>
  <c r="H76"/>
  <c r="G76"/>
  <c r="Q75"/>
  <c r="P75"/>
  <c r="O75"/>
  <c r="I75"/>
  <c r="H75"/>
  <c r="G75"/>
  <c r="Q74"/>
  <c r="P74"/>
  <c r="O74"/>
  <c r="G77" i="9"/>
  <c r="L77" s="1"/>
  <c r="I74" i="7"/>
  <c r="H74"/>
  <c r="G74"/>
  <c r="Q73"/>
  <c r="P73"/>
  <c r="O73"/>
  <c r="K73"/>
  <c r="I73"/>
  <c r="H73"/>
  <c r="G73"/>
  <c r="Q72"/>
  <c r="P72"/>
  <c r="O72"/>
  <c r="G75" i="9"/>
  <c r="L75" s="1"/>
  <c r="I72" i="7"/>
  <c r="H72"/>
  <c r="G72"/>
  <c r="Q71"/>
  <c r="P71"/>
  <c r="O71"/>
  <c r="I71"/>
  <c r="H71"/>
  <c r="G71"/>
  <c r="Q70"/>
  <c r="P70"/>
  <c r="O70"/>
  <c r="G73" i="9"/>
  <c r="L73" s="1"/>
  <c r="I70" i="7"/>
  <c r="H70"/>
  <c r="G70"/>
  <c r="Q69"/>
  <c r="P69"/>
  <c r="O69"/>
  <c r="K69"/>
  <c r="I69"/>
  <c r="H69"/>
  <c r="G69"/>
  <c r="G71" i="9"/>
  <c r="L71" s="1"/>
  <c r="Q68" i="7"/>
  <c r="P68"/>
  <c r="O68"/>
  <c r="I68"/>
  <c r="H68"/>
  <c r="G68"/>
  <c r="Q67"/>
  <c r="P67"/>
  <c r="O67"/>
  <c r="I67"/>
  <c r="H67"/>
  <c r="G67"/>
  <c r="G69" i="9"/>
  <c r="L69" s="1"/>
  <c r="Q66" i="7"/>
  <c r="P66"/>
  <c r="O66"/>
  <c r="I66"/>
  <c r="H66"/>
  <c r="G66"/>
  <c r="K65"/>
  <c r="Q65"/>
  <c r="P65"/>
  <c r="O65"/>
  <c r="I65"/>
  <c r="H65"/>
  <c r="G65"/>
  <c r="Q64"/>
  <c r="P64"/>
  <c r="O64"/>
  <c r="G67" i="9"/>
  <c r="L67" s="1"/>
  <c r="I64" i="7"/>
  <c r="H64"/>
  <c r="G64"/>
  <c r="Q63"/>
  <c r="P63"/>
  <c r="O63"/>
  <c r="I63"/>
  <c r="H63"/>
  <c r="G63"/>
  <c r="Q62"/>
  <c r="P62"/>
  <c r="O62"/>
  <c r="G65" i="9"/>
  <c r="L65" s="1"/>
  <c r="I62" i="7"/>
  <c r="H62"/>
  <c r="G62"/>
  <c r="Q61"/>
  <c r="P61"/>
  <c r="O61"/>
  <c r="K61"/>
  <c r="I61"/>
  <c r="H61"/>
  <c r="G61"/>
  <c r="G63" i="9"/>
  <c r="L63" s="1"/>
  <c r="Q60" i="7"/>
  <c r="P60"/>
  <c r="O60"/>
  <c r="I60"/>
  <c r="H60"/>
  <c r="G60"/>
  <c r="Q59"/>
  <c r="P59"/>
  <c r="O59"/>
  <c r="I59"/>
  <c r="H59"/>
  <c r="G59"/>
  <c r="G61" i="9"/>
  <c r="L61" s="1"/>
  <c r="Q58" i="7"/>
  <c r="P58"/>
  <c r="O58"/>
  <c r="I58"/>
  <c r="H58"/>
  <c r="G58"/>
  <c r="K57"/>
  <c r="Q57"/>
  <c r="P57"/>
  <c r="O57"/>
  <c r="I57"/>
  <c r="H57"/>
  <c r="G57"/>
  <c r="Q56"/>
  <c r="P56"/>
  <c r="O56"/>
  <c r="G59" i="9"/>
  <c r="L59" s="1"/>
  <c r="I56" i="7"/>
  <c r="H56"/>
  <c r="G56"/>
  <c r="Q55"/>
  <c r="P55"/>
  <c r="O55"/>
  <c r="I55"/>
  <c r="H55"/>
  <c r="G55"/>
  <c r="Q54"/>
  <c r="P54"/>
  <c r="O54"/>
  <c r="G57" i="9"/>
  <c r="L57" s="1"/>
  <c r="I54" i="7"/>
  <c r="H54"/>
  <c r="G54"/>
  <c r="Q53"/>
  <c r="P53"/>
  <c r="O53"/>
  <c r="K53"/>
  <c r="I53"/>
  <c r="H53"/>
  <c r="G53"/>
  <c r="G55" i="9"/>
  <c r="L55" s="1"/>
  <c r="Q52" i="7"/>
  <c r="P52"/>
  <c r="O52"/>
  <c r="I52"/>
  <c r="H52"/>
  <c r="G52"/>
  <c r="Q51"/>
  <c r="P51"/>
  <c r="O51"/>
  <c r="I51"/>
  <c r="H51"/>
  <c r="G51"/>
  <c r="G53" i="9"/>
  <c r="L53" s="1"/>
  <c r="Q50" i="7"/>
  <c r="P50"/>
  <c r="O50"/>
  <c r="I50"/>
  <c r="H50"/>
  <c r="G50"/>
  <c r="K49"/>
  <c r="Q49"/>
  <c r="P49"/>
  <c r="O49"/>
  <c r="I49"/>
  <c r="H49"/>
  <c r="G49"/>
  <c r="Q48"/>
  <c r="P48"/>
  <c r="O48"/>
  <c r="T48"/>
  <c r="I48"/>
  <c r="H48"/>
  <c r="G48"/>
  <c r="Q47"/>
  <c r="P47"/>
  <c r="O47"/>
  <c r="I47"/>
  <c r="H47"/>
  <c r="G47"/>
  <c r="T46"/>
  <c r="Q46"/>
  <c r="P46"/>
  <c r="O46"/>
  <c r="I46"/>
  <c r="H46"/>
  <c r="G46"/>
  <c r="K45"/>
  <c r="Q45"/>
  <c r="P45"/>
  <c r="O45"/>
  <c r="I45"/>
  <c r="H45"/>
  <c r="G45"/>
  <c r="Q44"/>
  <c r="P44"/>
  <c r="O44"/>
  <c r="T44"/>
  <c r="I44"/>
  <c r="H44"/>
  <c r="G44"/>
  <c r="Q43"/>
  <c r="P43"/>
  <c r="O43"/>
  <c r="I43"/>
  <c r="H43"/>
  <c r="G43"/>
  <c r="T42"/>
  <c r="Q42"/>
  <c r="P42"/>
  <c r="O42"/>
  <c r="I42"/>
  <c r="H42"/>
  <c r="G42"/>
  <c r="K41"/>
  <c r="Q41"/>
  <c r="P41"/>
  <c r="O41"/>
  <c r="I41"/>
  <c r="H41"/>
  <c r="G41"/>
  <c r="Q40"/>
  <c r="P40"/>
  <c r="O40"/>
  <c r="T40"/>
  <c r="I40"/>
  <c r="H40"/>
  <c r="G40"/>
  <c r="Q39"/>
  <c r="P39"/>
  <c r="O39"/>
  <c r="I39"/>
  <c r="H39"/>
  <c r="G39"/>
  <c r="T38"/>
  <c r="Q38"/>
  <c r="P38"/>
  <c r="O38"/>
  <c r="I38"/>
  <c r="H38"/>
  <c r="G38"/>
  <c r="K37"/>
  <c r="Q37"/>
  <c r="P37"/>
  <c r="O37"/>
  <c r="I37"/>
  <c r="H37"/>
  <c r="G37"/>
  <c r="Q36"/>
  <c r="P36"/>
  <c r="O36"/>
  <c r="T36"/>
  <c r="I36"/>
  <c r="H36"/>
  <c r="G36"/>
  <c r="Q35"/>
  <c r="P35"/>
  <c r="O35"/>
  <c r="I35"/>
  <c r="H35"/>
  <c r="G35"/>
  <c r="T34"/>
  <c r="Q34"/>
  <c r="P34"/>
  <c r="O34"/>
  <c r="I34"/>
  <c r="H34"/>
  <c r="G34"/>
  <c r="K33"/>
  <c r="Q33"/>
  <c r="P33"/>
  <c r="O33"/>
  <c r="I33"/>
  <c r="H33"/>
  <c r="G33"/>
  <c r="Q32"/>
  <c r="P32"/>
  <c r="O32"/>
  <c r="T32"/>
  <c r="I32"/>
  <c r="H32"/>
  <c r="G32"/>
  <c r="Q31"/>
  <c r="P31"/>
  <c r="O31"/>
  <c r="I31"/>
  <c r="H31"/>
  <c r="G31"/>
  <c r="T30"/>
  <c r="Q30"/>
  <c r="P30"/>
  <c r="O30"/>
  <c r="I30"/>
  <c r="H30"/>
  <c r="G30"/>
  <c r="K29"/>
  <c r="Q29"/>
  <c r="P29"/>
  <c r="O29"/>
  <c r="I29"/>
  <c r="H29"/>
  <c r="G29"/>
  <c r="Q28"/>
  <c r="P28"/>
  <c r="O28"/>
  <c r="T28"/>
  <c r="I28"/>
  <c r="H28"/>
  <c r="G28"/>
  <c r="Q27"/>
  <c r="P27"/>
  <c r="O27"/>
  <c r="I27"/>
  <c r="H27"/>
  <c r="G27"/>
  <c r="Q26"/>
  <c r="P26"/>
  <c r="O26"/>
  <c r="T26"/>
  <c r="I26"/>
  <c r="H26"/>
  <c r="G26"/>
  <c r="Q25"/>
  <c r="P25"/>
  <c r="O25"/>
  <c r="K25"/>
  <c r="I25"/>
  <c r="H25"/>
  <c r="G25"/>
  <c r="T24"/>
  <c r="Q24"/>
  <c r="P24"/>
  <c r="O24"/>
  <c r="I24"/>
  <c r="H24"/>
  <c r="G24"/>
  <c r="Q23"/>
  <c r="P23"/>
  <c r="O23"/>
  <c r="I23"/>
  <c r="H23"/>
  <c r="G23"/>
  <c r="T22"/>
  <c r="Q22"/>
  <c r="P22"/>
  <c r="O22"/>
  <c r="I22"/>
  <c r="H22"/>
  <c r="G22"/>
  <c r="K21"/>
  <c r="Q21"/>
  <c r="P21"/>
  <c r="O21"/>
  <c r="I21"/>
  <c r="H21"/>
  <c r="G21"/>
  <c r="Q20"/>
  <c r="P20"/>
  <c r="O20"/>
  <c r="T20"/>
  <c r="I20"/>
  <c r="H20"/>
  <c r="G20"/>
  <c r="Q19"/>
  <c r="P19"/>
  <c r="O19"/>
  <c r="I19"/>
  <c r="H19"/>
  <c r="G19"/>
  <c r="Q18"/>
  <c r="P18"/>
  <c r="O18"/>
  <c r="T18"/>
  <c r="I18"/>
  <c r="H18"/>
  <c r="G18"/>
  <c r="K17"/>
  <c r="Q17"/>
  <c r="P17"/>
  <c r="O17"/>
  <c r="I17"/>
  <c r="H17"/>
  <c r="G17"/>
  <c r="T16"/>
  <c r="Q16"/>
  <c r="P16"/>
  <c r="O16"/>
  <c r="I16"/>
  <c r="H16"/>
  <c r="G16"/>
  <c r="Q15"/>
  <c r="P15"/>
  <c r="O15"/>
  <c r="I15"/>
  <c r="H15"/>
  <c r="G15"/>
  <c r="T14"/>
  <c r="Q14"/>
  <c r="P14"/>
  <c r="O14"/>
  <c r="I14"/>
  <c r="H14"/>
  <c r="G14"/>
  <c r="K13"/>
  <c r="Q13"/>
  <c r="P13"/>
  <c r="O13"/>
  <c r="I13"/>
  <c r="H13"/>
  <c r="G13"/>
  <c r="Q12"/>
  <c r="P12"/>
  <c r="O12"/>
  <c r="T12"/>
  <c r="I12"/>
  <c r="H12"/>
  <c r="G12"/>
  <c r="Q11"/>
  <c r="P11"/>
  <c r="O11"/>
  <c r="I11"/>
  <c r="H11"/>
  <c r="G11"/>
  <c r="T10"/>
  <c r="Q10"/>
  <c r="P10"/>
  <c r="O10"/>
  <c r="I10"/>
  <c r="H10"/>
  <c r="G10"/>
  <c r="K9"/>
  <c r="Q9"/>
  <c r="P9"/>
  <c r="O9"/>
  <c r="I9"/>
  <c r="H9"/>
  <c r="G9"/>
  <c r="Q8"/>
  <c r="P8"/>
  <c r="O8"/>
  <c r="T8"/>
  <c r="I8"/>
  <c r="H8"/>
  <c r="G8"/>
  <c r="U7"/>
  <c r="Q7"/>
  <c r="P7"/>
  <c r="O7"/>
  <c r="I7"/>
  <c r="H7"/>
  <c r="G7"/>
  <c r="S206" i="5"/>
  <c r="S205"/>
  <c r="S204"/>
  <c r="S203"/>
  <c r="S202"/>
  <c r="O202"/>
  <c r="N202"/>
  <c r="M202"/>
  <c r="S201"/>
  <c r="S200"/>
  <c r="S199"/>
  <c r="O199"/>
  <c r="N199"/>
  <c r="M199"/>
  <c r="S198"/>
  <c r="S197"/>
  <c r="O197"/>
  <c r="N197"/>
  <c r="M197"/>
  <c r="S196"/>
  <c r="O196"/>
  <c r="N196"/>
  <c r="M196"/>
  <c r="S195"/>
  <c r="O195"/>
  <c r="N195"/>
  <c r="M195"/>
  <c r="S194"/>
  <c r="O194"/>
  <c r="N194"/>
  <c r="M194"/>
  <c r="S193"/>
  <c r="S192"/>
  <c r="S191"/>
  <c r="S190"/>
  <c r="S189"/>
  <c r="O189"/>
  <c r="N189"/>
  <c r="M189"/>
  <c r="S188"/>
  <c r="S187"/>
  <c r="S186"/>
  <c r="S185"/>
  <c r="S184"/>
  <c r="S183"/>
  <c r="S182"/>
  <c r="S181"/>
  <c r="O181"/>
  <c r="N181"/>
  <c r="M181"/>
  <c r="S180"/>
  <c r="S179"/>
  <c r="O179"/>
  <c r="N179"/>
  <c r="M179"/>
  <c r="S178"/>
  <c r="S177"/>
  <c r="S176"/>
  <c r="S175"/>
  <c r="S174"/>
  <c r="S173"/>
  <c r="S172"/>
  <c r="S171"/>
  <c r="S170"/>
  <c r="S169"/>
  <c r="S168"/>
  <c r="S167"/>
  <c r="O167"/>
  <c r="N167"/>
  <c r="M167"/>
  <c r="S166"/>
  <c r="S165"/>
  <c r="S164"/>
  <c r="S163"/>
  <c r="O163"/>
  <c r="N163"/>
  <c r="M163"/>
  <c r="S162"/>
  <c r="S161"/>
  <c r="S160"/>
  <c r="S159"/>
  <c r="S158"/>
  <c r="S157"/>
  <c r="S156"/>
  <c r="S155"/>
  <c r="S154"/>
  <c r="S153"/>
  <c r="O153"/>
  <c r="N153"/>
  <c r="M153"/>
  <c r="S152"/>
  <c r="S151"/>
  <c r="S150"/>
  <c r="S149"/>
  <c r="S148"/>
  <c r="S147"/>
  <c r="S146"/>
  <c r="S145"/>
  <c r="S144"/>
  <c r="S143"/>
  <c r="S142"/>
  <c r="S141"/>
  <c r="O141"/>
  <c r="N141"/>
  <c r="M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O108"/>
  <c r="N108"/>
  <c r="M108"/>
  <c r="S107"/>
  <c r="O107"/>
  <c r="N107"/>
  <c r="M107"/>
  <c r="S106"/>
  <c r="O106"/>
  <c r="N106"/>
  <c r="M106"/>
  <c r="S105"/>
  <c r="S104"/>
  <c r="O104"/>
  <c r="N104"/>
  <c r="M104"/>
  <c r="S103"/>
  <c r="S102"/>
  <c r="O102"/>
  <c r="N102"/>
  <c r="M102"/>
  <c r="S101"/>
  <c r="O101"/>
  <c r="N101"/>
  <c r="M101"/>
  <c r="S100"/>
  <c r="S99"/>
  <c r="S98"/>
  <c r="S97"/>
  <c r="O97"/>
  <c r="N97"/>
  <c r="M97"/>
  <c r="S96"/>
  <c r="O96"/>
  <c r="N96"/>
  <c r="M96"/>
  <c r="S95"/>
  <c r="O95"/>
  <c r="N95"/>
  <c r="M95"/>
  <c r="S94"/>
  <c r="S93"/>
  <c r="O93"/>
  <c r="N93"/>
  <c r="M93"/>
  <c r="S92"/>
  <c r="S91"/>
  <c r="O91"/>
  <c r="N91"/>
  <c r="M91"/>
  <c r="S90"/>
  <c r="O90"/>
  <c r="N90"/>
  <c r="M90"/>
  <c r="S89"/>
  <c r="S88"/>
  <c r="S87"/>
  <c r="O87"/>
  <c r="N87"/>
  <c r="M87"/>
  <c r="S86"/>
  <c r="O86"/>
  <c r="N86"/>
  <c r="M86"/>
  <c r="S85"/>
  <c r="S84"/>
  <c r="O84"/>
  <c r="N84"/>
  <c r="M84"/>
  <c r="S83"/>
  <c r="O83"/>
  <c r="N83"/>
  <c r="M83"/>
  <c r="S82"/>
  <c r="O82"/>
  <c r="N82"/>
  <c r="M82"/>
  <c r="S81"/>
  <c r="S80"/>
  <c r="S79"/>
  <c r="S78"/>
  <c r="S77"/>
  <c r="S76"/>
  <c r="S75"/>
  <c r="O75"/>
  <c r="N75"/>
  <c r="M75"/>
  <c r="S74"/>
  <c r="O74"/>
  <c r="N74"/>
  <c r="M74"/>
  <c r="S73"/>
  <c r="S72"/>
  <c r="S71"/>
  <c r="O71"/>
  <c r="N71"/>
  <c r="M71"/>
  <c r="S70"/>
  <c r="S69"/>
  <c r="O69"/>
  <c r="N69"/>
  <c r="M69"/>
  <c r="S68"/>
  <c r="O68"/>
  <c r="N68"/>
  <c r="M68"/>
  <c r="S67"/>
  <c r="O67"/>
  <c r="N67"/>
  <c r="M67"/>
  <c r="S66"/>
  <c r="O66"/>
  <c r="N66"/>
  <c r="M66"/>
  <c r="S65"/>
  <c r="S64"/>
  <c r="O64"/>
  <c r="N64"/>
  <c r="M64"/>
  <c r="S63"/>
  <c r="S62"/>
  <c r="S61"/>
  <c r="S60"/>
  <c r="S59"/>
  <c r="S58"/>
  <c r="S57"/>
  <c r="O57"/>
  <c r="N57"/>
  <c r="M57"/>
  <c r="S56"/>
  <c r="S55"/>
  <c r="S54"/>
  <c r="O54"/>
  <c r="N54"/>
  <c r="M54"/>
  <c r="S53"/>
  <c r="S52"/>
  <c r="S51"/>
  <c r="S50"/>
  <c r="S49"/>
  <c r="S48"/>
  <c r="S47"/>
  <c r="O47"/>
  <c r="N47"/>
  <c r="M47"/>
  <c r="S46"/>
  <c r="S45"/>
  <c r="S44"/>
  <c r="O44"/>
  <c r="N44"/>
  <c r="M44"/>
  <c r="S43"/>
  <c r="S42"/>
  <c r="O42"/>
  <c r="N42"/>
  <c r="M42"/>
  <c r="S41"/>
  <c r="S40"/>
  <c r="O40"/>
  <c r="N40"/>
  <c r="M40"/>
  <c r="S39"/>
  <c r="O39"/>
  <c r="N39"/>
  <c r="M39"/>
  <c r="S38"/>
  <c r="S37"/>
  <c r="O37"/>
  <c r="N37"/>
  <c r="M37"/>
  <c r="S36"/>
  <c r="S35"/>
  <c r="S34"/>
  <c r="O34"/>
  <c r="N34"/>
  <c r="M34"/>
  <c r="S33"/>
  <c r="O33"/>
  <c r="N33"/>
  <c r="M33"/>
  <c r="S32"/>
  <c r="S31"/>
  <c r="S30"/>
  <c r="O30"/>
  <c r="N30"/>
  <c r="M30"/>
  <c r="S29"/>
  <c r="S28"/>
  <c r="S27"/>
  <c r="S26"/>
  <c r="O26"/>
  <c r="N26"/>
  <c r="M26"/>
  <c r="S25"/>
  <c r="S24"/>
  <c r="O24"/>
  <c r="N24"/>
  <c r="M24"/>
  <c r="S23"/>
  <c r="S22"/>
  <c r="S21"/>
  <c r="S20"/>
  <c r="S19"/>
  <c r="S18"/>
  <c r="S17"/>
  <c r="S16"/>
  <c r="S15"/>
  <c r="S14"/>
  <c r="S13"/>
  <c r="O13"/>
  <c r="N13"/>
  <c r="M13"/>
  <c r="S12"/>
  <c r="S11"/>
  <c r="S10"/>
  <c r="S9"/>
  <c r="S8"/>
  <c r="O8"/>
  <c r="N8"/>
  <c r="M8"/>
  <c r="S7"/>
  <c r="O7"/>
  <c r="N7"/>
  <c r="M7"/>
  <c r="D212" i="2"/>
  <c r="D211"/>
  <c r="F6"/>
  <c r="M11" i="1"/>
  <c r="L11"/>
  <c r="K11"/>
  <c r="J11"/>
  <c r="I11"/>
  <c r="H11"/>
  <c r="G11"/>
  <c r="F11"/>
  <c r="E11"/>
  <c r="D11"/>
  <c r="C11"/>
  <c r="B11"/>
  <c r="H8" i="5" l="1"/>
  <c r="D8"/>
  <c r="G8" s="1"/>
  <c r="F13" i="9"/>
  <c r="K13" s="1"/>
  <c r="H10" i="5"/>
  <c r="D10"/>
  <c r="E10" s="1"/>
  <c r="H12"/>
  <c r="D12"/>
  <c r="L14"/>
  <c r="H14"/>
  <c r="D14"/>
  <c r="L17"/>
  <c r="O17" s="1"/>
  <c r="D17"/>
  <c r="H17"/>
  <c r="D19"/>
  <c r="H19"/>
  <c r="D21"/>
  <c r="H21"/>
  <c r="F26" i="9"/>
  <c r="K26" s="1"/>
  <c r="D23" i="5"/>
  <c r="G23" s="1"/>
  <c r="H23"/>
  <c r="H24"/>
  <c r="J24" s="1"/>
  <c r="D24"/>
  <c r="H26"/>
  <c r="D26"/>
  <c r="D29" i="9" s="1"/>
  <c r="I29" s="1"/>
  <c r="E31"/>
  <c r="J31" s="1"/>
  <c r="H28" i="5"/>
  <c r="D28"/>
  <c r="E28" s="1"/>
  <c r="H30"/>
  <c r="D30"/>
  <c r="G30" s="1"/>
  <c r="H32"/>
  <c r="D32"/>
  <c r="H34"/>
  <c r="E37" i="9" s="1"/>
  <c r="J37" s="1"/>
  <c r="D34" i="5"/>
  <c r="H36"/>
  <c r="D36"/>
  <c r="F41" i="9"/>
  <c r="K41" s="1"/>
  <c r="H38" i="5"/>
  <c r="I38" s="1"/>
  <c r="D38"/>
  <c r="D42" i="9"/>
  <c r="I42" s="1"/>
  <c r="D39" i="5"/>
  <c r="H39"/>
  <c r="H40"/>
  <c r="D40"/>
  <c r="H42"/>
  <c r="E45" i="9" s="1"/>
  <c r="J45" s="1"/>
  <c r="D42" i="5"/>
  <c r="D45"/>
  <c r="H45"/>
  <c r="D47"/>
  <c r="H47"/>
  <c r="K47" s="1"/>
  <c r="F52" i="9"/>
  <c r="K52" s="1"/>
  <c r="D49" i="5"/>
  <c r="H49"/>
  <c r="D51"/>
  <c r="G51" s="1"/>
  <c r="H51"/>
  <c r="F56" i="9"/>
  <c r="K56" s="1"/>
  <c r="D53" i="5"/>
  <c r="H53"/>
  <c r="D55"/>
  <c r="H55"/>
  <c r="D57"/>
  <c r="H57"/>
  <c r="K57" s="1"/>
  <c r="F62" i="9"/>
  <c r="K62" s="1"/>
  <c r="D59" i="5"/>
  <c r="H59"/>
  <c r="L61"/>
  <c r="D61"/>
  <c r="D64" i="9" s="1"/>
  <c r="H61" i="5"/>
  <c r="K61" s="1"/>
  <c r="F65" i="9"/>
  <c r="K65" s="1"/>
  <c r="H62" i="5"/>
  <c r="I62" s="1"/>
  <c r="D62"/>
  <c r="H64"/>
  <c r="K64" s="1"/>
  <c r="D64"/>
  <c r="G64" s="1"/>
  <c r="H66"/>
  <c r="J66" s="1"/>
  <c r="D66"/>
  <c r="D69" i="9" s="1"/>
  <c r="H68" i="5"/>
  <c r="D68"/>
  <c r="D71" i="9" s="1"/>
  <c r="H70" i="5"/>
  <c r="D70"/>
  <c r="F75" i="9"/>
  <c r="K75" s="1"/>
  <c r="H72" i="5"/>
  <c r="D72"/>
  <c r="L73"/>
  <c r="D73"/>
  <c r="G73" s="1"/>
  <c r="H73"/>
  <c r="D75"/>
  <c r="H75"/>
  <c r="E78" i="9" s="1"/>
  <c r="J78" s="1"/>
  <c r="L77" i="5"/>
  <c r="D77"/>
  <c r="G77" s="1"/>
  <c r="H77"/>
  <c r="R77" s="1"/>
  <c r="D79"/>
  <c r="H79"/>
  <c r="D81"/>
  <c r="H81"/>
  <c r="D83"/>
  <c r="H83"/>
  <c r="E86" i="9" s="1"/>
  <c r="J86" s="1"/>
  <c r="F88"/>
  <c r="K88" s="1"/>
  <c r="D85" i="5"/>
  <c r="D88" i="9" s="1"/>
  <c r="I88" s="1"/>
  <c r="H85" i="5"/>
  <c r="D87"/>
  <c r="H87"/>
  <c r="H90"/>
  <c r="E93" i="9" s="1"/>
  <c r="J93" s="1"/>
  <c r="D90" i="5"/>
  <c r="E90" s="1"/>
  <c r="H92"/>
  <c r="D92"/>
  <c r="F97" i="9"/>
  <c r="K97" s="1"/>
  <c r="H94" i="5"/>
  <c r="E97" i="9" s="1"/>
  <c r="J97" s="1"/>
  <c r="D94" i="5"/>
  <c r="E94" s="1"/>
  <c r="H96"/>
  <c r="D96"/>
  <c r="E96" s="1"/>
  <c r="H98"/>
  <c r="D98"/>
  <c r="H100"/>
  <c r="D100"/>
  <c r="H102"/>
  <c r="D102"/>
  <c r="D105" i="9" s="1"/>
  <c r="D103" i="5"/>
  <c r="L103"/>
  <c r="F106" i="9" s="1"/>
  <c r="K106" s="1"/>
  <c r="H103" i="5"/>
  <c r="D105"/>
  <c r="H105"/>
  <c r="D107"/>
  <c r="D110" i="9" s="1"/>
  <c r="I110" s="1"/>
  <c r="H107" i="5"/>
  <c r="F112" i="9"/>
  <c r="K112" s="1"/>
  <c r="D109" i="5"/>
  <c r="H109"/>
  <c r="E112" i="9" s="1"/>
  <c r="D111" i="5"/>
  <c r="H111"/>
  <c r="D113"/>
  <c r="H113"/>
  <c r="D115"/>
  <c r="H115"/>
  <c r="L117"/>
  <c r="D117"/>
  <c r="D120" i="9" s="1"/>
  <c r="H117" i="5"/>
  <c r="E120" i="9" s="1"/>
  <c r="J120" s="1"/>
  <c r="L119" i="5"/>
  <c r="D119"/>
  <c r="H119"/>
  <c r="E122" i="9" s="1"/>
  <c r="J122" s="1"/>
  <c r="L121" i="5"/>
  <c r="D121"/>
  <c r="H121"/>
  <c r="L123"/>
  <c r="F126" i="9" s="1"/>
  <c r="K126" s="1"/>
  <c r="D123" i="5"/>
  <c r="D126" i="9" s="1"/>
  <c r="I126" s="1"/>
  <c r="H123" i="5"/>
  <c r="J123" s="1"/>
  <c r="L125"/>
  <c r="D125"/>
  <c r="G125" s="1"/>
  <c r="H125"/>
  <c r="E128" i="9" s="1"/>
  <c r="J128" s="1"/>
  <c r="D127" i="5"/>
  <c r="F127" s="1"/>
  <c r="L127"/>
  <c r="H127"/>
  <c r="I127" s="1"/>
  <c r="H130"/>
  <c r="E133" i="9" s="1"/>
  <c r="J133" s="1"/>
  <c r="L130" i="5"/>
  <c r="D130"/>
  <c r="L132"/>
  <c r="H132"/>
  <c r="E135" i="9" s="1"/>
  <c r="J135" s="1"/>
  <c r="D132" i="5"/>
  <c r="E132" s="1"/>
  <c r="L134"/>
  <c r="H134"/>
  <c r="D134"/>
  <c r="D139" i="9"/>
  <c r="I139" s="1"/>
  <c r="L136" i="5"/>
  <c r="H136"/>
  <c r="E139" i="9" s="1"/>
  <c r="J139" s="1"/>
  <c r="D136" i="5"/>
  <c r="L138"/>
  <c r="O138" s="1"/>
  <c r="H138"/>
  <c r="D138"/>
  <c r="L140"/>
  <c r="F143" i="9" s="1"/>
  <c r="K143" s="1"/>
  <c r="H140" i="5"/>
  <c r="I140" s="1"/>
  <c r="D140"/>
  <c r="H142"/>
  <c r="D142"/>
  <c r="L145"/>
  <c r="N145" s="1"/>
  <c r="D145"/>
  <c r="H145"/>
  <c r="H146"/>
  <c r="L146"/>
  <c r="R146" s="1"/>
  <c r="D146"/>
  <c r="L148"/>
  <c r="H148"/>
  <c r="I148" s="1"/>
  <c r="D148"/>
  <c r="R148" s="1"/>
  <c r="L150"/>
  <c r="H150"/>
  <c r="D150"/>
  <c r="D151"/>
  <c r="G151" s="1"/>
  <c r="L151"/>
  <c r="H151"/>
  <c r="K151" s="1"/>
  <c r="L152"/>
  <c r="H152"/>
  <c r="K152" s="1"/>
  <c r="D152"/>
  <c r="D153"/>
  <c r="H153"/>
  <c r="H154"/>
  <c r="K154" s="1"/>
  <c r="L154"/>
  <c r="D154"/>
  <c r="L155"/>
  <c r="D155"/>
  <c r="G155" s="1"/>
  <c r="H155"/>
  <c r="L157"/>
  <c r="D157"/>
  <c r="H157"/>
  <c r="D159"/>
  <c r="L159"/>
  <c r="R159" s="1"/>
  <c r="H159"/>
  <c r="I159" s="1"/>
  <c r="D161"/>
  <c r="L161"/>
  <c r="H161"/>
  <c r="D163"/>
  <c r="H163"/>
  <c r="D167"/>
  <c r="H167"/>
  <c r="J167" s="1"/>
  <c r="D169"/>
  <c r="H169"/>
  <c r="K169" s="1"/>
  <c r="D171"/>
  <c r="H171"/>
  <c r="D173"/>
  <c r="L173"/>
  <c r="H173"/>
  <c r="I173" s="1"/>
  <c r="D175"/>
  <c r="G175" s="1"/>
  <c r="L175"/>
  <c r="O175" s="1"/>
  <c r="H175"/>
  <c r="K175" s="1"/>
  <c r="H178"/>
  <c r="D178"/>
  <c r="D179"/>
  <c r="H179"/>
  <c r="J179" s="1"/>
  <c r="D181"/>
  <c r="H181"/>
  <c r="I181" s="1"/>
  <c r="L183"/>
  <c r="D183"/>
  <c r="H183"/>
  <c r="H184"/>
  <c r="K184" s="1"/>
  <c r="L184"/>
  <c r="D184"/>
  <c r="D187" i="9" s="1"/>
  <c r="N185" i="5"/>
  <c r="D185"/>
  <c r="F185" s="1"/>
  <c r="H185"/>
  <c r="D187"/>
  <c r="H187"/>
  <c r="D189"/>
  <c r="F189" s="1"/>
  <c r="H189"/>
  <c r="D191"/>
  <c r="G191" s="1"/>
  <c r="L191"/>
  <c r="H191"/>
  <c r="I191" s="1"/>
  <c r="D193"/>
  <c r="H193"/>
  <c r="R193" s="1"/>
  <c r="L193"/>
  <c r="D195"/>
  <c r="F195" s="1"/>
  <c r="H195"/>
  <c r="I195" s="1"/>
  <c r="D197"/>
  <c r="R197" s="1"/>
  <c r="H197"/>
  <c r="I197" s="1"/>
  <c r="D199"/>
  <c r="D202" i="9" s="1"/>
  <c r="N202" s="1"/>
  <c r="O202" s="1"/>
  <c r="P202" s="1"/>
  <c r="H199" i="5"/>
  <c r="E202" i="9" s="1"/>
  <c r="J202" s="1"/>
  <c r="D201" i="5"/>
  <c r="L201"/>
  <c r="H201"/>
  <c r="F206" i="9"/>
  <c r="K206" s="1"/>
  <c r="D203" i="5"/>
  <c r="D206" i="9" s="1"/>
  <c r="I206" s="1"/>
  <c r="H203" i="5"/>
  <c r="E206" i="9" s="1"/>
  <c r="J206" s="1"/>
  <c r="F208"/>
  <c r="K208" s="1"/>
  <c r="D205" i="5"/>
  <c r="H205"/>
  <c r="E208" i="9" s="1"/>
  <c r="J208" s="1"/>
  <c r="D7" i="5"/>
  <c r="H7"/>
  <c r="L9"/>
  <c r="D9"/>
  <c r="H9"/>
  <c r="D11"/>
  <c r="H11"/>
  <c r="D13"/>
  <c r="H13"/>
  <c r="I13" s="1"/>
  <c r="F18" i="9"/>
  <c r="K18" s="1"/>
  <c r="D15" i="5"/>
  <c r="H15"/>
  <c r="K15" s="1"/>
  <c r="L16"/>
  <c r="H16"/>
  <c r="E19" i="9" s="1"/>
  <c r="J19" s="1"/>
  <c r="D16" i="5"/>
  <c r="H18"/>
  <c r="K18" s="1"/>
  <c r="D18"/>
  <c r="F23" i="9"/>
  <c r="K23" s="1"/>
  <c r="H20" i="5"/>
  <c r="D20"/>
  <c r="R20" s="1"/>
  <c r="L22"/>
  <c r="H22"/>
  <c r="K22" s="1"/>
  <c r="D22"/>
  <c r="D25" i="9" s="1"/>
  <c r="I25" s="1"/>
  <c r="D25" i="5"/>
  <c r="H25"/>
  <c r="L27"/>
  <c r="D27"/>
  <c r="D30" i="9" s="1"/>
  <c r="H27" i="5"/>
  <c r="K27" s="1"/>
  <c r="D29"/>
  <c r="H29"/>
  <c r="D31"/>
  <c r="H31"/>
  <c r="D33"/>
  <c r="H33"/>
  <c r="K33" s="1"/>
  <c r="F38" i="9"/>
  <c r="K38" s="1"/>
  <c r="D35" i="5"/>
  <c r="D38" i="9" s="1"/>
  <c r="I38" s="1"/>
  <c r="H35" i="5"/>
  <c r="D37"/>
  <c r="R37" s="1"/>
  <c r="H37"/>
  <c r="D41"/>
  <c r="H41"/>
  <c r="L43"/>
  <c r="D43"/>
  <c r="H43"/>
  <c r="K43" s="1"/>
  <c r="H44"/>
  <c r="D44"/>
  <c r="R44" s="1"/>
  <c r="H46"/>
  <c r="D46"/>
  <c r="G46" s="1"/>
  <c r="H48"/>
  <c r="D48"/>
  <c r="H50"/>
  <c r="D50"/>
  <c r="L52"/>
  <c r="H52"/>
  <c r="D52"/>
  <c r="H54"/>
  <c r="J54" s="1"/>
  <c r="D54"/>
  <c r="D57" i="9" s="1"/>
  <c r="F59"/>
  <c r="K59" s="1"/>
  <c r="H56" i="5"/>
  <c r="D56"/>
  <c r="H58"/>
  <c r="D58"/>
  <c r="H60"/>
  <c r="D60"/>
  <c r="D63"/>
  <c r="H63"/>
  <c r="F68" i="9"/>
  <c r="K68" s="1"/>
  <c r="D65" i="5"/>
  <c r="F65" s="1"/>
  <c r="H65"/>
  <c r="D70" i="9"/>
  <c r="I70" s="1"/>
  <c r="D67" i="5"/>
  <c r="H67"/>
  <c r="R67" s="1"/>
  <c r="D69"/>
  <c r="H69"/>
  <c r="K69" s="1"/>
  <c r="D71"/>
  <c r="H71"/>
  <c r="K71" s="1"/>
  <c r="H74"/>
  <c r="D74"/>
  <c r="D77" i="9" s="1"/>
  <c r="I77" s="1"/>
  <c r="L76" i="5"/>
  <c r="H76"/>
  <c r="D76"/>
  <c r="F81" i="9"/>
  <c r="K81" s="1"/>
  <c r="H78" i="5"/>
  <c r="D78"/>
  <c r="G78" s="1"/>
  <c r="F83" i="9"/>
  <c r="K83" s="1"/>
  <c r="H80" i="5"/>
  <c r="E83" i="9" s="1"/>
  <c r="J83" s="1"/>
  <c r="D80" i="5"/>
  <c r="H82"/>
  <c r="K82" s="1"/>
  <c r="D82"/>
  <c r="H84"/>
  <c r="E87" i="9" s="1"/>
  <c r="J87" s="1"/>
  <c r="D84" i="5"/>
  <c r="H86"/>
  <c r="I86" s="1"/>
  <c r="D86"/>
  <c r="E86" s="1"/>
  <c r="L88"/>
  <c r="N88" s="1"/>
  <c r="H88"/>
  <c r="D88"/>
  <c r="L89"/>
  <c r="F92" i="9" s="1"/>
  <c r="K92" s="1"/>
  <c r="D89" i="5"/>
  <c r="E89" s="1"/>
  <c r="H89"/>
  <c r="E92" i="9" s="1"/>
  <c r="J92" s="1"/>
  <c r="D91" i="5"/>
  <c r="D94" i="9" s="1"/>
  <c r="I94" s="1"/>
  <c r="H91" i="5"/>
  <c r="D93"/>
  <c r="D96" i="9" s="1"/>
  <c r="I96" s="1"/>
  <c r="H93" i="5"/>
  <c r="D95"/>
  <c r="E95" s="1"/>
  <c r="H95"/>
  <c r="D97"/>
  <c r="G97" s="1"/>
  <c r="H97"/>
  <c r="E100" i="9" s="1"/>
  <c r="J100" s="1"/>
  <c r="F102"/>
  <c r="K102" s="1"/>
  <c r="D99" i="5"/>
  <c r="H99"/>
  <c r="K99" s="1"/>
  <c r="D101"/>
  <c r="D104" i="9" s="1"/>
  <c r="I104" s="1"/>
  <c r="H101" i="5"/>
  <c r="K101" s="1"/>
  <c r="H104"/>
  <c r="D104"/>
  <c r="F104" s="1"/>
  <c r="H106"/>
  <c r="E109" i="9" s="1"/>
  <c r="J109" s="1"/>
  <c r="D106" i="5"/>
  <c r="G106" s="1"/>
  <c r="H108"/>
  <c r="E111" i="9" s="1"/>
  <c r="J111" s="1"/>
  <c r="D108" i="5"/>
  <c r="G108" s="1"/>
  <c r="L110"/>
  <c r="H110"/>
  <c r="R110" s="1"/>
  <c r="D110"/>
  <c r="F115" i="9"/>
  <c r="K115" s="1"/>
  <c r="H112" i="5"/>
  <c r="I112" s="1"/>
  <c r="D112"/>
  <c r="D115" i="9" s="1"/>
  <c r="I115" s="1"/>
  <c r="F117"/>
  <c r="K117" s="1"/>
  <c r="H114" i="5"/>
  <c r="E117" i="9" s="1"/>
  <c r="J117" s="1"/>
  <c r="D114" i="5"/>
  <c r="H116"/>
  <c r="L116"/>
  <c r="D116"/>
  <c r="G116" s="1"/>
  <c r="H118"/>
  <c r="E121" i="9" s="1"/>
  <c r="J121" s="1"/>
  <c r="L118" i="5"/>
  <c r="R118" s="1"/>
  <c r="D118"/>
  <c r="H120"/>
  <c r="K120" s="1"/>
  <c r="L120"/>
  <c r="D120"/>
  <c r="D123" i="9" s="1"/>
  <c r="I123" s="1"/>
  <c r="H122" i="5"/>
  <c r="E125" i="9" s="1"/>
  <c r="J125" s="1"/>
  <c r="L122" i="5"/>
  <c r="R122" s="1"/>
  <c r="D122"/>
  <c r="D125" i="9" s="1"/>
  <c r="I125" s="1"/>
  <c r="H124" i="5"/>
  <c r="L124"/>
  <c r="N124" s="1"/>
  <c r="D124"/>
  <c r="F129" i="9"/>
  <c r="K129" s="1"/>
  <c r="H126" i="5"/>
  <c r="E129" i="9" s="1"/>
  <c r="J129" s="1"/>
  <c r="D126" i="5"/>
  <c r="H128"/>
  <c r="D128"/>
  <c r="L129"/>
  <c r="F132" i="9" s="1"/>
  <c r="K132" s="1"/>
  <c r="D129" i="5"/>
  <c r="F129" s="1"/>
  <c r="H129"/>
  <c r="E132" i="9" s="1"/>
  <c r="J132" s="1"/>
  <c r="D131" i="5"/>
  <c r="H131"/>
  <c r="D133"/>
  <c r="L133"/>
  <c r="F136" i="9" s="1"/>
  <c r="K136" s="1"/>
  <c r="H133" i="5"/>
  <c r="E136" i="9" s="1"/>
  <c r="J136" s="1"/>
  <c r="D135" i="5"/>
  <c r="L135"/>
  <c r="H135"/>
  <c r="E138" i="9" s="1"/>
  <c r="J138" s="1"/>
  <c r="D137" i="5"/>
  <c r="L137"/>
  <c r="N137" s="1"/>
  <c r="H137"/>
  <c r="D142" i="9"/>
  <c r="I142" s="1"/>
  <c r="D139" i="5"/>
  <c r="L139"/>
  <c r="R139" s="1"/>
  <c r="H139"/>
  <c r="E142" i="9" s="1"/>
  <c r="J142" s="1"/>
  <c r="D141" i="5"/>
  <c r="R141" s="1"/>
  <c r="H141"/>
  <c r="F146" i="9"/>
  <c r="K146" s="1"/>
  <c r="D143" i="5"/>
  <c r="H143"/>
  <c r="I143" s="1"/>
  <c r="H144"/>
  <c r="E147" i="9" s="1"/>
  <c r="J147" s="1"/>
  <c r="L144" i="5"/>
  <c r="R144" s="1"/>
  <c r="D144"/>
  <c r="D147" i="9" s="1"/>
  <c r="N147" i="5"/>
  <c r="D147"/>
  <c r="H147"/>
  <c r="J147" s="1"/>
  <c r="D149"/>
  <c r="D152" i="9" s="1"/>
  <c r="L149" i="5"/>
  <c r="R149" s="1"/>
  <c r="H149"/>
  <c r="H156"/>
  <c r="E159" i="9" s="1"/>
  <c r="J159" s="1"/>
  <c r="L156" i="5"/>
  <c r="N156" s="1"/>
  <c r="D156"/>
  <c r="H158"/>
  <c r="K158" s="1"/>
  <c r="D158"/>
  <c r="G158" s="1"/>
  <c r="L160"/>
  <c r="H160"/>
  <c r="D160"/>
  <c r="L162"/>
  <c r="N162" s="1"/>
  <c r="H162"/>
  <c r="D162"/>
  <c r="F162" s="1"/>
  <c r="H164"/>
  <c r="D164"/>
  <c r="D165"/>
  <c r="L165"/>
  <c r="H165"/>
  <c r="L166"/>
  <c r="F169" i="9" s="1"/>
  <c r="K169" s="1"/>
  <c r="H166" i="5"/>
  <c r="J166" s="1"/>
  <c r="D166"/>
  <c r="E166" s="1"/>
  <c r="H168"/>
  <c r="D168"/>
  <c r="H170"/>
  <c r="L170"/>
  <c r="R170" s="1"/>
  <c r="D170"/>
  <c r="D173" i="9" s="1"/>
  <c r="N172" i="5"/>
  <c r="L172"/>
  <c r="H172"/>
  <c r="I172" s="1"/>
  <c r="D172"/>
  <c r="L174"/>
  <c r="H174"/>
  <c r="D174"/>
  <c r="L176"/>
  <c r="H176"/>
  <c r="D176"/>
  <c r="D177"/>
  <c r="L177"/>
  <c r="N177" s="1"/>
  <c r="H177"/>
  <c r="J177" s="1"/>
  <c r="L180"/>
  <c r="N180" s="1"/>
  <c r="H180"/>
  <c r="K180" s="1"/>
  <c r="D180"/>
  <c r="H182"/>
  <c r="I182" s="1"/>
  <c r="L182"/>
  <c r="D182"/>
  <c r="F182" s="1"/>
  <c r="L186"/>
  <c r="H186"/>
  <c r="I186" s="1"/>
  <c r="D186"/>
  <c r="D189" i="9" s="1"/>
  <c r="H188" i="5"/>
  <c r="K188" s="1"/>
  <c r="D188"/>
  <c r="L188"/>
  <c r="M188" s="1"/>
  <c r="L190"/>
  <c r="H190"/>
  <c r="I190" s="1"/>
  <c r="D190"/>
  <c r="L192"/>
  <c r="H192"/>
  <c r="D192"/>
  <c r="F192" s="1"/>
  <c r="H194"/>
  <c r="D194"/>
  <c r="F194" s="1"/>
  <c r="H196"/>
  <c r="D196"/>
  <c r="F196" s="1"/>
  <c r="H198"/>
  <c r="D198"/>
  <c r="L200"/>
  <c r="F203" i="9" s="1"/>
  <c r="K203" s="1"/>
  <c r="H200" i="5"/>
  <c r="R200" s="1"/>
  <c r="D200"/>
  <c r="D203" i="9" s="1"/>
  <c r="H202" i="5"/>
  <c r="E205" i="9" s="1"/>
  <c r="J205" s="1"/>
  <c r="D202" i="5"/>
  <c r="D205" i="9" s="1"/>
  <c r="L204" i="5"/>
  <c r="H204"/>
  <c r="D204"/>
  <c r="H206"/>
  <c r="L206"/>
  <c r="D206"/>
  <c r="M51" i="9"/>
  <c r="P208" i="7"/>
  <c r="P210" s="1"/>
  <c r="H208"/>
  <c r="H210" s="1"/>
  <c r="O208"/>
  <c r="O209" s="1"/>
  <c r="Q208"/>
  <c r="Q210" s="1"/>
  <c r="G208"/>
  <c r="G210" s="1"/>
  <c r="I208"/>
  <c r="I210" s="1"/>
  <c r="G12" i="9"/>
  <c r="L12" s="1"/>
  <c r="T9" i="7"/>
  <c r="M9"/>
  <c r="G14" i="9"/>
  <c r="L14" s="1"/>
  <c r="K11" i="7"/>
  <c r="G16" i="9"/>
  <c r="L16" s="1"/>
  <c r="T13" i="7"/>
  <c r="M13"/>
  <c r="G18" i="9"/>
  <c r="L18" s="1"/>
  <c r="K15" i="7"/>
  <c r="G20" i="9"/>
  <c r="L20" s="1"/>
  <c r="T17" i="7"/>
  <c r="M17"/>
  <c r="G22" i="9"/>
  <c r="L22" s="1"/>
  <c r="K19" i="7"/>
  <c r="G24" i="9"/>
  <c r="L24" s="1"/>
  <c r="T21" i="7"/>
  <c r="M21"/>
  <c r="G26" i="9"/>
  <c r="L26" s="1"/>
  <c r="K23" i="7"/>
  <c r="G28" i="9"/>
  <c r="L28" s="1"/>
  <c r="T25" i="7"/>
  <c r="M25"/>
  <c r="G30" i="9"/>
  <c r="L30" s="1"/>
  <c r="K27" i="7"/>
  <c r="G32" i="9"/>
  <c r="L32" s="1"/>
  <c r="T29" i="7"/>
  <c r="M29"/>
  <c r="G34" i="9"/>
  <c r="L34" s="1"/>
  <c r="K31" i="7"/>
  <c r="G36" i="9"/>
  <c r="L36" s="1"/>
  <c r="T33" i="7"/>
  <c r="M33"/>
  <c r="G38" i="9"/>
  <c r="L38" s="1"/>
  <c r="K35" i="7"/>
  <c r="G40" i="9"/>
  <c r="L40" s="1"/>
  <c r="T37" i="7"/>
  <c r="M37"/>
  <c r="G42" i="9"/>
  <c r="L42" s="1"/>
  <c r="K39" i="7"/>
  <c r="G44" i="9"/>
  <c r="L44" s="1"/>
  <c r="T41" i="7"/>
  <c r="M41"/>
  <c r="G46" i="9"/>
  <c r="L46" s="1"/>
  <c r="K43" i="7"/>
  <c r="G48" i="9"/>
  <c r="L48" s="1"/>
  <c r="T45" i="7"/>
  <c r="M45"/>
  <c r="G50" i="9"/>
  <c r="L50" s="1"/>
  <c r="K47" i="7"/>
  <c r="G52" i="9"/>
  <c r="L52" s="1"/>
  <c r="T49" i="7"/>
  <c r="M49"/>
  <c r="G54" i="9"/>
  <c r="L54" s="1"/>
  <c r="K51" i="7"/>
  <c r="G56" i="9"/>
  <c r="L56" s="1"/>
  <c r="T53" i="7"/>
  <c r="M53"/>
  <c r="G58" i="9"/>
  <c r="L58" s="1"/>
  <c r="K55" i="7"/>
  <c r="G60" i="9"/>
  <c r="L60" s="1"/>
  <c r="T57" i="7"/>
  <c r="M57"/>
  <c r="G62" i="9"/>
  <c r="L62" s="1"/>
  <c r="K59" i="7"/>
  <c r="G64" i="9"/>
  <c r="L64" s="1"/>
  <c r="T61" i="7"/>
  <c r="M61"/>
  <c r="G66" i="9"/>
  <c r="L66" s="1"/>
  <c r="K63" i="7"/>
  <c r="G68" i="9"/>
  <c r="L68" s="1"/>
  <c r="T65" i="7"/>
  <c r="M65"/>
  <c r="G70" i="9"/>
  <c r="L70" s="1"/>
  <c r="K67" i="7"/>
  <c r="G72" i="9"/>
  <c r="L72" s="1"/>
  <c r="T69" i="7"/>
  <c r="M69"/>
  <c r="G74" i="9"/>
  <c r="L74" s="1"/>
  <c r="K71" i="7"/>
  <c r="G76" i="9"/>
  <c r="L76" s="1"/>
  <c r="T73" i="7"/>
  <c r="M73"/>
  <c r="G78" i="9"/>
  <c r="L78" s="1"/>
  <c r="K75" i="7"/>
  <c r="G80" i="9"/>
  <c r="L80" s="1"/>
  <c r="T77" i="7"/>
  <c r="M77"/>
  <c r="G82" i="9"/>
  <c r="L82" s="1"/>
  <c r="K79" i="7"/>
  <c r="G84" i="9"/>
  <c r="L84" s="1"/>
  <c r="T81" i="7"/>
  <c r="M81"/>
  <c r="G86" i="9"/>
  <c r="L86" s="1"/>
  <c r="K83" i="7"/>
  <c r="G88" i="9"/>
  <c r="L88" s="1"/>
  <c r="T85" i="7"/>
  <c r="M85"/>
  <c r="G90" i="9"/>
  <c r="L90" s="1"/>
  <c r="K87" i="7"/>
  <c r="G92" i="9"/>
  <c r="L92" s="1"/>
  <c r="T89" i="7"/>
  <c r="M89"/>
  <c r="G94" i="9"/>
  <c r="L94" s="1"/>
  <c r="K91" i="7"/>
  <c r="G96" i="9"/>
  <c r="L96" s="1"/>
  <c r="T93" i="7"/>
  <c r="M93"/>
  <c r="G98" i="9"/>
  <c r="L98" s="1"/>
  <c r="K95" i="7"/>
  <c r="G100" i="9"/>
  <c r="L100" s="1"/>
  <c r="T97" i="7"/>
  <c r="M97"/>
  <c r="G102" i="9"/>
  <c r="L102" s="1"/>
  <c r="K99" i="7"/>
  <c r="G104" i="9"/>
  <c r="L104" s="1"/>
  <c r="T101" i="7"/>
  <c r="M101"/>
  <c r="G106" i="9"/>
  <c r="L106" s="1"/>
  <c r="K103" i="7"/>
  <c r="G108" i="9"/>
  <c r="L108" s="1"/>
  <c r="T105" i="7"/>
  <c r="M105"/>
  <c r="G110" i="9"/>
  <c r="L110" s="1"/>
  <c r="K107" i="7"/>
  <c r="G112" i="9"/>
  <c r="L112" s="1"/>
  <c r="T109" i="7"/>
  <c r="M109"/>
  <c r="G114" i="9"/>
  <c r="L114" s="1"/>
  <c r="K111" i="7"/>
  <c r="G116" i="9"/>
  <c r="L116" s="1"/>
  <c r="T113" i="7"/>
  <c r="M113"/>
  <c r="G118" i="9"/>
  <c r="L118" s="1"/>
  <c r="K115" i="7"/>
  <c r="G120" i="9"/>
  <c r="L120" s="1"/>
  <c r="T117" i="7"/>
  <c r="M117"/>
  <c r="G122" i="9"/>
  <c r="L122" s="1"/>
  <c r="K119" i="7"/>
  <c r="G124" i="9"/>
  <c r="L124" s="1"/>
  <c r="T121" i="7"/>
  <c r="M121"/>
  <c r="G126" i="9"/>
  <c r="L126" s="1"/>
  <c r="K123" i="7"/>
  <c r="G128" i="9"/>
  <c r="L128" s="1"/>
  <c r="T125" i="7"/>
  <c r="M125"/>
  <c r="G130" i="9"/>
  <c r="L130" s="1"/>
  <c r="K127" i="7"/>
  <c r="G132" i="9"/>
  <c r="L132" s="1"/>
  <c r="T129" i="7"/>
  <c r="M129"/>
  <c r="G134" i="9"/>
  <c r="L134" s="1"/>
  <c r="K131" i="7"/>
  <c r="T131"/>
  <c r="M131"/>
  <c r="G140" i="9"/>
  <c r="L140" s="1"/>
  <c r="T137" i="7"/>
  <c r="M137"/>
  <c r="K137"/>
  <c r="G148" i="9"/>
  <c r="L148" s="1"/>
  <c r="T145" i="7"/>
  <c r="M145"/>
  <c r="K145"/>
  <c r="G156" i="9"/>
  <c r="L156" s="1"/>
  <c r="T153" i="7"/>
  <c r="M153"/>
  <c r="K153"/>
  <c r="G164" i="9"/>
  <c r="L164" s="1"/>
  <c r="T161" i="7"/>
  <c r="M161"/>
  <c r="K161"/>
  <c r="G172" i="9"/>
  <c r="L172" s="1"/>
  <c r="T169" i="7"/>
  <c r="M169"/>
  <c r="K169"/>
  <c r="T177"/>
  <c r="M177"/>
  <c r="K177"/>
  <c r="G188" i="9"/>
  <c r="L188" s="1"/>
  <c r="T185" i="7"/>
  <c r="M185"/>
  <c r="K185"/>
  <c r="G196" i="9"/>
  <c r="L196" s="1"/>
  <c r="T193" i="7"/>
  <c r="M193"/>
  <c r="K193"/>
  <c r="G204" i="9"/>
  <c r="L204" s="1"/>
  <c r="T201" i="7"/>
  <c r="M201"/>
  <c r="K201"/>
  <c r="G136" i="9"/>
  <c r="L136" s="1"/>
  <c r="T133" i="7"/>
  <c r="M133"/>
  <c r="K133"/>
  <c r="G144" i="9"/>
  <c r="L144" s="1"/>
  <c r="T141" i="7"/>
  <c r="M141"/>
  <c r="K141"/>
  <c r="G152" i="9"/>
  <c r="L152" s="1"/>
  <c r="T149" i="7"/>
  <c r="M149"/>
  <c r="K149"/>
  <c r="G160" i="9"/>
  <c r="L160" s="1"/>
  <c r="T157" i="7"/>
  <c r="M157"/>
  <c r="K157"/>
  <c r="G168" i="9"/>
  <c r="L168" s="1"/>
  <c r="T165" i="7"/>
  <c r="M165"/>
  <c r="K165"/>
  <c r="G176" i="9"/>
  <c r="L176" s="1"/>
  <c r="T173" i="7"/>
  <c r="M173"/>
  <c r="K173"/>
  <c r="G184" i="9"/>
  <c r="L184" s="1"/>
  <c r="T181" i="7"/>
  <c r="M181"/>
  <c r="K181"/>
  <c r="G192" i="9"/>
  <c r="L192" s="1"/>
  <c r="T189" i="7"/>
  <c r="M189"/>
  <c r="K189"/>
  <c r="G200" i="9"/>
  <c r="L200" s="1"/>
  <c r="T197" i="7"/>
  <c r="M197"/>
  <c r="K197"/>
  <c r="G208" i="9"/>
  <c r="L208" s="1"/>
  <c r="T205" i="7"/>
  <c r="M205"/>
  <c r="K205"/>
  <c r="M11"/>
  <c r="T11"/>
  <c r="M15"/>
  <c r="T15"/>
  <c r="M19"/>
  <c r="T19"/>
  <c r="M23"/>
  <c r="T23"/>
  <c r="M27"/>
  <c r="T27"/>
  <c r="M31"/>
  <c r="T31"/>
  <c r="M35"/>
  <c r="T35"/>
  <c r="M39"/>
  <c r="T39"/>
  <c r="M43"/>
  <c r="T43"/>
  <c r="M47"/>
  <c r="T47"/>
  <c r="M51"/>
  <c r="T51"/>
  <c r="M55"/>
  <c r="T55"/>
  <c r="M59"/>
  <c r="T59"/>
  <c r="M63"/>
  <c r="T63"/>
  <c r="M67"/>
  <c r="T67"/>
  <c r="M71"/>
  <c r="T71"/>
  <c r="M75"/>
  <c r="T75"/>
  <c r="M79"/>
  <c r="T79"/>
  <c r="M83"/>
  <c r="T83"/>
  <c r="M87"/>
  <c r="T87"/>
  <c r="M91"/>
  <c r="T91"/>
  <c r="M95"/>
  <c r="T95"/>
  <c r="M99"/>
  <c r="T99"/>
  <c r="M103"/>
  <c r="T103"/>
  <c r="M107"/>
  <c r="T107"/>
  <c r="M111"/>
  <c r="T111"/>
  <c r="M115"/>
  <c r="T115"/>
  <c r="M119"/>
  <c r="T119"/>
  <c r="M123"/>
  <c r="T123"/>
  <c r="M127"/>
  <c r="T127"/>
  <c r="M135"/>
  <c r="T135"/>
  <c r="M139"/>
  <c r="T139"/>
  <c r="M143"/>
  <c r="T143"/>
  <c r="M147"/>
  <c r="T147"/>
  <c r="M151"/>
  <c r="T151"/>
  <c r="M155"/>
  <c r="T155"/>
  <c r="M159"/>
  <c r="T159"/>
  <c r="M163"/>
  <c r="T163"/>
  <c r="M167"/>
  <c r="T167"/>
  <c r="M171"/>
  <c r="T171"/>
  <c r="M175"/>
  <c r="T175"/>
  <c r="M179"/>
  <c r="T179"/>
  <c r="M183"/>
  <c r="T183"/>
  <c r="M187"/>
  <c r="T187"/>
  <c r="M191"/>
  <c r="T191"/>
  <c r="M195"/>
  <c r="T195"/>
  <c r="M199"/>
  <c r="T199"/>
  <c r="M203"/>
  <c r="T203"/>
  <c r="K135"/>
  <c r="K139"/>
  <c r="K143"/>
  <c r="K147"/>
  <c r="K151"/>
  <c r="K155"/>
  <c r="K159"/>
  <c r="K163"/>
  <c r="K167"/>
  <c r="K171"/>
  <c r="K175"/>
  <c r="K179"/>
  <c r="K183"/>
  <c r="K187"/>
  <c r="K191"/>
  <c r="K195"/>
  <c r="K199"/>
  <c r="K203"/>
  <c r="G10" i="9"/>
  <c r="L10" s="1"/>
  <c r="T7" i="7"/>
  <c r="M7"/>
  <c r="K7"/>
  <c r="E41" i="9"/>
  <c r="J41" s="1"/>
  <c r="E13"/>
  <c r="J13" s="1"/>
  <c r="G47" i="5"/>
  <c r="D65" i="9"/>
  <c r="I65" s="1"/>
  <c r="D26"/>
  <c r="I26" s="1"/>
  <c r="E52"/>
  <c r="J52" s="1"/>
  <c r="E59"/>
  <c r="J59" s="1"/>
  <c r="D132"/>
  <c r="I132" s="1"/>
  <c r="D146"/>
  <c r="I146" s="1"/>
  <c r="E144" i="5"/>
  <c r="J162"/>
  <c r="E186"/>
  <c r="E23" i="9"/>
  <c r="J23" s="1"/>
  <c r="D46"/>
  <c r="I46" s="1"/>
  <c r="E62"/>
  <c r="J62" s="1"/>
  <c r="E68"/>
  <c r="J68" s="1"/>
  <c r="E110" i="5"/>
  <c r="K44"/>
  <c r="D18" i="9"/>
  <c r="I18" s="1"/>
  <c r="D41"/>
  <c r="I41" s="1"/>
  <c r="E39" i="5"/>
  <c r="D56" i="9"/>
  <c r="E54" i="5"/>
  <c r="E66"/>
  <c r="E67"/>
  <c r="E68"/>
  <c r="E88" i="9"/>
  <c r="J88" s="1"/>
  <c r="E115"/>
  <c r="J115" s="1"/>
  <c r="E140"/>
  <c r="J140" s="1"/>
  <c r="F147" i="5"/>
  <c r="F172"/>
  <c r="F180"/>
  <c r="M11" i="9"/>
  <c r="M13"/>
  <c r="M15"/>
  <c r="D208"/>
  <c r="I208" s="1"/>
  <c r="K11"/>
  <c r="E43"/>
  <c r="J43" s="1"/>
  <c r="F49"/>
  <c r="K49" s="1"/>
  <c r="D50"/>
  <c r="I50" s="1"/>
  <c r="E47" i="5"/>
  <c r="F54" i="9"/>
  <c r="K54" s="1"/>
  <c r="E173"/>
  <c r="J173" s="1"/>
  <c r="I170" i="5"/>
  <c r="K170"/>
  <c r="D11" i="9"/>
  <c r="I11" s="1"/>
  <c r="E8" i="5"/>
  <c r="F15" i="9"/>
  <c r="K15" s="1"/>
  <c r="E16"/>
  <c r="J16" s="1"/>
  <c r="K13" i="5"/>
  <c r="F21" i="9"/>
  <c r="K21" s="1"/>
  <c r="D21"/>
  <c r="I21" s="1"/>
  <c r="F31"/>
  <c r="K31" s="1"/>
  <c r="F34"/>
  <c r="K34" s="1"/>
  <c r="E47"/>
  <c r="J47" s="1"/>
  <c r="I44" i="5"/>
  <c r="I87"/>
  <c r="E144" i="9"/>
  <c r="J144" s="1"/>
  <c r="I141" i="5"/>
  <c r="K141"/>
  <c r="E151" i="9"/>
  <c r="J151" s="1"/>
  <c r="K148" i="5"/>
  <c r="E152" i="9"/>
  <c r="J152" s="1"/>
  <c r="I149" i="5"/>
  <c r="K149"/>
  <c r="E162" i="9"/>
  <c r="J162" s="1"/>
  <c r="K159" i="5"/>
  <c r="E176" i="9"/>
  <c r="J176" s="1"/>
  <c r="K173" i="5"/>
  <c r="I189"/>
  <c r="I192"/>
  <c r="I194"/>
  <c r="E198" i="9"/>
  <c r="J198" s="1"/>
  <c r="K195" i="5"/>
  <c r="I196"/>
  <c r="E200" i="9"/>
  <c r="J200" s="1"/>
  <c r="K197" i="5"/>
  <c r="G7"/>
  <c r="K40"/>
  <c r="G16"/>
  <c r="G39"/>
  <c r="G54"/>
  <c r="E57"/>
  <c r="G66"/>
  <c r="G67"/>
  <c r="G68"/>
  <c r="G69"/>
  <c r="I75"/>
  <c r="G90"/>
  <c r="I97"/>
  <c r="D102" i="9"/>
  <c r="I102" s="1"/>
  <c r="I104" i="5"/>
  <c r="D129" i="9"/>
  <c r="I130" i="5"/>
  <c r="D140" i="9"/>
  <c r="I140" s="1"/>
  <c r="D143"/>
  <c r="I143" s="1"/>
  <c r="G144" i="5"/>
  <c r="I144"/>
  <c r="E149"/>
  <c r="G167"/>
  <c r="E170"/>
  <c r="E173"/>
  <c r="E181"/>
  <c r="G186"/>
  <c r="R192"/>
  <c r="M10" i="9"/>
  <c r="M14"/>
  <c r="M16"/>
  <c r="M18"/>
  <c r="M19"/>
  <c r="M21"/>
  <c r="M23"/>
  <c r="M26"/>
  <c r="M27"/>
  <c r="K29"/>
  <c r="M31"/>
  <c r="K33"/>
  <c r="M34"/>
  <c r="K36"/>
  <c r="K37"/>
  <c r="M38"/>
  <c r="K40"/>
  <c r="M42"/>
  <c r="M46"/>
  <c r="M50"/>
  <c r="M52"/>
  <c r="G57" i="5"/>
  <c r="K75"/>
  <c r="K96"/>
  <c r="K97"/>
  <c r="K130"/>
  <c r="K144"/>
  <c r="G149"/>
  <c r="G160"/>
  <c r="G170"/>
  <c r="G173"/>
  <c r="G189"/>
  <c r="N8" i="9"/>
  <c r="O8" s="1"/>
  <c r="K10"/>
  <c r="M12"/>
  <c r="K16"/>
  <c r="M17"/>
  <c r="M20"/>
  <c r="M22"/>
  <c r="M24"/>
  <c r="M25"/>
  <c r="K27"/>
  <c r="M28"/>
  <c r="M29"/>
  <c r="M30"/>
  <c r="M32"/>
  <c r="M33"/>
  <c r="M35"/>
  <c r="M36"/>
  <c r="M37"/>
  <c r="M39"/>
  <c r="M40"/>
  <c r="K42"/>
  <c r="M44"/>
  <c r="M48"/>
  <c r="K50"/>
  <c r="C6" i="3"/>
  <c r="E211" i="2"/>
  <c r="D6" i="3" s="1"/>
  <c r="E6" s="1"/>
  <c r="F14" i="9"/>
  <c r="K14" s="1"/>
  <c r="N11" i="5"/>
  <c r="O11"/>
  <c r="M11"/>
  <c r="F24" i="9"/>
  <c r="K24" s="1"/>
  <c r="N21" i="5"/>
  <c r="O21"/>
  <c r="M21"/>
  <c r="F28" i="9"/>
  <c r="K28" s="1"/>
  <c r="N25" i="5"/>
  <c r="O25"/>
  <c r="M25"/>
  <c r="F39" i="9"/>
  <c r="K39" s="1"/>
  <c r="N36" i="5"/>
  <c r="O36"/>
  <c r="M36"/>
  <c r="F44" i="9"/>
  <c r="K44" s="1"/>
  <c r="N41" i="5"/>
  <c r="O41"/>
  <c r="M41"/>
  <c r="F48" i="9"/>
  <c r="K48" s="1"/>
  <c r="N45" i="5"/>
  <c r="O45"/>
  <c r="M45"/>
  <c r="F53" i="9"/>
  <c r="K53" s="1"/>
  <c r="N50" i="5"/>
  <c r="O50"/>
  <c r="M50"/>
  <c r="F58" i="9"/>
  <c r="K58" s="1"/>
  <c r="N55" i="5"/>
  <c r="O55"/>
  <c r="M55"/>
  <c r="F63" i="9"/>
  <c r="K63" s="1"/>
  <c r="N60" i="5"/>
  <c r="O60"/>
  <c r="M60"/>
  <c r="F66" i="9"/>
  <c r="K66" s="1"/>
  <c r="N63" i="5"/>
  <c r="O63"/>
  <c r="M63"/>
  <c r="F73" i="9"/>
  <c r="K73" s="1"/>
  <c r="N70" i="5"/>
  <c r="O70"/>
  <c r="M70"/>
  <c r="O76"/>
  <c r="F82" i="9"/>
  <c r="K82" s="1"/>
  <c r="N79" i="5"/>
  <c r="O79"/>
  <c r="M79"/>
  <c r="F95" i="9"/>
  <c r="K95" s="1"/>
  <c r="N92" i="5"/>
  <c r="O92"/>
  <c r="M92"/>
  <c r="F101" i="9"/>
  <c r="K101" s="1"/>
  <c r="N98" i="5"/>
  <c r="O98"/>
  <c r="M98"/>
  <c r="F108" i="9"/>
  <c r="K108" s="1"/>
  <c r="N105" i="5"/>
  <c r="O105"/>
  <c r="M105"/>
  <c r="F114" i="9"/>
  <c r="K114" s="1"/>
  <c r="N111" i="5"/>
  <c r="O111"/>
  <c r="M111"/>
  <c r="F118" i="9"/>
  <c r="K118" s="1"/>
  <c r="N115" i="5"/>
  <c r="O115"/>
  <c r="M115"/>
  <c r="F134" i="9"/>
  <c r="K134" s="1"/>
  <c r="N131" i="5"/>
  <c r="O131"/>
  <c r="M131"/>
  <c r="F137" i="9"/>
  <c r="K137" s="1"/>
  <c r="N134" i="5"/>
  <c r="O134"/>
  <c r="M134"/>
  <c r="F6" i="3"/>
  <c r="E212" i="2"/>
  <c r="G6" i="3" s="1"/>
  <c r="H6" s="1"/>
  <c r="F12" i="9"/>
  <c r="K12" s="1"/>
  <c r="O9" i="5"/>
  <c r="O14"/>
  <c r="F22" i="9"/>
  <c r="K22" s="1"/>
  <c r="N19" i="5"/>
  <c r="O19"/>
  <c r="M19"/>
  <c r="F32" i="9"/>
  <c r="K32" s="1"/>
  <c r="N29" i="5"/>
  <c r="O29"/>
  <c r="M29"/>
  <c r="F35" i="9"/>
  <c r="K35" s="1"/>
  <c r="N32" i="5"/>
  <c r="O32"/>
  <c r="M32"/>
  <c r="F51" i="9"/>
  <c r="K51" s="1"/>
  <c r="N48" i="5"/>
  <c r="O48"/>
  <c r="M48"/>
  <c r="F55" i="9"/>
  <c r="K55" s="1"/>
  <c r="O52" i="5"/>
  <c r="F61" i="9"/>
  <c r="K61" s="1"/>
  <c r="N58" i="5"/>
  <c r="O58"/>
  <c r="M58"/>
  <c r="F84" i="9"/>
  <c r="K84" s="1"/>
  <c r="N81" i="5"/>
  <c r="O81"/>
  <c r="M81"/>
  <c r="F103" i="9"/>
  <c r="K103" s="1"/>
  <c r="N100" i="5"/>
  <c r="O100"/>
  <c r="M100"/>
  <c r="F116" i="9"/>
  <c r="K116" s="1"/>
  <c r="N113" i="5"/>
  <c r="O113"/>
  <c r="M113"/>
  <c r="F124" i="9"/>
  <c r="K124" s="1"/>
  <c r="O121" i="5"/>
  <c r="F127" i="9"/>
  <c r="K127" s="1"/>
  <c r="O124" i="5"/>
  <c r="F131" i="9"/>
  <c r="K131" s="1"/>
  <c r="N128" i="5"/>
  <c r="O128"/>
  <c r="M128"/>
  <c r="F145" i="9"/>
  <c r="K145" s="1"/>
  <c r="N142" i="5"/>
  <c r="O142"/>
  <c r="M142"/>
  <c r="I30" i="9"/>
  <c r="I64"/>
  <c r="E146" i="5"/>
  <c r="K146"/>
  <c r="E153"/>
  <c r="K153"/>
  <c r="D158" i="9"/>
  <c r="E158"/>
  <c r="J158" s="1"/>
  <c r="I155" i="5"/>
  <c r="E161" i="9"/>
  <c r="J161" s="1"/>
  <c r="I158" i="5"/>
  <c r="F161" i="9"/>
  <c r="K161" s="1"/>
  <c r="O158" i="5"/>
  <c r="M158"/>
  <c r="D168" i="9"/>
  <c r="G165" i="5"/>
  <c r="E165"/>
  <c r="E168" i="9"/>
  <c r="J168" s="1"/>
  <c r="K165" i="5"/>
  <c r="I165"/>
  <c r="G169"/>
  <c r="F172" i="9"/>
  <c r="K172" s="1"/>
  <c r="O169" i="5"/>
  <c r="M169"/>
  <c r="F178" i="9"/>
  <c r="K178" s="1"/>
  <c r="M175" i="5"/>
  <c r="R179"/>
  <c r="E179"/>
  <c r="K179"/>
  <c r="D191" i="9"/>
  <c r="E188" i="5"/>
  <c r="G209" i="7"/>
  <c r="I209"/>
  <c r="J10" i="5"/>
  <c r="N10"/>
  <c r="N12"/>
  <c r="F15"/>
  <c r="N15"/>
  <c r="F18"/>
  <c r="N18"/>
  <c r="J20"/>
  <c r="N20"/>
  <c r="F22"/>
  <c r="N23"/>
  <c r="F26"/>
  <c r="F27"/>
  <c r="J28"/>
  <c r="N28"/>
  <c r="F31"/>
  <c r="N31"/>
  <c r="J34"/>
  <c r="N35"/>
  <c r="F38"/>
  <c r="N38"/>
  <c r="J42"/>
  <c r="F43"/>
  <c r="N46"/>
  <c r="J49"/>
  <c r="N49"/>
  <c r="N51"/>
  <c r="F53"/>
  <c r="N53"/>
  <c r="J56"/>
  <c r="N56"/>
  <c r="N59"/>
  <c r="F61"/>
  <c r="F62"/>
  <c r="N62"/>
  <c r="F64"/>
  <c r="J65"/>
  <c r="N65"/>
  <c r="F71"/>
  <c r="N72"/>
  <c r="F77"/>
  <c r="N78"/>
  <c r="N80"/>
  <c r="F82"/>
  <c r="F84"/>
  <c r="N85"/>
  <c r="N89"/>
  <c r="J93"/>
  <c r="N94"/>
  <c r="F99"/>
  <c r="N99"/>
  <c r="F101"/>
  <c r="J102"/>
  <c r="J103"/>
  <c r="J106"/>
  <c r="J107"/>
  <c r="J108"/>
  <c r="N109"/>
  <c r="J112"/>
  <c r="N112"/>
  <c r="N114"/>
  <c r="J117"/>
  <c r="J118"/>
  <c r="N120"/>
  <c r="F122"/>
  <c r="F123"/>
  <c r="J125"/>
  <c r="F126"/>
  <c r="N126"/>
  <c r="J132"/>
  <c r="J133"/>
  <c r="F136"/>
  <c r="F137"/>
  <c r="J137"/>
  <c r="F139"/>
  <c r="J139"/>
  <c r="F140"/>
  <c r="N140"/>
  <c r="F143"/>
  <c r="N143"/>
  <c r="I57" i="9"/>
  <c r="I69"/>
  <c r="I147"/>
  <c r="D150"/>
  <c r="G147" i="5"/>
  <c r="E147"/>
  <c r="F150" i="9"/>
  <c r="K150" s="1"/>
  <c r="O147" i="5"/>
  <c r="M147"/>
  <c r="F159" i="9"/>
  <c r="K159" s="1"/>
  <c r="O156" i="5"/>
  <c r="M156"/>
  <c r="E165" i="9"/>
  <c r="J165" s="1"/>
  <c r="K162" i="5"/>
  <c r="I162"/>
  <c r="E169" i="9"/>
  <c r="J169" s="1"/>
  <c r="K166" i="5"/>
  <c r="I166"/>
  <c r="D175" i="9"/>
  <c r="G172" i="5"/>
  <c r="E172"/>
  <c r="F175" i="9"/>
  <c r="K175" s="1"/>
  <c r="O172" i="5"/>
  <c r="M172"/>
  <c r="O177"/>
  <c r="M177"/>
  <c r="D183" i="9"/>
  <c r="G180" i="5"/>
  <c r="E180"/>
  <c r="F183" i="9"/>
  <c r="K183" s="1"/>
  <c r="O180" i="5"/>
  <c r="M180"/>
  <c r="E188" i="9"/>
  <c r="J188" s="1"/>
  <c r="I185" i="5"/>
  <c r="F188" i="9"/>
  <c r="K188" s="1"/>
  <c r="O185" i="5"/>
  <c r="M185"/>
  <c r="F201" i="9"/>
  <c r="K201" s="1"/>
  <c r="N198" i="5"/>
  <c r="O198"/>
  <c r="M198"/>
  <c r="F204" i="9"/>
  <c r="K204" s="1"/>
  <c r="N201" i="5"/>
  <c r="O201"/>
  <c r="M201"/>
  <c r="F7"/>
  <c r="F8"/>
  <c r="I10"/>
  <c r="K10"/>
  <c r="M10"/>
  <c r="O10"/>
  <c r="K12"/>
  <c r="M12"/>
  <c r="O12"/>
  <c r="J13"/>
  <c r="E15"/>
  <c r="G15"/>
  <c r="M15"/>
  <c r="O15"/>
  <c r="F16"/>
  <c r="E18"/>
  <c r="G18"/>
  <c r="M18"/>
  <c r="O18"/>
  <c r="I20"/>
  <c r="K20"/>
  <c r="M20"/>
  <c r="O20"/>
  <c r="E22"/>
  <c r="G22"/>
  <c r="I23"/>
  <c r="M23"/>
  <c r="O23"/>
  <c r="F24"/>
  <c r="E26"/>
  <c r="G26"/>
  <c r="E27"/>
  <c r="G27"/>
  <c r="I28"/>
  <c r="K28"/>
  <c r="M28"/>
  <c r="O28"/>
  <c r="I30"/>
  <c r="E31"/>
  <c r="G31"/>
  <c r="M31"/>
  <c r="O31"/>
  <c r="G33"/>
  <c r="I34"/>
  <c r="K34"/>
  <c r="I35"/>
  <c r="M35"/>
  <c r="O35"/>
  <c r="I37"/>
  <c r="K37"/>
  <c r="E38"/>
  <c r="G38"/>
  <c r="M38"/>
  <c r="O38"/>
  <c r="F39"/>
  <c r="J40"/>
  <c r="I42"/>
  <c r="K42"/>
  <c r="E43"/>
  <c r="G43"/>
  <c r="J44"/>
  <c r="I46"/>
  <c r="K46"/>
  <c r="M46"/>
  <c r="O46"/>
  <c r="F47"/>
  <c r="I49"/>
  <c r="K49"/>
  <c r="M49"/>
  <c r="O49"/>
  <c r="I51"/>
  <c r="K51"/>
  <c r="M51"/>
  <c r="O51"/>
  <c r="E53"/>
  <c r="G53"/>
  <c r="M53"/>
  <c r="O53"/>
  <c r="F54"/>
  <c r="I56"/>
  <c r="K56"/>
  <c r="M56"/>
  <c r="O56"/>
  <c r="F57"/>
  <c r="I59"/>
  <c r="K59"/>
  <c r="M59"/>
  <c r="O59"/>
  <c r="E61"/>
  <c r="G61"/>
  <c r="E62"/>
  <c r="G62"/>
  <c r="M62"/>
  <c r="O62"/>
  <c r="E64"/>
  <c r="I65"/>
  <c r="K65"/>
  <c r="M65"/>
  <c r="O65"/>
  <c r="F66"/>
  <c r="F67"/>
  <c r="F68"/>
  <c r="F69"/>
  <c r="G71"/>
  <c r="I72"/>
  <c r="K72"/>
  <c r="M72"/>
  <c r="O72"/>
  <c r="J73"/>
  <c r="J75"/>
  <c r="E77"/>
  <c r="M78"/>
  <c r="O78"/>
  <c r="G80"/>
  <c r="M80"/>
  <c r="O80"/>
  <c r="G82"/>
  <c r="E83"/>
  <c r="E84"/>
  <c r="I85"/>
  <c r="M85"/>
  <c r="O85"/>
  <c r="F86"/>
  <c r="F87"/>
  <c r="I89"/>
  <c r="M89"/>
  <c r="F90"/>
  <c r="K93"/>
  <c r="K94"/>
  <c r="M94"/>
  <c r="O94"/>
  <c r="J95"/>
  <c r="J97"/>
  <c r="E99"/>
  <c r="G99"/>
  <c r="M99"/>
  <c r="O99"/>
  <c r="G101"/>
  <c r="K102"/>
  <c r="E103"/>
  <c r="I103"/>
  <c r="J104"/>
  <c r="I106"/>
  <c r="K106"/>
  <c r="I107"/>
  <c r="I108"/>
  <c r="K108"/>
  <c r="E109"/>
  <c r="M109"/>
  <c r="O109"/>
  <c r="K112"/>
  <c r="M112"/>
  <c r="O112"/>
  <c r="G114"/>
  <c r="M114"/>
  <c r="O114"/>
  <c r="I117"/>
  <c r="K117"/>
  <c r="E118"/>
  <c r="G118"/>
  <c r="I118"/>
  <c r="K118"/>
  <c r="E119"/>
  <c r="G119"/>
  <c r="E120"/>
  <c r="M120"/>
  <c r="O120"/>
  <c r="E122"/>
  <c r="I122"/>
  <c r="G123"/>
  <c r="I125"/>
  <c r="K125"/>
  <c r="G126"/>
  <c r="M126"/>
  <c r="O126"/>
  <c r="E129"/>
  <c r="G129"/>
  <c r="F130"/>
  <c r="J130"/>
  <c r="I132"/>
  <c r="K132"/>
  <c r="E133"/>
  <c r="G133"/>
  <c r="I133"/>
  <c r="K133"/>
  <c r="E136"/>
  <c r="G136"/>
  <c r="E137"/>
  <c r="G137"/>
  <c r="I137"/>
  <c r="K137"/>
  <c r="O137"/>
  <c r="E139"/>
  <c r="G139"/>
  <c r="I139"/>
  <c r="K139"/>
  <c r="E140"/>
  <c r="G140"/>
  <c r="M140"/>
  <c r="O140"/>
  <c r="J141"/>
  <c r="E143"/>
  <c r="G143"/>
  <c r="M143"/>
  <c r="O143"/>
  <c r="F144"/>
  <c r="J144"/>
  <c r="F146"/>
  <c r="J146"/>
  <c r="J151"/>
  <c r="J153"/>
  <c r="J155"/>
  <c r="J158"/>
  <c r="N158"/>
  <c r="F165"/>
  <c r="J165"/>
  <c r="F169"/>
  <c r="N169"/>
  <c r="N175"/>
  <c r="F179"/>
  <c r="F188"/>
  <c r="I203" i="9"/>
  <c r="I205"/>
  <c r="J199" i="5"/>
  <c r="F202"/>
  <c r="J203"/>
  <c r="N203"/>
  <c r="F205"/>
  <c r="N205"/>
  <c r="L8" i="7"/>
  <c r="L10"/>
  <c r="L12"/>
  <c r="L14"/>
  <c r="L16"/>
  <c r="L18"/>
  <c r="L20"/>
  <c r="L22"/>
  <c r="L24"/>
  <c r="L26"/>
  <c r="L28"/>
  <c r="L30"/>
  <c r="L32"/>
  <c r="L34"/>
  <c r="L36"/>
  <c r="L38"/>
  <c r="L40"/>
  <c r="L42"/>
  <c r="L44"/>
  <c r="L46"/>
  <c r="L48"/>
  <c r="L50"/>
  <c r="L52"/>
  <c r="L54"/>
  <c r="L56"/>
  <c r="L58"/>
  <c r="L60"/>
  <c r="L62"/>
  <c r="L64"/>
  <c r="L66"/>
  <c r="L68"/>
  <c r="L70"/>
  <c r="L72"/>
  <c r="L74"/>
  <c r="L76"/>
  <c r="L78"/>
  <c r="L80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20"/>
  <c r="L122"/>
  <c r="L124"/>
  <c r="L126"/>
  <c r="L128"/>
  <c r="L130"/>
  <c r="L132"/>
  <c r="L134"/>
  <c r="L136"/>
  <c r="L138"/>
  <c r="L140"/>
  <c r="L142"/>
  <c r="L144"/>
  <c r="L146"/>
  <c r="L148"/>
  <c r="L150"/>
  <c r="L152"/>
  <c r="L154"/>
  <c r="L156"/>
  <c r="L158"/>
  <c r="L160"/>
  <c r="L162"/>
  <c r="L164"/>
  <c r="L166"/>
  <c r="L168"/>
  <c r="L170"/>
  <c r="L172"/>
  <c r="L174"/>
  <c r="L176"/>
  <c r="L178"/>
  <c r="L180"/>
  <c r="L182"/>
  <c r="L184"/>
  <c r="L186"/>
  <c r="L188"/>
  <c r="L190"/>
  <c r="L192"/>
  <c r="L194"/>
  <c r="L196"/>
  <c r="L198"/>
  <c r="L200"/>
  <c r="L202"/>
  <c r="L204"/>
  <c r="L206"/>
  <c r="G11" i="9"/>
  <c r="L11" s="1"/>
  <c r="G13"/>
  <c r="L13" s="1"/>
  <c r="G15"/>
  <c r="L15" s="1"/>
  <c r="G17"/>
  <c r="L17" s="1"/>
  <c r="G19"/>
  <c r="L19" s="1"/>
  <c r="G21"/>
  <c r="L21" s="1"/>
  <c r="G23"/>
  <c r="L23" s="1"/>
  <c r="G25"/>
  <c r="L25" s="1"/>
  <c r="G27"/>
  <c r="L27" s="1"/>
  <c r="G29"/>
  <c r="L29" s="1"/>
  <c r="G31"/>
  <c r="L31" s="1"/>
  <c r="G33"/>
  <c r="L33" s="1"/>
  <c r="G35"/>
  <c r="L35" s="1"/>
  <c r="G37"/>
  <c r="L37" s="1"/>
  <c r="G39"/>
  <c r="L39" s="1"/>
  <c r="G41"/>
  <c r="L41" s="1"/>
  <c r="M41"/>
  <c r="G43"/>
  <c r="L43" s="1"/>
  <c r="K43"/>
  <c r="M43"/>
  <c r="G45"/>
  <c r="L45" s="1"/>
  <c r="K45"/>
  <c r="M45"/>
  <c r="G47"/>
  <c r="L47" s="1"/>
  <c r="M47"/>
  <c r="G49"/>
  <c r="L49" s="1"/>
  <c r="M49"/>
  <c r="G51"/>
  <c r="L51" s="1"/>
  <c r="M54"/>
  <c r="M56"/>
  <c r="M57"/>
  <c r="M59"/>
  <c r="M60"/>
  <c r="M62"/>
  <c r="M65"/>
  <c r="K67"/>
  <c r="M68"/>
  <c r="M69"/>
  <c r="M70"/>
  <c r="M71"/>
  <c r="M72"/>
  <c r="K74"/>
  <c r="M75"/>
  <c r="M76"/>
  <c r="M77"/>
  <c r="M78"/>
  <c r="M81"/>
  <c r="M83"/>
  <c r="K85"/>
  <c r="K86"/>
  <c r="K87"/>
  <c r="M88"/>
  <c r="M89"/>
  <c r="M90"/>
  <c r="M92"/>
  <c r="M93"/>
  <c r="M94"/>
  <c r="K96"/>
  <c r="M97"/>
  <c r="M98"/>
  <c r="M99"/>
  <c r="M100"/>
  <c r="M102"/>
  <c r="K104"/>
  <c r="K105"/>
  <c r="M106"/>
  <c r="M107"/>
  <c r="K109"/>
  <c r="K110"/>
  <c r="K111"/>
  <c r="M112"/>
  <c r="M113"/>
  <c r="M115"/>
  <c r="M117"/>
  <c r="M123"/>
  <c r="M126"/>
  <c r="M129"/>
  <c r="M130"/>
  <c r="M132"/>
  <c r="M133"/>
  <c r="M136"/>
  <c r="I152"/>
  <c r="I173"/>
  <c r="I189"/>
  <c r="K170"/>
  <c r="M176"/>
  <c r="M174"/>
  <c r="M172"/>
  <c r="M170"/>
  <c r="M168"/>
  <c r="M135"/>
  <c r="J148" i="5"/>
  <c r="F149"/>
  <c r="J149"/>
  <c r="F159"/>
  <c r="J159"/>
  <c r="F160"/>
  <c r="F163"/>
  <c r="F167"/>
  <c r="F170"/>
  <c r="J170"/>
  <c r="F173"/>
  <c r="J173"/>
  <c r="F181"/>
  <c r="F186"/>
  <c r="J189"/>
  <c r="F190"/>
  <c r="J192"/>
  <c r="F193"/>
  <c r="J194"/>
  <c r="J195"/>
  <c r="J196"/>
  <c r="J197"/>
  <c r="I199"/>
  <c r="K199"/>
  <c r="G200"/>
  <c r="O200"/>
  <c r="E202"/>
  <c r="G202"/>
  <c r="I203"/>
  <c r="K203"/>
  <c r="M203"/>
  <c r="O203"/>
  <c r="E205"/>
  <c r="G205"/>
  <c r="M205"/>
  <c r="O205"/>
  <c r="F206"/>
  <c r="L7" i="7"/>
  <c r="K8"/>
  <c r="M8"/>
  <c r="L9"/>
  <c r="K10"/>
  <c r="M10"/>
  <c r="L11"/>
  <c r="K12"/>
  <c r="M12"/>
  <c r="L13"/>
  <c r="K14"/>
  <c r="M14"/>
  <c r="L15"/>
  <c r="K16"/>
  <c r="M16"/>
  <c r="L17"/>
  <c r="K18"/>
  <c r="M18"/>
  <c r="L19"/>
  <c r="K20"/>
  <c r="M20"/>
  <c r="L21"/>
  <c r="K22"/>
  <c r="M22"/>
  <c r="L23"/>
  <c r="K24"/>
  <c r="M24"/>
  <c r="L25"/>
  <c r="K26"/>
  <c r="M26"/>
  <c r="L27"/>
  <c r="K28"/>
  <c r="M28"/>
  <c r="L29"/>
  <c r="K30"/>
  <c r="M30"/>
  <c r="L31"/>
  <c r="K32"/>
  <c r="M32"/>
  <c r="L33"/>
  <c r="K34"/>
  <c r="M34"/>
  <c r="L35"/>
  <c r="K36"/>
  <c r="M36"/>
  <c r="L37"/>
  <c r="K38"/>
  <c r="M38"/>
  <c r="L39"/>
  <c r="K40"/>
  <c r="M40"/>
  <c r="L41"/>
  <c r="K42"/>
  <c r="M42"/>
  <c r="L43"/>
  <c r="K44"/>
  <c r="M44"/>
  <c r="L45"/>
  <c r="K46"/>
  <c r="M46"/>
  <c r="L47"/>
  <c r="K48"/>
  <c r="M48"/>
  <c r="L49"/>
  <c r="K50"/>
  <c r="M50"/>
  <c r="T50"/>
  <c r="L51"/>
  <c r="K52"/>
  <c r="M52"/>
  <c r="T52"/>
  <c r="L53"/>
  <c r="K54"/>
  <c r="M54"/>
  <c r="T54"/>
  <c r="L55"/>
  <c r="K56"/>
  <c r="M56"/>
  <c r="T56"/>
  <c r="L57"/>
  <c r="K58"/>
  <c r="M58"/>
  <c r="T58"/>
  <c r="L59"/>
  <c r="K60"/>
  <c r="M60"/>
  <c r="T60"/>
  <c r="L61"/>
  <c r="K62"/>
  <c r="M62"/>
  <c r="T62"/>
  <c r="L63"/>
  <c r="K64"/>
  <c r="M64"/>
  <c r="T64"/>
  <c r="L65"/>
  <c r="K66"/>
  <c r="M66"/>
  <c r="T66"/>
  <c r="L67"/>
  <c r="K68"/>
  <c r="M68"/>
  <c r="T68"/>
  <c r="L69"/>
  <c r="K70"/>
  <c r="M70"/>
  <c r="T70"/>
  <c r="L71"/>
  <c r="K72"/>
  <c r="M72"/>
  <c r="T72"/>
  <c r="L73"/>
  <c r="K74"/>
  <c r="M74"/>
  <c r="T74"/>
  <c r="L75"/>
  <c r="K76"/>
  <c r="M76"/>
  <c r="T76"/>
  <c r="L77"/>
  <c r="K78"/>
  <c r="M78"/>
  <c r="T78"/>
  <c r="L79"/>
  <c r="K80"/>
  <c r="M80"/>
  <c r="T80"/>
  <c r="L81"/>
  <c r="K82"/>
  <c r="M82"/>
  <c r="T82"/>
  <c r="L83"/>
  <c r="K84"/>
  <c r="M84"/>
  <c r="T84"/>
  <c r="L85"/>
  <c r="K86"/>
  <c r="M86"/>
  <c r="T86"/>
  <c r="L87"/>
  <c r="K88"/>
  <c r="M88"/>
  <c r="T88"/>
  <c r="L89"/>
  <c r="K90"/>
  <c r="M90"/>
  <c r="T90"/>
  <c r="L91"/>
  <c r="K92"/>
  <c r="M92"/>
  <c r="T92"/>
  <c r="L93"/>
  <c r="K94"/>
  <c r="M94"/>
  <c r="T94"/>
  <c r="L95"/>
  <c r="K96"/>
  <c r="M96"/>
  <c r="T96"/>
  <c r="L97"/>
  <c r="K98"/>
  <c r="M98"/>
  <c r="T98"/>
  <c r="L99"/>
  <c r="K100"/>
  <c r="M100"/>
  <c r="T100"/>
  <c r="L101"/>
  <c r="K102"/>
  <c r="M102"/>
  <c r="T102"/>
  <c r="L103"/>
  <c r="K104"/>
  <c r="M104"/>
  <c r="T104"/>
  <c r="L105"/>
  <c r="K106"/>
  <c r="M106"/>
  <c r="T106"/>
  <c r="L107"/>
  <c r="K108"/>
  <c r="M108"/>
  <c r="T108"/>
  <c r="L109"/>
  <c r="K110"/>
  <c r="M110"/>
  <c r="T110"/>
  <c r="L111"/>
  <c r="K112"/>
  <c r="M112"/>
  <c r="T112"/>
  <c r="L113"/>
  <c r="K114"/>
  <c r="M114"/>
  <c r="T114"/>
  <c r="L115"/>
  <c r="K116"/>
  <c r="M116"/>
  <c r="T116"/>
  <c r="L117"/>
  <c r="K118"/>
  <c r="M118"/>
  <c r="T118"/>
  <c r="L119"/>
  <c r="K120"/>
  <c r="M120"/>
  <c r="T120"/>
  <c r="L121"/>
  <c r="K122"/>
  <c r="M122"/>
  <c r="T122"/>
  <c r="L123"/>
  <c r="K124"/>
  <c r="M124"/>
  <c r="T124"/>
  <c r="L125"/>
  <c r="K126"/>
  <c r="M126"/>
  <c r="T126"/>
  <c r="L127"/>
  <c r="K128"/>
  <c r="M128"/>
  <c r="T128"/>
  <c r="L129"/>
  <c r="K130"/>
  <c r="M130"/>
  <c r="T130"/>
  <c r="L131"/>
  <c r="K132"/>
  <c r="M132"/>
  <c r="T132"/>
  <c r="L133"/>
  <c r="K134"/>
  <c r="M134"/>
  <c r="T134"/>
  <c r="L135"/>
  <c r="K136"/>
  <c r="M136"/>
  <c r="T136"/>
  <c r="L137"/>
  <c r="K138"/>
  <c r="M138"/>
  <c r="T138"/>
  <c r="L139"/>
  <c r="K140"/>
  <c r="M140"/>
  <c r="T140"/>
  <c r="L141"/>
  <c r="K142"/>
  <c r="M142"/>
  <c r="T142"/>
  <c r="L143"/>
  <c r="K144"/>
  <c r="M144"/>
  <c r="T144"/>
  <c r="L145"/>
  <c r="K146"/>
  <c r="M146"/>
  <c r="T146"/>
  <c r="L147"/>
  <c r="K148"/>
  <c r="M148"/>
  <c r="T148"/>
  <c r="L149"/>
  <c r="K150"/>
  <c r="M150"/>
  <c r="T150"/>
  <c r="L151"/>
  <c r="K152"/>
  <c r="M152"/>
  <c r="T152"/>
  <c r="L153"/>
  <c r="K154"/>
  <c r="M154"/>
  <c r="T154"/>
  <c r="L155"/>
  <c r="K156"/>
  <c r="M156"/>
  <c r="T156"/>
  <c r="L157"/>
  <c r="K158"/>
  <c r="M158"/>
  <c r="T158"/>
  <c r="L159"/>
  <c r="K160"/>
  <c r="M160"/>
  <c r="T160"/>
  <c r="L161"/>
  <c r="K162"/>
  <c r="M162"/>
  <c r="T162"/>
  <c r="L163"/>
  <c r="K164"/>
  <c r="M164"/>
  <c r="T164"/>
  <c r="L165"/>
  <c r="K166"/>
  <c r="M166"/>
  <c r="T166"/>
  <c r="L167"/>
  <c r="K168"/>
  <c r="M168"/>
  <c r="T168"/>
  <c r="L169"/>
  <c r="K170"/>
  <c r="M170"/>
  <c r="T170"/>
  <c r="L171"/>
  <c r="K172"/>
  <c r="M172"/>
  <c r="T172"/>
  <c r="L173"/>
  <c r="K174"/>
  <c r="M174"/>
  <c r="T174"/>
  <c r="L175"/>
  <c r="K176"/>
  <c r="M176"/>
  <c r="T176"/>
  <c r="L177"/>
  <c r="K178"/>
  <c r="M178"/>
  <c r="T178"/>
  <c r="L179"/>
  <c r="K180"/>
  <c r="M180"/>
  <c r="T180"/>
  <c r="L181"/>
  <c r="K182"/>
  <c r="M182"/>
  <c r="T182"/>
  <c r="L183"/>
  <c r="K184"/>
  <c r="M184"/>
  <c r="T184"/>
  <c r="L185"/>
  <c r="K186"/>
  <c r="M186"/>
  <c r="T186"/>
  <c r="L187"/>
  <c r="K188"/>
  <c r="M188"/>
  <c r="T188"/>
  <c r="L189"/>
  <c r="K190"/>
  <c r="M190"/>
  <c r="T190"/>
  <c r="L191"/>
  <c r="K192"/>
  <c r="M192"/>
  <c r="T192"/>
  <c r="L193"/>
  <c r="K194"/>
  <c r="M194"/>
  <c r="T194"/>
  <c r="L195"/>
  <c r="K196"/>
  <c r="M196"/>
  <c r="T196"/>
  <c r="L197"/>
  <c r="K198"/>
  <c r="M198"/>
  <c r="T198"/>
  <c r="L199"/>
  <c r="K200"/>
  <c r="M200"/>
  <c r="T200"/>
  <c r="L201"/>
  <c r="K202"/>
  <c r="M202"/>
  <c r="T202"/>
  <c r="L203"/>
  <c r="K204"/>
  <c r="M204"/>
  <c r="T204"/>
  <c r="L205"/>
  <c r="K206"/>
  <c r="M206"/>
  <c r="T206"/>
  <c r="M53" i="9"/>
  <c r="M55"/>
  <c r="K57"/>
  <c r="M58"/>
  <c r="K60"/>
  <c r="M61"/>
  <c r="M63"/>
  <c r="M64"/>
  <c r="M66"/>
  <c r="M67"/>
  <c r="K69"/>
  <c r="K70"/>
  <c r="K71"/>
  <c r="K72"/>
  <c r="M73"/>
  <c r="M74"/>
  <c r="K77"/>
  <c r="K78"/>
  <c r="M79"/>
  <c r="M80"/>
  <c r="M82"/>
  <c r="M84"/>
  <c r="M85"/>
  <c r="M86"/>
  <c r="M87"/>
  <c r="K89"/>
  <c r="K90"/>
  <c r="M91"/>
  <c r="K93"/>
  <c r="K94"/>
  <c r="M95"/>
  <c r="M96"/>
  <c r="K98"/>
  <c r="K99"/>
  <c r="K100"/>
  <c r="M101"/>
  <c r="M103"/>
  <c r="M104"/>
  <c r="M105"/>
  <c r="K107"/>
  <c r="M108"/>
  <c r="M109"/>
  <c r="M110"/>
  <c r="M111"/>
  <c r="M114"/>
  <c r="M116"/>
  <c r="M118"/>
  <c r="M119"/>
  <c r="M120"/>
  <c r="M121"/>
  <c r="M122"/>
  <c r="M124"/>
  <c r="M125"/>
  <c r="M127"/>
  <c r="M128"/>
  <c r="M131"/>
  <c r="M134"/>
  <c r="M140"/>
  <c r="M143"/>
  <c r="M144"/>
  <c r="M146"/>
  <c r="M147"/>
  <c r="M150"/>
  <c r="M151"/>
  <c r="M152"/>
  <c r="K156"/>
  <c r="M159"/>
  <c r="M161"/>
  <c r="M162"/>
  <c r="M163"/>
  <c r="M165"/>
  <c r="M166"/>
  <c r="M169"/>
  <c r="M173"/>
  <c r="M175"/>
  <c r="M137"/>
  <c r="M138"/>
  <c r="M139"/>
  <c r="M141"/>
  <c r="M142"/>
  <c r="K144"/>
  <c r="M145"/>
  <c r="M148"/>
  <c r="M149"/>
  <c r="M153"/>
  <c r="M154"/>
  <c r="M155"/>
  <c r="M156"/>
  <c r="M157"/>
  <c r="M158"/>
  <c r="M160"/>
  <c r="M164"/>
  <c r="K166"/>
  <c r="M167"/>
  <c r="M171"/>
  <c r="M177"/>
  <c r="M178"/>
  <c r="K182"/>
  <c r="M183"/>
  <c r="M184"/>
  <c r="M185"/>
  <c r="M188"/>
  <c r="M189"/>
  <c r="M191"/>
  <c r="M192"/>
  <c r="M193"/>
  <c r="M194"/>
  <c r="M195"/>
  <c r="M196"/>
  <c r="M197"/>
  <c r="M198"/>
  <c r="M199"/>
  <c r="M200"/>
  <c r="K202"/>
  <c r="M203"/>
  <c r="K205"/>
  <c r="M206"/>
  <c r="M208"/>
  <c r="M179"/>
  <c r="M181"/>
  <c r="M182"/>
  <c r="K184"/>
  <c r="M186"/>
  <c r="M187"/>
  <c r="M190"/>
  <c r="K192"/>
  <c r="K197"/>
  <c r="K198"/>
  <c r="K199"/>
  <c r="K200"/>
  <c r="M201"/>
  <c r="M202"/>
  <c r="M204"/>
  <c r="M205"/>
  <c r="C6" i="4" l="1"/>
  <c r="D6"/>
  <c r="B6"/>
  <c r="E6"/>
  <c r="G6"/>
  <c r="I6"/>
  <c r="K6"/>
  <c r="M6"/>
  <c r="O6"/>
  <c r="F6"/>
  <c r="H6"/>
  <c r="J6"/>
  <c r="L6"/>
  <c r="N6"/>
  <c r="P6"/>
  <c r="J191" i="5"/>
  <c r="O129"/>
  <c r="K114"/>
  <c r="F74"/>
  <c r="F73"/>
  <c r="M204"/>
  <c r="J129"/>
  <c r="J126"/>
  <c r="J120"/>
  <c r="N103"/>
  <c r="J84"/>
  <c r="J80"/>
  <c r="F78"/>
  <c r="F35"/>
  <c r="F28"/>
  <c r="F23"/>
  <c r="R135"/>
  <c r="K202"/>
  <c r="I200"/>
  <c r="R199"/>
  <c r="J186"/>
  <c r="F148"/>
  <c r="F203"/>
  <c r="J200"/>
  <c r="F199"/>
  <c r="R180"/>
  <c r="E135"/>
  <c r="K126"/>
  <c r="I123"/>
  <c r="G117"/>
  <c r="J110"/>
  <c r="R107"/>
  <c r="E107"/>
  <c r="O103"/>
  <c r="E102"/>
  <c r="K84"/>
  <c r="J47"/>
  <c r="E35"/>
  <c r="R175"/>
  <c r="R133"/>
  <c r="I184"/>
  <c r="F91" i="9"/>
  <c r="K91" s="1"/>
  <c r="R97" i="5"/>
  <c r="R66"/>
  <c r="I167"/>
  <c r="N129" i="9"/>
  <c r="O129" s="1"/>
  <c r="P129" s="1"/>
  <c r="I90" i="5"/>
  <c r="E193" i="9"/>
  <c r="J193" s="1"/>
  <c r="K182" i="5"/>
  <c r="E89" i="9"/>
  <c r="J89" s="1"/>
  <c r="D97"/>
  <c r="I97" s="1"/>
  <c r="D81"/>
  <c r="I81" s="1"/>
  <c r="E203"/>
  <c r="J203" s="1"/>
  <c r="E203" i="5"/>
  <c r="J193"/>
  <c r="J190"/>
  <c r="I202" i="9"/>
  <c r="J184" i="5"/>
  <c r="J175"/>
  <c r="F141"/>
  <c r="M133"/>
  <c r="K129"/>
  <c r="I126"/>
  <c r="I120"/>
  <c r="R116"/>
  <c r="G112"/>
  <c r="G94"/>
  <c r="F91"/>
  <c r="E85"/>
  <c r="I82"/>
  <c r="K80"/>
  <c r="E78"/>
  <c r="I71"/>
  <c r="I33"/>
  <c r="R30"/>
  <c r="J16"/>
  <c r="N204"/>
  <c r="G185"/>
  <c r="R129"/>
  <c r="F117"/>
  <c r="R112"/>
  <c r="F94"/>
  <c r="F93"/>
  <c r="F191" i="9"/>
  <c r="K191" s="1"/>
  <c r="G184" i="5"/>
  <c r="E175"/>
  <c r="E172" i="9"/>
  <c r="J172" s="1"/>
  <c r="O88" i="5"/>
  <c r="G195"/>
  <c r="K167"/>
  <c r="R195"/>
  <c r="R189"/>
  <c r="I110"/>
  <c r="G96"/>
  <c r="K16"/>
  <c r="I193"/>
  <c r="E130" i="9"/>
  <c r="J130" s="1"/>
  <c r="K86" i="5"/>
  <c r="E123" i="9"/>
  <c r="J123" s="1"/>
  <c r="E91" i="5"/>
  <c r="R126"/>
  <c r="I205"/>
  <c r="R202"/>
  <c r="I202"/>
  <c r="K200"/>
  <c r="E199"/>
  <c r="F197"/>
  <c r="F191"/>
  <c r="J181"/>
  <c r="J202"/>
  <c r="N206" i="9"/>
  <c r="O206" s="1"/>
  <c r="P206" s="1"/>
  <c r="J188" i="5"/>
  <c r="R185"/>
  <c r="F184"/>
  <c r="F175"/>
  <c r="J169"/>
  <c r="F158"/>
  <c r="R147"/>
  <c r="R136"/>
  <c r="I135"/>
  <c r="O133"/>
  <c r="M129"/>
  <c r="I129"/>
  <c r="E126"/>
  <c r="M123"/>
  <c r="K122"/>
  <c r="G122"/>
  <c r="G120"/>
  <c r="K119"/>
  <c r="R117"/>
  <c r="E117"/>
  <c r="I114"/>
  <c r="E112"/>
  <c r="I109"/>
  <c r="M103"/>
  <c r="G102"/>
  <c r="I99"/>
  <c r="F97"/>
  <c r="E93"/>
  <c r="J90"/>
  <c r="O89"/>
  <c r="K89"/>
  <c r="J86"/>
  <c r="R84"/>
  <c r="I84"/>
  <c r="I83"/>
  <c r="I80"/>
  <c r="G35"/>
  <c r="O204"/>
  <c r="E185"/>
  <c r="D188" i="9"/>
  <c r="N188" s="1"/>
  <c r="O188" s="1"/>
  <c r="P188" s="1"/>
  <c r="J135" i="5"/>
  <c r="N133"/>
  <c r="N129"/>
  <c r="J122"/>
  <c r="F120"/>
  <c r="R114"/>
  <c r="J114"/>
  <c r="F112"/>
  <c r="F107"/>
  <c r="R103"/>
  <c r="F102"/>
  <c r="R89"/>
  <c r="J89"/>
  <c r="F85"/>
  <c r="E187" i="9"/>
  <c r="J187" s="1"/>
  <c r="D178"/>
  <c r="I178" s="1"/>
  <c r="I169" i="5"/>
  <c r="I151"/>
  <c r="M124"/>
  <c r="M88"/>
  <c r="G197"/>
  <c r="K186"/>
  <c r="K90"/>
  <c r="R190"/>
  <c r="G91"/>
  <c r="G74"/>
  <c r="K190"/>
  <c r="I16"/>
  <c r="E126" i="9"/>
  <c r="J126" s="1"/>
  <c r="E102"/>
  <c r="J102" s="1"/>
  <c r="E74" i="5"/>
  <c r="N205" i="9"/>
  <c r="O205" s="1"/>
  <c r="P205" s="1"/>
  <c r="R74" i="5"/>
  <c r="R191"/>
  <c r="D185" i="9"/>
  <c r="I185" s="1"/>
  <c r="R182" i="5"/>
  <c r="E183" i="9"/>
  <c r="J183" s="1"/>
  <c r="I180" i="5"/>
  <c r="F177"/>
  <c r="E177"/>
  <c r="K172"/>
  <c r="J172"/>
  <c r="E175" i="9"/>
  <c r="J175" s="1"/>
  <c r="F166" i="5"/>
  <c r="D169" i="9"/>
  <c r="N169" s="1"/>
  <c r="O169" s="1"/>
  <c r="P169" s="1"/>
  <c r="N166" i="5"/>
  <c r="M166"/>
  <c r="E163" i="9"/>
  <c r="J163" s="1"/>
  <c r="K160" i="5"/>
  <c r="D161" i="9"/>
  <c r="N161" s="1"/>
  <c r="O161" s="1"/>
  <c r="P161" s="1"/>
  <c r="E158" i="5"/>
  <c r="F156"/>
  <c r="D159" i="9"/>
  <c r="N159" s="1"/>
  <c r="O159" s="1"/>
  <c r="P159" s="1"/>
  <c r="E156" i="5"/>
  <c r="J156"/>
  <c r="K156"/>
  <c r="E150" i="9"/>
  <c r="J150" s="1"/>
  <c r="I147" i="5"/>
  <c r="E146" i="9"/>
  <c r="J146" s="1"/>
  <c r="J143" i="5"/>
  <c r="R143"/>
  <c r="F140" i="9"/>
  <c r="N140" s="1"/>
  <c r="O140" s="1"/>
  <c r="P140" s="1"/>
  <c r="R137" i="5"/>
  <c r="D138" i="9"/>
  <c r="I138" s="1"/>
  <c r="F135" i="5"/>
  <c r="D119" i="9"/>
  <c r="I119" s="1"/>
  <c r="F116" i="5"/>
  <c r="E116"/>
  <c r="E119" i="9"/>
  <c r="J119" s="1"/>
  <c r="I116" i="5"/>
  <c r="D111" i="9"/>
  <c r="I111" s="1"/>
  <c r="F108" i="5"/>
  <c r="E108"/>
  <c r="R108"/>
  <c r="E106"/>
  <c r="F106"/>
  <c r="G104"/>
  <c r="R104"/>
  <c r="E104" i="9"/>
  <c r="I101" i="5"/>
  <c r="D98" i="9"/>
  <c r="I98" s="1"/>
  <c r="G95" i="5"/>
  <c r="F95"/>
  <c r="E72" i="9"/>
  <c r="J72" s="1"/>
  <c r="I69" i="5"/>
  <c r="R69"/>
  <c r="F56"/>
  <c r="G56"/>
  <c r="F46"/>
  <c r="E46"/>
  <c r="F46" i="9"/>
  <c r="K46" s="1"/>
  <c r="O43" i="5"/>
  <c r="D40" i="9"/>
  <c r="I40" s="1"/>
  <c r="F37" i="5"/>
  <c r="G37"/>
  <c r="E34" i="9"/>
  <c r="J34" s="1"/>
  <c r="J31" i="5"/>
  <c r="I31"/>
  <c r="E25" i="9"/>
  <c r="J25" s="1"/>
  <c r="J22" i="5"/>
  <c r="I22"/>
  <c r="R22"/>
  <c r="I7"/>
  <c r="E10" i="9"/>
  <c r="J10" s="1"/>
  <c r="J7" i="5"/>
  <c r="E166" i="9"/>
  <c r="J166" s="1"/>
  <c r="K163" i="5"/>
  <c r="R163"/>
  <c r="E157" i="9"/>
  <c r="J157" s="1"/>
  <c r="I154" i="5"/>
  <c r="D156" i="9"/>
  <c r="G153" i="5"/>
  <c r="E155" i="9"/>
  <c r="J155" s="1"/>
  <c r="I152" i="5"/>
  <c r="D154" i="9"/>
  <c r="I154" s="1"/>
  <c r="E151" i="5"/>
  <c r="D151" i="9"/>
  <c r="I151" s="1"/>
  <c r="E148" i="5"/>
  <c r="G148"/>
  <c r="F148" i="9"/>
  <c r="K148" s="1"/>
  <c r="O145" i="5"/>
  <c r="E143" i="9"/>
  <c r="J143" s="1"/>
  <c r="J140" i="5"/>
  <c r="R140"/>
  <c r="D135" i="9"/>
  <c r="I135" s="1"/>
  <c r="F132" i="5"/>
  <c r="E125"/>
  <c r="F125"/>
  <c r="E80" i="9"/>
  <c r="J80" s="1"/>
  <c r="K77" i="5"/>
  <c r="D78" i="9"/>
  <c r="E75" i="5"/>
  <c r="R75"/>
  <c r="F75"/>
  <c r="D76" i="9"/>
  <c r="I76" s="1"/>
  <c r="E73" i="5"/>
  <c r="F72"/>
  <c r="G72"/>
  <c r="E71" i="9"/>
  <c r="J71" s="1"/>
  <c r="I68" i="5"/>
  <c r="R68"/>
  <c r="E67" i="9"/>
  <c r="J67" s="1"/>
  <c r="I64" i="5"/>
  <c r="R64"/>
  <c r="D62" i="9"/>
  <c r="N62" s="1"/>
  <c r="O62" s="1"/>
  <c r="P62" s="1"/>
  <c r="G59" i="5"/>
  <c r="I57"/>
  <c r="J57"/>
  <c r="E56" i="9"/>
  <c r="J56" s="1"/>
  <c r="J53" i="5"/>
  <c r="I53"/>
  <c r="D54" i="9"/>
  <c r="I54" s="1"/>
  <c r="E51" i="5"/>
  <c r="F49"/>
  <c r="E49"/>
  <c r="D45" i="9"/>
  <c r="I45" s="1"/>
  <c r="E42" i="5"/>
  <c r="R42"/>
  <c r="D43" i="9"/>
  <c r="I43" s="1"/>
  <c r="G40" i="5"/>
  <c r="F40"/>
  <c r="E42" i="9"/>
  <c r="J42" s="1"/>
  <c r="K39" i="5"/>
  <c r="G34"/>
  <c r="R34"/>
  <c r="D33" i="9"/>
  <c r="I33" s="1"/>
  <c r="F30" i="5"/>
  <c r="E30"/>
  <c r="I26"/>
  <c r="R26"/>
  <c r="K24"/>
  <c r="I24"/>
  <c r="N17"/>
  <c r="M17"/>
  <c r="D15" i="9"/>
  <c r="I15" s="1"/>
  <c r="G12" i="5"/>
  <c r="F10"/>
  <c r="G10"/>
  <c r="I8"/>
  <c r="K8"/>
  <c r="J8"/>
  <c r="E199" i="9"/>
  <c r="J199" s="1"/>
  <c r="K196" i="5"/>
  <c r="R196"/>
  <c r="E197" i="9"/>
  <c r="J197" s="1"/>
  <c r="K194" i="5"/>
  <c r="R194"/>
  <c r="E195" i="9"/>
  <c r="J195" s="1"/>
  <c r="K192" i="5"/>
  <c r="D193" i="9"/>
  <c r="I193" s="1"/>
  <c r="E190" i="5"/>
  <c r="G190"/>
  <c r="G188"/>
  <c r="R188"/>
  <c r="D136" i="9"/>
  <c r="I136" s="1"/>
  <c r="F133" i="5"/>
  <c r="F123" i="9"/>
  <c r="K123" s="1"/>
  <c r="R120" i="5"/>
  <c r="D121" i="9"/>
  <c r="I121" s="1"/>
  <c r="F118" i="5"/>
  <c r="D117" i="9"/>
  <c r="I117" s="1"/>
  <c r="F114" i="5"/>
  <c r="E114"/>
  <c r="D113" i="9"/>
  <c r="I113" s="1"/>
  <c r="G110" i="5"/>
  <c r="F110"/>
  <c r="E96" i="9"/>
  <c r="J96" s="1"/>
  <c r="I93" i="5"/>
  <c r="R93"/>
  <c r="R91"/>
  <c r="J91"/>
  <c r="D92" i="9"/>
  <c r="I92" s="1"/>
  <c r="F89" i="5"/>
  <c r="G89"/>
  <c r="D87" i="9"/>
  <c r="N87" s="1"/>
  <c r="O87" s="1"/>
  <c r="P87" s="1"/>
  <c r="G84" i="5"/>
  <c r="D85" i="9"/>
  <c r="I85" s="1"/>
  <c r="E82" i="5"/>
  <c r="R82"/>
  <c r="R80"/>
  <c r="F80"/>
  <c r="E81" i="9"/>
  <c r="J81" s="1"/>
  <c r="K78" i="5"/>
  <c r="D74" i="9"/>
  <c r="I74" s="1"/>
  <c r="E71" i="5"/>
  <c r="R71"/>
  <c r="E38" i="9"/>
  <c r="J35" i="5"/>
  <c r="K35"/>
  <c r="D36" i="9"/>
  <c r="I36" s="1"/>
  <c r="F33" i="5"/>
  <c r="E33"/>
  <c r="R33"/>
  <c r="D196" i="9"/>
  <c r="I196" s="1"/>
  <c r="E193" i="5"/>
  <c r="G193"/>
  <c r="E192" i="9"/>
  <c r="J192" s="1"/>
  <c r="K189" i="5"/>
  <c r="J185"/>
  <c r="K185"/>
  <c r="D184" i="9"/>
  <c r="I184" s="1"/>
  <c r="R181" i="5"/>
  <c r="G181"/>
  <c r="D182" i="9"/>
  <c r="I182" s="1"/>
  <c r="G179" i="5"/>
  <c r="D176" i="9"/>
  <c r="I176" s="1"/>
  <c r="R173" i="5"/>
  <c r="D172" i="9"/>
  <c r="E169" i="5"/>
  <c r="R169"/>
  <c r="D170" i="9"/>
  <c r="I170" s="1"/>
  <c r="E167" i="5"/>
  <c r="N121"/>
  <c r="M121"/>
  <c r="D122" i="9"/>
  <c r="I122" s="1"/>
  <c r="F119" i="5"/>
  <c r="D112" i="9"/>
  <c r="I112" s="1"/>
  <c r="F109" i="5"/>
  <c r="G109"/>
  <c r="E110" i="9"/>
  <c r="J110" s="1"/>
  <c r="K107" i="5"/>
  <c r="E106" i="9"/>
  <c r="J106" s="1"/>
  <c r="K103" i="5"/>
  <c r="D106" i="9"/>
  <c r="I106" s="1"/>
  <c r="F103" i="5"/>
  <c r="G103"/>
  <c r="E105" i="9"/>
  <c r="J105" s="1"/>
  <c r="I102" i="5"/>
  <c r="R102"/>
  <c r="E99" i="9"/>
  <c r="J99" s="1"/>
  <c r="I96" i="5"/>
  <c r="J96"/>
  <c r="E90" i="9"/>
  <c r="J90" s="1"/>
  <c r="K87" i="5"/>
  <c r="J87"/>
  <c r="J85"/>
  <c r="K85"/>
  <c r="D86" i="9"/>
  <c r="I86" s="1"/>
  <c r="F83" i="5"/>
  <c r="G83"/>
  <c r="R83"/>
  <c r="K205"/>
  <c r="G203"/>
  <c r="G199"/>
  <c r="J182"/>
  <c r="J163"/>
  <c r="J160"/>
  <c r="R205"/>
  <c r="J205"/>
  <c r="R203"/>
  <c r="N208" i="9"/>
  <c r="O208" s="1"/>
  <c r="P208" s="1"/>
  <c r="R177" i="5"/>
  <c r="R172"/>
  <c r="R166"/>
  <c r="R156"/>
  <c r="F155"/>
  <c r="F153"/>
  <c r="F151"/>
  <c r="K143"/>
  <c r="K140"/>
  <c r="M137"/>
  <c r="I136"/>
  <c r="K135"/>
  <c r="G135"/>
  <c r="R132"/>
  <c r="O123"/>
  <c r="K123"/>
  <c r="K116"/>
  <c r="I77"/>
  <c r="E72"/>
  <c r="J69"/>
  <c r="J68"/>
  <c r="J67"/>
  <c r="G65"/>
  <c r="E59"/>
  <c r="K53"/>
  <c r="G49"/>
  <c r="G42"/>
  <c r="E37"/>
  <c r="E34"/>
  <c r="K31"/>
  <c r="G28"/>
  <c r="K26"/>
  <c r="E23"/>
  <c r="G20"/>
  <c r="E12"/>
  <c r="K177"/>
  <c r="O162"/>
  <c r="G162"/>
  <c r="I156"/>
  <c r="G156"/>
  <c r="K147"/>
  <c r="R158"/>
  <c r="N123"/>
  <c r="J116"/>
  <c r="J101"/>
  <c r="R99"/>
  <c r="J99"/>
  <c r="J77"/>
  <c r="J64"/>
  <c r="F59"/>
  <c r="F51"/>
  <c r="F42"/>
  <c r="F34"/>
  <c r="F12"/>
  <c r="E155"/>
  <c r="R153"/>
  <c r="E154" i="9"/>
  <c r="J154" s="1"/>
  <c r="N115"/>
  <c r="O115" s="1"/>
  <c r="P115" s="1"/>
  <c r="J154" i="5"/>
  <c r="J152"/>
  <c r="M145"/>
  <c r="F20" i="9"/>
  <c r="K20" s="1"/>
  <c r="G182" i="5"/>
  <c r="G141"/>
  <c r="R73"/>
  <c r="K68"/>
  <c r="E182"/>
  <c r="R160"/>
  <c r="E185" i="9"/>
  <c r="J185" s="1"/>
  <c r="I160" i="5"/>
  <c r="E27" i="9"/>
  <c r="J27" s="1"/>
  <c r="K7" i="5"/>
  <c r="I163"/>
  <c r="E60" i="9"/>
  <c r="J60" s="1"/>
  <c r="D49"/>
  <c r="I49" s="1"/>
  <c r="E40" i="5"/>
  <c r="J180"/>
  <c r="D75" i="9"/>
  <c r="I75" s="1"/>
  <c r="N56"/>
  <c r="O56" s="1"/>
  <c r="P56" s="1"/>
  <c r="R35" i="5"/>
  <c r="N105" i="9"/>
  <c r="O105" s="1"/>
  <c r="P105" s="1"/>
  <c r="R96" i="5"/>
  <c r="N88" i="9"/>
  <c r="O88" s="1"/>
  <c r="P88" s="1"/>
  <c r="R53" i="5"/>
  <c r="I87" i="9"/>
  <c r="J112"/>
  <c r="N71"/>
  <c r="O71" s="1"/>
  <c r="P71" s="1"/>
  <c r="I71"/>
  <c r="E206" i="5"/>
  <c r="G206"/>
  <c r="K206"/>
  <c r="F173" i="9"/>
  <c r="N170" i="5"/>
  <c r="O170"/>
  <c r="M170"/>
  <c r="N165"/>
  <c r="F168" i="9"/>
  <c r="K168" s="1"/>
  <c r="O165" i="5"/>
  <c r="M165"/>
  <c r="R165"/>
  <c r="E107" i="9"/>
  <c r="J107" s="1"/>
  <c r="K104" i="5"/>
  <c r="E98" i="9"/>
  <c r="J98" s="1"/>
  <c r="I95" i="5"/>
  <c r="K95"/>
  <c r="J78"/>
  <c r="R78"/>
  <c r="N76"/>
  <c r="M76"/>
  <c r="E77" i="9"/>
  <c r="I74" i="5"/>
  <c r="K74"/>
  <c r="E70" i="9"/>
  <c r="I67" i="5"/>
  <c r="K67"/>
  <c r="D68" i="9"/>
  <c r="I68" s="1"/>
  <c r="R65" i="5"/>
  <c r="D59" i="9"/>
  <c r="R56" i="5"/>
  <c r="E57" i="9"/>
  <c r="R54" i="5"/>
  <c r="J43"/>
  <c r="R43"/>
  <c r="E30" i="9"/>
  <c r="J30" s="1"/>
  <c r="J27" i="5"/>
  <c r="N27"/>
  <c r="F30" i="9"/>
  <c r="K30" s="1"/>
  <c r="O27" i="5"/>
  <c r="M27"/>
  <c r="E21" i="9"/>
  <c r="J21" s="1"/>
  <c r="J18" i="5"/>
  <c r="R18"/>
  <c r="J15"/>
  <c r="R15"/>
  <c r="G13"/>
  <c r="D16" i="9"/>
  <c r="E13" i="5"/>
  <c r="N138"/>
  <c r="M138"/>
  <c r="O132"/>
  <c r="M132"/>
  <c r="F135" i="9"/>
  <c r="K135" s="1"/>
  <c r="N132" i="5"/>
  <c r="D130" i="9"/>
  <c r="I130" s="1"/>
  <c r="E127" i="5"/>
  <c r="G127"/>
  <c r="O119"/>
  <c r="M119"/>
  <c r="F122" i="9"/>
  <c r="K122" s="1"/>
  <c r="N119" i="5"/>
  <c r="D90" i="9"/>
  <c r="I90" s="1"/>
  <c r="R87" i="5"/>
  <c r="E65" i="9"/>
  <c r="J62" i="5"/>
  <c r="R62"/>
  <c r="E64" i="9"/>
  <c r="J64" s="1"/>
  <c r="J61" i="5"/>
  <c r="O61"/>
  <c r="M61"/>
  <c r="F64" i="9"/>
  <c r="K64" s="1"/>
  <c r="N61" i="5"/>
  <c r="I39"/>
  <c r="R39"/>
  <c r="J38"/>
  <c r="R38"/>
  <c r="E33" i="9"/>
  <c r="J33" s="1"/>
  <c r="J30" i="5"/>
  <c r="D27" i="9"/>
  <c r="I27" s="1"/>
  <c r="R24" i="5"/>
  <c r="G24"/>
  <c r="E26" i="9"/>
  <c r="J26" s="1"/>
  <c r="J23" i="5"/>
  <c r="R23"/>
  <c r="N14"/>
  <c r="M14"/>
  <c r="E15" i="9"/>
  <c r="J15" s="1"/>
  <c r="J12" i="5"/>
  <c r="R12"/>
  <c r="D199" i="9"/>
  <c r="E196" i="5"/>
  <c r="G196"/>
  <c r="D197" i="9"/>
  <c r="E194" i="5"/>
  <c r="G194"/>
  <c r="D195" i="9"/>
  <c r="E192" i="5"/>
  <c r="G192"/>
  <c r="F195" i="9"/>
  <c r="K195" s="1"/>
  <c r="N192" i="5"/>
  <c r="O192"/>
  <c r="M192"/>
  <c r="O188"/>
  <c r="N188"/>
  <c r="E191" i="9"/>
  <c r="J191" s="1"/>
  <c r="I188" i="5"/>
  <c r="E189" i="9"/>
  <c r="R186" i="5"/>
  <c r="F185" i="9"/>
  <c r="N182" i="5"/>
  <c r="O182"/>
  <c r="M182"/>
  <c r="D163" i="9"/>
  <c r="E160" i="5"/>
  <c r="F163" i="9"/>
  <c r="K163" s="1"/>
  <c r="N160" i="5"/>
  <c r="O160"/>
  <c r="M160"/>
  <c r="F152" i="9"/>
  <c r="N149" i="5"/>
  <c r="O149"/>
  <c r="M149"/>
  <c r="F147" i="9"/>
  <c r="N144" i="5"/>
  <c r="O144"/>
  <c r="M144"/>
  <c r="D144" i="9"/>
  <c r="E141" i="5"/>
  <c r="N139"/>
  <c r="F142" i="9"/>
  <c r="K142" s="1"/>
  <c r="O139" i="5"/>
  <c r="M139"/>
  <c r="N135"/>
  <c r="F138" i="9"/>
  <c r="K138" s="1"/>
  <c r="O135" i="5"/>
  <c r="M135"/>
  <c r="N122"/>
  <c r="F125" i="9"/>
  <c r="K125" s="1"/>
  <c r="O122" i="5"/>
  <c r="M122"/>
  <c r="N118"/>
  <c r="F121" i="9"/>
  <c r="O118" i="5"/>
  <c r="M118"/>
  <c r="N116"/>
  <c r="F119" i="9"/>
  <c r="O116" i="5"/>
  <c r="M116"/>
  <c r="E113" i="9"/>
  <c r="K110" i="5"/>
  <c r="D100" i="9"/>
  <c r="I100" s="1"/>
  <c r="E97" i="5"/>
  <c r="E94" i="9"/>
  <c r="I91" i="5"/>
  <c r="K91"/>
  <c r="D89" i="9"/>
  <c r="R86" i="5"/>
  <c r="G86"/>
  <c r="E85" i="9"/>
  <c r="J85" s="1"/>
  <c r="J82" i="5"/>
  <c r="E74" i="9"/>
  <c r="J74" s="1"/>
  <c r="J71" i="5"/>
  <c r="D72" i="9"/>
  <c r="E69" i="5"/>
  <c r="N52"/>
  <c r="M52"/>
  <c r="E49" i="9"/>
  <c r="J49" s="1"/>
  <c r="J46" i="5"/>
  <c r="R46"/>
  <c r="E40" i="9"/>
  <c r="J37" i="5"/>
  <c r="E36" i="9"/>
  <c r="J36" s="1"/>
  <c r="J33" i="5"/>
  <c r="D34" i="9"/>
  <c r="I34" s="1"/>
  <c r="R31" i="5"/>
  <c r="N22"/>
  <c r="F25" i="9"/>
  <c r="K25" s="1"/>
  <c r="O22" i="5"/>
  <c r="M22"/>
  <c r="D19" i="9"/>
  <c r="I19" s="1"/>
  <c r="E16" i="5"/>
  <c r="R16"/>
  <c r="F19" i="9"/>
  <c r="K19" s="1"/>
  <c r="N16" i="5"/>
  <c r="O16"/>
  <c r="M16"/>
  <c r="N9"/>
  <c r="M9"/>
  <c r="R7"/>
  <c r="D10" i="9"/>
  <c r="E7" i="5"/>
  <c r="D200" i="9"/>
  <c r="E197" i="5"/>
  <c r="D198" i="9"/>
  <c r="E195" i="5"/>
  <c r="E196" i="9"/>
  <c r="K193" i="5"/>
  <c r="E194" i="9"/>
  <c r="J194" s="1"/>
  <c r="K191" i="5"/>
  <c r="D194" i="9"/>
  <c r="E191" i="5"/>
  <c r="D192" i="9"/>
  <c r="E189" i="5"/>
  <c r="R184"/>
  <c r="E184"/>
  <c r="E184" i="9"/>
  <c r="K181" i="5"/>
  <c r="E182" i="9"/>
  <c r="J182" s="1"/>
  <c r="I179" i="5"/>
  <c r="E178" i="9"/>
  <c r="J178" s="1"/>
  <c r="I175" i="5"/>
  <c r="F176" i="9"/>
  <c r="O173" i="5"/>
  <c r="M173"/>
  <c r="N173"/>
  <c r="E170" i="9"/>
  <c r="R167" i="5"/>
  <c r="D166" i="9"/>
  <c r="E163" i="5"/>
  <c r="G163"/>
  <c r="D162" i="9"/>
  <c r="E159" i="5"/>
  <c r="G159"/>
  <c r="R155"/>
  <c r="K155"/>
  <c r="O155"/>
  <c r="M155"/>
  <c r="F158" i="9"/>
  <c r="K158" s="1"/>
  <c r="N155" i="5"/>
  <c r="O154"/>
  <c r="M154"/>
  <c r="F157" i="9"/>
  <c r="K157" s="1"/>
  <c r="N154" i="5"/>
  <c r="E156" i="9"/>
  <c r="J156" s="1"/>
  <c r="I153" i="5"/>
  <c r="O152"/>
  <c r="M152"/>
  <c r="F155" i="9"/>
  <c r="K155" s="1"/>
  <c r="N152" i="5"/>
  <c r="O151"/>
  <c r="M151"/>
  <c r="F154" i="9"/>
  <c r="K154" s="1"/>
  <c r="N151" i="5"/>
  <c r="R151"/>
  <c r="D149" i="9"/>
  <c r="I149" s="1"/>
  <c r="G146" i="5"/>
  <c r="E149" i="9"/>
  <c r="J149" s="1"/>
  <c r="I146" i="5"/>
  <c r="D133" i="9"/>
  <c r="E130" i="5"/>
  <c r="G130"/>
  <c r="R130"/>
  <c r="O117"/>
  <c r="M117"/>
  <c r="F120" i="9"/>
  <c r="K120" s="1"/>
  <c r="N117" i="5"/>
  <c r="E76" i="9"/>
  <c r="J76" s="1"/>
  <c r="I73" i="5"/>
  <c r="K73"/>
  <c r="F76" i="9"/>
  <c r="K76" s="1"/>
  <c r="O73" i="5"/>
  <c r="M73"/>
  <c r="N73"/>
  <c r="E75" i="9"/>
  <c r="J72" i="5"/>
  <c r="R72"/>
  <c r="E69" i="9"/>
  <c r="J69" s="1"/>
  <c r="I66" i="5"/>
  <c r="K66"/>
  <c r="J59"/>
  <c r="R59"/>
  <c r="D60" i="9"/>
  <c r="I60" s="1"/>
  <c r="R57" i="5"/>
  <c r="J51"/>
  <c r="R51"/>
  <c r="D52" i="9"/>
  <c r="I52" s="1"/>
  <c r="R49" i="5"/>
  <c r="I47"/>
  <c r="R47"/>
  <c r="E50" i="9"/>
  <c r="J50" s="1"/>
  <c r="I40" i="5"/>
  <c r="R40"/>
  <c r="D31" i="9"/>
  <c r="I31" s="1"/>
  <c r="R28" i="5"/>
  <c r="E29" i="9"/>
  <c r="J29" s="1"/>
  <c r="J26" i="5"/>
  <c r="D13" i="9"/>
  <c r="I13" s="1"/>
  <c r="R10" i="5"/>
  <c r="D109" i="9"/>
  <c r="D128"/>
  <c r="N120"/>
  <c r="O120" s="1"/>
  <c r="P120" s="1"/>
  <c r="D99"/>
  <c r="D93"/>
  <c r="D80"/>
  <c r="D67"/>
  <c r="D37"/>
  <c r="I37" s="1"/>
  <c r="J206" i="5"/>
  <c r="M200"/>
  <c r="E200"/>
  <c r="N200"/>
  <c r="F200"/>
  <c r="R162"/>
  <c r="K136"/>
  <c r="G132"/>
  <c r="J127"/>
  <c r="R125"/>
  <c r="E123"/>
  <c r="R119"/>
  <c r="I119"/>
  <c r="K109"/>
  <c r="G107"/>
  <c r="R106"/>
  <c r="R101"/>
  <c r="E101"/>
  <c r="F96"/>
  <c r="I94"/>
  <c r="G93"/>
  <c r="G85"/>
  <c r="K83"/>
  <c r="E80"/>
  <c r="I78"/>
  <c r="J74"/>
  <c r="E65"/>
  <c r="K62"/>
  <c r="R61"/>
  <c r="I61"/>
  <c r="E56"/>
  <c r="F44"/>
  <c r="M43"/>
  <c r="I43"/>
  <c r="J39"/>
  <c r="K38"/>
  <c r="K30"/>
  <c r="R27"/>
  <c r="I27"/>
  <c r="K23"/>
  <c r="E20"/>
  <c r="I18"/>
  <c r="I15"/>
  <c r="F13"/>
  <c r="I12"/>
  <c r="I177"/>
  <c r="G177"/>
  <c r="O166"/>
  <c r="G166"/>
  <c r="M162"/>
  <c r="F165" i="9"/>
  <c r="K165" s="1"/>
  <c r="E162" i="5"/>
  <c r="D165" i="9"/>
  <c r="I165" s="1"/>
  <c r="J136" i="5"/>
  <c r="R123"/>
  <c r="J119"/>
  <c r="R109"/>
  <c r="J109"/>
  <c r="R94"/>
  <c r="J94"/>
  <c r="R85"/>
  <c r="J83"/>
  <c r="N43"/>
  <c r="F20"/>
  <c r="I129" i="9"/>
  <c r="I120"/>
  <c r="I105"/>
  <c r="N85"/>
  <c r="O85" s="1"/>
  <c r="P85" s="1"/>
  <c r="I56"/>
  <c r="F141"/>
  <c r="K141" s="1"/>
  <c r="F17"/>
  <c r="K17" s="1"/>
  <c r="F79"/>
  <c r="K79" s="1"/>
  <c r="R206" i="5"/>
  <c r="R95"/>
  <c r="R90"/>
  <c r="G87"/>
  <c r="K54"/>
  <c r="I206"/>
  <c r="R127"/>
  <c r="E87"/>
  <c r="D83" i="9"/>
  <c r="G75" i="5"/>
  <c r="I54"/>
  <c r="G44"/>
  <c r="K127"/>
  <c r="R13"/>
  <c r="D23" i="9"/>
  <c r="I23" s="1"/>
  <c r="E24" i="5"/>
  <c r="E18" i="9"/>
  <c r="J18" s="1"/>
  <c r="E46"/>
  <c r="N64"/>
  <c r="O64" s="1"/>
  <c r="P64" s="1"/>
  <c r="E54"/>
  <c r="J54" s="1"/>
  <c r="N206" i="5"/>
  <c r="O206"/>
  <c r="M206"/>
  <c r="F193" i="9"/>
  <c r="N190" i="5"/>
  <c r="O190"/>
  <c r="M190"/>
  <c r="F189" i="9"/>
  <c r="K189" s="1"/>
  <c r="N186" i="5"/>
  <c r="O186"/>
  <c r="M186"/>
  <c r="F113" i="9"/>
  <c r="K113" s="1"/>
  <c r="N110" i="5"/>
  <c r="O110"/>
  <c r="M110"/>
  <c r="D107" i="9"/>
  <c r="E104" i="5"/>
  <c r="F196" i="9"/>
  <c r="K196" s="1"/>
  <c r="O193" i="5"/>
  <c r="M193"/>
  <c r="N193"/>
  <c r="F194" i="9"/>
  <c r="K194" s="1"/>
  <c r="O191" i="5"/>
  <c r="M191"/>
  <c r="N191"/>
  <c r="O184"/>
  <c r="M184"/>
  <c r="F187" i="9"/>
  <c r="K187" s="1"/>
  <c r="N184" i="5"/>
  <c r="F162" i="9"/>
  <c r="K162" s="1"/>
  <c r="O159" i="5"/>
  <c r="M159"/>
  <c r="N159"/>
  <c r="F151" i="9"/>
  <c r="O148" i="5"/>
  <c r="M148"/>
  <c r="N148"/>
  <c r="O146"/>
  <c r="M146"/>
  <c r="F149" i="9"/>
  <c r="K149" s="1"/>
  <c r="N146" i="5"/>
  <c r="O136"/>
  <c r="M136"/>
  <c r="F139" i="9"/>
  <c r="N136" i="5"/>
  <c r="F133" i="9"/>
  <c r="K133" s="1"/>
  <c r="O130" i="5"/>
  <c r="M130"/>
  <c r="N130"/>
  <c r="F130" i="9"/>
  <c r="K130" s="1"/>
  <c r="O127" i="5"/>
  <c r="M127"/>
  <c r="N127"/>
  <c r="O125"/>
  <c r="M125"/>
  <c r="F128" i="9"/>
  <c r="K128" s="1"/>
  <c r="N125" i="5"/>
  <c r="O77"/>
  <c r="M77"/>
  <c r="F80" i="9"/>
  <c r="K80" s="1"/>
  <c r="N77" i="5"/>
  <c r="E11" i="9"/>
  <c r="J11" s="1"/>
  <c r="R8" i="5"/>
  <c r="P209" i="7"/>
  <c r="H209"/>
  <c r="Q209"/>
  <c r="O210"/>
  <c r="M208"/>
  <c r="M209" s="1"/>
  <c r="K208"/>
  <c r="K210" s="1"/>
  <c r="N100" i="9"/>
  <c r="O100" s="1"/>
  <c r="P100" s="1"/>
  <c r="N132"/>
  <c r="O132" s="1"/>
  <c r="P132" s="1"/>
  <c r="N74"/>
  <c r="O74" s="1"/>
  <c r="P74" s="1"/>
  <c r="D47"/>
  <c r="I47" s="1"/>
  <c r="E44" i="5"/>
  <c r="M210" i="9"/>
  <c r="D221" s="1"/>
  <c r="E221" s="1"/>
  <c r="N10" i="10" s="1"/>
  <c r="L210" i="9"/>
  <c r="D220" s="1"/>
  <c r="E220" s="1"/>
  <c r="O9" i="10" s="1"/>
  <c r="J204" i="5"/>
  <c r="K204"/>
  <c r="I204"/>
  <c r="D204" i="9"/>
  <c r="R201" i="5"/>
  <c r="F201"/>
  <c r="G201"/>
  <c r="E201"/>
  <c r="E201" i="9"/>
  <c r="J201" s="1"/>
  <c r="J198" i="5"/>
  <c r="K198"/>
  <c r="I198"/>
  <c r="D157" i="9"/>
  <c r="R154" i="5"/>
  <c r="G154"/>
  <c r="E154"/>
  <c r="F154"/>
  <c r="D148" i="9"/>
  <c r="R145" i="5"/>
  <c r="F145"/>
  <c r="G145"/>
  <c r="E145"/>
  <c r="D145" i="9"/>
  <c r="R142" i="5"/>
  <c r="F142"/>
  <c r="G142"/>
  <c r="E142"/>
  <c r="E141" i="9"/>
  <c r="J141" s="1"/>
  <c r="J138" i="5"/>
  <c r="K138"/>
  <c r="I138"/>
  <c r="E137" i="9"/>
  <c r="J137" s="1"/>
  <c r="J134" i="5"/>
  <c r="K134"/>
  <c r="I134"/>
  <c r="D134" i="9"/>
  <c r="R131" i="5"/>
  <c r="F131"/>
  <c r="G131"/>
  <c r="E131"/>
  <c r="D131" i="9"/>
  <c r="R128" i="5"/>
  <c r="F128"/>
  <c r="G128"/>
  <c r="E128"/>
  <c r="E127" i="9"/>
  <c r="J127" s="1"/>
  <c r="J124" i="5"/>
  <c r="K124"/>
  <c r="I124"/>
  <c r="D124" i="9"/>
  <c r="R121" i="5"/>
  <c r="F121"/>
  <c r="G121"/>
  <c r="E121"/>
  <c r="D118" i="9"/>
  <c r="R115" i="5"/>
  <c r="F115"/>
  <c r="G115"/>
  <c r="E115"/>
  <c r="D116" i="9"/>
  <c r="R113" i="5"/>
  <c r="F113"/>
  <c r="G113"/>
  <c r="E113"/>
  <c r="D114" i="9"/>
  <c r="R111" i="5"/>
  <c r="F111"/>
  <c r="G111"/>
  <c r="E111"/>
  <c r="E108" i="9"/>
  <c r="J108" s="1"/>
  <c r="J105" i="5"/>
  <c r="K105"/>
  <c r="I105"/>
  <c r="E103" i="9"/>
  <c r="J103" s="1"/>
  <c r="J100" i="5"/>
  <c r="K100"/>
  <c r="I100"/>
  <c r="E101" i="9"/>
  <c r="J101" s="1"/>
  <c r="J98" i="5"/>
  <c r="K98"/>
  <c r="I98"/>
  <c r="D95" i="9"/>
  <c r="R92" i="5"/>
  <c r="F92"/>
  <c r="G92"/>
  <c r="E92"/>
  <c r="D91" i="9"/>
  <c r="R88" i="5"/>
  <c r="F88"/>
  <c r="G88"/>
  <c r="E88"/>
  <c r="E84" i="9"/>
  <c r="J84" s="1"/>
  <c r="J81" i="5"/>
  <c r="K81"/>
  <c r="I81"/>
  <c r="E82" i="9"/>
  <c r="J82" s="1"/>
  <c r="J79" i="5"/>
  <c r="K79"/>
  <c r="I79"/>
  <c r="D79" i="9"/>
  <c r="R76" i="5"/>
  <c r="F76"/>
  <c r="G76"/>
  <c r="E76"/>
  <c r="E73" i="9"/>
  <c r="J73" s="1"/>
  <c r="J70" i="5"/>
  <c r="K70"/>
  <c r="I70"/>
  <c r="D66" i="9"/>
  <c r="R63" i="5"/>
  <c r="F63"/>
  <c r="G63"/>
  <c r="E63"/>
  <c r="E63" i="9"/>
  <c r="J63" s="1"/>
  <c r="J60" i="5"/>
  <c r="K60"/>
  <c r="I60"/>
  <c r="E61" i="9"/>
  <c r="J61" s="1"/>
  <c r="J58" i="5"/>
  <c r="K58"/>
  <c r="I58"/>
  <c r="E58" i="9"/>
  <c r="J58" s="1"/>
  <c r="J55" i="5"/>
  <c r="K55"/>
  <c r="I55"/>
  <c r="E55" i="9"/>
  <c r="J55" s="1"/>
  <c r="J52" i="5"/>
  <c r="K52"/>
  <c r="I52"/>
  <c r="E53" i="9"/>
  <c r="J53" s="1"/>
  <c r="J50" i="5"/>
  <c r="K50"/>
  <c r="I50"/>
  <c r="E51" i="9"/>
  <c r="J51" s="1"/>
  <c r="J48" i="5"/>
  <c r="K48"/>
  <c r="I48"/>
  <c r="E48" i="9"/>
  <c r="J48" s="1"/>
  <c r="J45" i="5"/>
  <c r="K45"/>
  <c r="I45"/>
  <c r="D44" i="9"/>
  <c r="R41" i="5"/>
  <c r="F41"/>
  <c r="G41"/>
  <c r="E41"/>
  <c r="E39" i="9"/>
  <c r="J39" s="1"/>
  <c r="J36" i="5"/>
  <c r="K36"/>
  <c r="I36"/>
  <c r="E35" i="9"/>
  <c r="J35" s="1"/>
  <c r="J32" i="5"/>
  <c r="K32"/>
  <c r="I32"/>
  <c r="D32" i="9"/>
  <c r="R29" i="5"/>
  <c r="F29"/>
  <c r="G29"/>
  <c r="E29"/>
  <c r="D28" i="9"/>
  <c r="R25" i="5"/>
  <c r="F25"/>
  <c r="G25"/>
  <c r="E25"/>
  <c r="E24" i="9"/>
  <c r="J24" s="1"/>
  <c r="J21" i="5"/>
  <c r="K21"/>
  <c r="I21"/>
  <c r="E22" i="9"/>
  <c r="J22" s="1"/>
  <c r="J19" i="5"/>
  <c r="K19"/>
  <c r="I19"/>
  <c r="E20" i="9"/>
  <c r="J20" s="1"/>
  <c r="J17" i="5"/>
  <c r="K17"/>
  <c r="I17"/>
  <c r="E17" i="9"/>
  <c r="J17" s="1"/>
  <c r="J14" i="5"/>
  <c r="K14"/>
  <c r="I14"/>
  <c r="E14" i="9"/>
  <c r="J14" s="1"/>
  <c r="J11" i="5"/>
  <c r="K11"/>
  <c r="I11"/>
  <c r="E12" i="9"/>
  <c r="J12" s="1"/>
  <c r="J9" i="5"/>
  <c r="K9"/>
  <c r="I9"/>
  <c r="I188" i="9"/>
  <c r="E179"/>
  <c r="J179" s="1"/>
  <c r="J176" i="5"/>
  <c r="I176"/>
  <c r="K176"/>
  <c r="I175" i="9"/>
  <c r="E174"/>
  <c r="J174" s="1"/>
  <c r="J171" i="5"/>
  <c r="I171"/>
  <c r="K171"/>
  <c r="D164" i="9"/>
  <c r="R161" i="5"/>
  <c r="F161"/>
  <c r="E161"/>
  <c r="G161"/>
  <c r="F164" i="9"/>
  <c r="K164" s="1"/>
  <c r="N161" i="5"/>
  <c r="M161"/>
  <c r="O161"/>
  <c r="I150" i="9"/>
  <c r="I191"/>
  <c r="E190"/>
  <c r="J190" s="1"/>
  <c r="J187" i="5"/>
  <c r="K187"/>
  <c r="I187"/>
  <c r="I187" i="9"/>
  <c r="E186"/>
  <c r="J186" s="1"/>
  <c r="J183" i="5"/>
  <c r="K183"/>
  <c r="I183"/>
  <c r="N182" i="9"/>
  <c r="O182" s="1"/>
  <c r="P182" s="1"/>
  <c r="E181"/>
  <c r="J181" s="1"/>
  <c r="J178" i="5"/>
  <c r="K178"/>
  <c r="I178"/>
  <c r="E177" i="9"/>
  <c r="J177" s="1"/>
  <c r="J174" i="5"/>
  <c r="K174"/>
  <c r="I174"/>
  <c r="E171" i="9"/>
  <c r="J171" s="1"/>
  <c r="J168" i="5"/>
  <c r="K168"/>
  <c r="I168"/>
  <c r="I168" i="9"/>
  <c r="E167"/>
  <c r="J167" s="1"/>
  <c r="J164" i="5"/>
  <c r="K164"/>
  <c r="I164"/>
  <c r="E160" i="9"/>
  <c r="J160" s="1"/>
  <c r="J157" i="5"/>
  <c r="K157"/>
  <c r="I157"/>
  <c r="I158" i="9"/>
  <c r="E153"/>
  <c r="J153" s="1"/>
  <c r="J150" i="5"/>
  <c r="K150"/>
  <c r="I150"/>
  <c r="N149" i="9"/>
  <c r="O149" s="1"/>
  <c r="P149" s="1"/>
  <c r="N41"/>
  <c r="O41" s="1"/>
  <c r="P41" s="1"/>
  <c r="N29"/>
  <c r="O29" s="1"/>
  <c r="P29" s="1"/>
  <c r="R204" i="5"/>
  <c r="F204"/>
  <c r="G204"/>
  <c r="E204"/>
  <c r="E204" i="9"/>
  <c r="J204" s="1"/>
  <c r="J201" i="5"/>
  <c r="K201"/>
  <c r="I201"/>
  <c r="D201" i="9"/>
  <c r="R198" i="5"/>
  <c r="F198"/>
  <c r="G198"/>
  <c r="E198"/>
  <c r="D155" i="9"/>
  <c r="R152" i="5"/>
  <c r="G152"/>
  <c r="E152"/>
  <c r="F152"/>
  <c r="E148" i="9"/>
  <c r="J148" s="1"/>
  <c r="J145" i="5"/>
  <c r="K145"/>
  <c r="I145"/>
  <c r="E145" i="9"/>
  <c r="J145" s="1"/>
  <c r="J142" i="5"/>
  <c r="K142"/>
  <c r="I142"/>
  <c r="D141" i="9"/>
  <c r="R138" i="5"/>
  <c r="F138"/>
  <c r="G138"/>
  <c r="E138"/>
  <c r="D137" i="9"/>
  <c r="R134" i="5"/>
  <c r="F134"/>
  <c r="G134"/>
  <c r="E134"/>
  <c r="E134" i="9"/>
  <c r="J134" s="1"/>
  <c r="J131" i="5"/>
  <c r="K131"/>
  <c r="I131"/>
  <c r="E131" i="9"/>
  <c r="J131" s="1"/>
  <c r="J128" i="5"/>
  <c r="K128"/>
  <c r="I128"/>
  <c r="D127" i="9"/>
  <c r="R124" i="5"/>
  <c r="F124"/>
  <c r="G124"/>
  <c r="E124"/>
  <c r="E124" i="9"/>
  <c r="J124" s="1"/>
  <c r="J121" i="5"/>
  <c r="K121"/>
  <c r="I121"/>
  <c r="E118" i="9"/>
  <c r="J118" s="1"/>
  <c r="J115" i="5"/>
  <c r="K115"/>
  <c r="I115"/>
  <c r="E116" i="9"/>
  <c r="J116" s="1"/>
  <c r="J113" i="5"/>
  <c r="K113"/>
  <c r="I113"/>
  <c r="E114" i="9"/>
  <c r="J114" s="1"/>
  <c r="J111" i="5"/>
  <c r="K111"/>
  <c r="I111"/>
  <c r="D108" i="9"/>
  <c r="R105" i="5"/>
  <c r="F105"/>
  <c r="G105"/>
  <c r="E105"/>
  <c r="D103" i="9"/>
  <c r="R100" i="5"/>
  <c r="F100"/>
  <c r="G100"/>
  <c r="E100"/>
  <c r="D101" i="9"/>
  <c r="R98" i="5"/>
  <c r="F98"/>
  <c r="G98"/>
  <c r="E98"/>
  <c r="E95" i="9"/>
  <c r="J95" s="1"/>
  <c r="J92" i="5"/>
  <c r="K92"/>
  <c r="I92"/>
  <c r="E91" i="9"/>
  <c r="J91" s="1"/>
  <c r="J88" i="5"/>
  <c r="K88"/>
  <c r="I88"/>
  <c r="D84" i="9"/>
  <c r="R81" i="5"/>
  <c r="F81"/>
  <c r="G81"/>
  <c r="E81"/>
  <c r="D82" i="9"/>
  <c r="R79" i="5"/>
  <c r="F79"/>
  <c r="G79"/>
  <c r="E79"/>
  <c r="E79" i="9"/>
  <c r="J79" s="1"/>
  <c r="J76" i="5"/>
  <c r="K76"/>
  <c r="I76"/>
  <c r="D73" i="9"/>
  <c r="R70" i="5"/>
  <c r="F70"/>
  <c r="G70"/>
  <c r="E70"/>
  <c r="E66" i="9"/>
  <c r="J66" s="1"/>
  <c r="J63" i="5"/>
  <c r="K63"/>
  <c r="I63"/>
  <c r="D63" i="9"/>
  <c r="R60" i="5"/>
  <c r="F60"/>
  <c r="G60"/>
  <c r="E60"/>
  <c r="D61" i="9"/>
  <c r="R58" i="5"/>
  <c r="F58"/>
  <c r="G58"/>
  <c r="E58"/>
  <c r="D58" i="9"/>
  <c r="R55" i="5"/>
  <c r="F55"/>
  <c r="G55"/>
  <c r="E55"/>
  <c r="D55" i="9"/>
  <c r="R52" i="5"/>
  <c r="F52"/>
  <c r="G52"/>
  <c r="E52"/>
  <c r="D53" i="9"/>
  <c r="R50" i="5"/>
  <c r="F50"/>
  <c r="G50"/>
  <c r="E50"/>
  <c r="D51" i="9"/>
  <c r="R48" i="5"/>
  <c r="F48"/>
  <c r="G48"/>
  <c r="E48"/>
  <c r="D48" i="9"/>
  <c r="R45" i="5"/>
  <c r="F45"/>
  <c r="G45"/>
  <c r="E45"/>
  <c r="E44" i="9"/>
  <c r="J44" s="1"/>
  <c r="J41" i="5"/>
  <c r="K41"/>
  <c r="I41"/>
  <c r="D39" i="9"/>
  <c r="R36" i="5"/>
  <c r="F36"/>
  <c r="G36"/>
  <c r="E36"/>
  <c r="D35" i="9"/>
  <c r="R32" i="5"/>
  <c r="F32"/>
  <c r="G32"/>
  <c r="E32"/>
  <c r="E32" i="9"/>
  <c r="J32" s="1"/>
  <c r="J29" i="5"/>
  <c r="K29"/>
  <c r="I29"/>
  <c r="E28" i="9"/>
  <c r="J28" s="1"/>
  <c r="J25" i="5"/>
  <c r="K25"/>
  <c r="I25"/>
  <c r="D24" i="9"/>
  <c r="R21" i="5"/>
  <c r="F21"/>
  <c r="G21"/>
  <c r="E21"/>
  <c r="D22" i="9"/>
  <c r="R19" i="5"/>
  <c r="F19"/>
  <c r="G19"/>
  <c r="E19"/>
  <c r="D20" i="9"/>
  <c r="R17" i="5"/>
  <c r="F17"/>
  <c r="G17"/>
  <c r="E17"/>
  <c r="D17" i="9"/>
  <c r="R14" i="5"/>
  <c r="F14"/>
  <c r="G14"/>
  <c r="E14"/>
  <c r="D14" i="9"/>
  <c r="R11" i="5"/>
  <c r="F11"/>
  <c r="G11"/>
  <c r="E11"/>
  <c r="D12" i="9"/>
  <c r="R9" i="5"/>
  <c r="F9"/>
  <c r="G9"/>
  <c r="E9"/>
  <c r="I183" i="9"/>
  <c r="D179"/>
  <c r="R176" i="5"/>
  <c r="F176"/>
  <c r="E176"/>
  <c r="G176"/>
  <c r="F179" i="9"/>
  <c r="K179" s="1"/>
  <c r="N176" i="5"/>
  <c r="M176"/>
  <c r="O176"/>
  <c r="D174" i="9"/>
  <c r="R171" i="5"/>
  <c r="F171"/>
  <c r="E171"/>
  <c r="G171"/>
  <c r="F174" i="9"/>
  <c r="K174" s="1"/>
  <c r="N171" i="5"/>
  <c r="M171"/>
  <c r="O171"/>
  <c r="E164" i="9"/>
  <c r="J164" s="1"/>
  <c r="J161" i="5"/>
  <c r="I161"/>
  <c r="K161"/>
  <c r="I159" i="9"/>
  <c r="D190"/>
  <c r="R187" i="5"/>
  <c r="F187"/>
  <c r="G187"/>
  <c r="E187"/>
  <c r="F190" i="9"/>
  <c r="K190" s="1"/>
  <c r="N187" i="5"/>
  <c r="O187"/>
  <c r="M187"/>
  <c r="D186" i="9"/>
  <c r="R183" i="5"/>
  <c r="F183"/>
  <c r="G183"/>
  <c r="E183"/>
  <c r="F186" i="9"/>
  <c r="K186" s="1"/>
  <c r="N183" i="5"/>
  <c r="O183"/>
  <c r="M183"/>
  <c r="D181" i="9"/>
  <c r="R178" i="5"/>
  <c r="F178"/>
  <c r="G178"/>
  <c r="E178"/>
  <c r="F181" i="9"/>
  <c r="K181" s="1"/>
  <c r="N178" i="5"/>
  <c r="O178"/>
  <c r="M178"/>
  <c r="D177" i="9"/>
  <c r="R174" i="5"/>
  <c r="F174"/>
  <c r="G174"/>
  <c r="E174"/>
  <c r="F177" i="9"/>
  <c r="K177" s="1"/>
  <c r="N174" i="5"/>
  <c r="O174"/>
  <c r="M174"/>
  <c r="D171" i="9"/>
  <c r="R168" i="5"/>
  <c r="F168"/>
  <c r="G168"/>
  <c r="E168"/>
  <c r="F171" i="9"/>
  <c r="K171" s="1"/>
  <c r="N168" i="5"/>
  <c r="O168"/>
  <c r="M168"/>
  <c r="D167" i="9"/>
  <c r="R164" i="5"/>
  <c r="F164"/>
  <c r="G164"/>
  <c r="E164"/>
  <c r="F167" i="9"/>
  <c r="K167" s="1"/>
  <c r="N164" i="5"/>
  <c r="O164"/>
  <c r="M164"/>
  <c r="D160" i="9"/>
  <c r="R157" i="5"/>
  <c r="F157"/>
  <c r="G157"/>
  <c r="E157"/>
  <c r="F160" i="9"/>
  <c r="K160" s="1"/>
  <c r="N157" i="5"/>
  <c r="O157"/>
  <c r="M157"/>
  <c r="I156" i="9"/>
  <c r="D153"/>
  <c r="R150" i="5"/>
  <c r="F150"/>
  <c r="G150"/>
  <c r="E150"/>
  <c r="F153" i="9"/>
  <c r="K153" s="1"/>
  <c r="N150" i="5"/>
  <c r="O150"/>
  <c r="M150"/>
  <c r="I6" i="3"/>
  <c r="L208" i="7"/>
  <c r="N23" i="9" l="1"/>
  <c r="O23" s="1"/>
  <c r="P23" s="1"/>
  <c r="N33"/>
  <c r="O33" s="1"/>
  <c r="P33" s="1"/>
  <c r="N45"/>
  <c r="O45" s="1"/>
  <c r="P45" s="1"/>
  <c r="N178"/>
  <c r="O178" s="1"/>
  <c r="P178" s="1"/>
  <c r="I169"/>
  <c r="N125"/>
  <c r="O125" s="1"/>
  <c r="P125" s="1"/>
  <c r="N123"/>
  <c r="O123" s="1"/>
  <c r="P123" s="1"/>
  <c r="I62"/>
  <c r="N102"/>
  <c r="O102" s="1"/>
  <c r="P102" s="1"/>
  <c r="N111"/>
  <c r="O111" s="1"/>
  <c r="P111" s="1"/>
  <c r="N136"/>
  <c r="O136" s="1"/>
  <c r="P136" s="1"/>
  <c r="N97"/>
  <c r="O97" s="1"/>
  <c r="P97" s="1"/>
  <c r="N172"/>
  <c r="O172" s="1"/>
  <c r="P172" s="1"/>
  <c r="N203"/>
  <c r="O203" s="1"/>
  <c r="P203" s="1"/>
  <c r="N19"/>
  <c r="O19" s="1"/>
  <c r="P19" s="1"/>
  <c r="I161"/>
  <c r="I172"/>
  <c r="N106"/>
  <c r="O106" s="1"/>
  <c r="P106" s="1"/>
  <c r="N90"/>
  <c r="O90" s="1"/>
  <c r="P90" s="1"/>
  <c r="N34"/>
  <c r="O34" s="1"/>
  <c r="P34" s="1"/>
  <c r="N81"/>
  <c r="O81" s="1"/>
  <c r="P81" s="1"/>
  <c r="N126"/>
  <c r="O126" s="1"/>
  <c r="P126" s="1"/>
  <c r="N143"/>
  <c r="O143" s="1"/>
  <c r="P143" s="1"/>
  <c r="K140"/>
  <c r="N165"/>
  <c r="O165" s="1"/>
  <c r="P165" s="1"/>
  <c r="N49"/>
  <c r="O49" s="1"/>
  <c r="P49" s="1"/>
  <c r="N47"/>
  <c r="O47" s="1"/>
  <c r="P47" s="1"/>
  <c r="N26"/>
  <c r="O26" s="1"/>
  <c r="P26" s="1"/>
  <c r="N92"/>
  <c r="O92" s="1"/>
  <c r="P92" s="1"/>
  <c r="N122"/>
  <c r="O122" s="1"/>
  <c r="P122" s="1"/>
  <c r="N42"/>
  <c r="O42" s="1"/>
  <c r="P42" s="1"/>
  <c r="N52"/>
  <c r="O52" s="1"/>
  <c r="P52" s="1"/>
  <c r="N142"/>
  <c r="O142" s="1"/>
  <c r="P142" s="1"/>
  <c r="N86"/>
  <c r="O86" s="1"/>
  <c r="P86" s="1"/>
  <c r="N110"/>
  <c r="O110" s="1"/>
  <c r="P110" s="1"/>
  <c r="N154"/>
  <c r="O154" s="1"/>
  <c r="P154" s="1"/>
  <c r="N156"/>
  <c r="O156" s="1"/>
  <c r="P156" s="1"/>
  <c r="J38"/>
  <c r="N38"/>
  <c r="O38" s="1"/>
  <c r="P38" s="1"/>
  <c r="N78"/>
  <c r="O78" s="1"/>
  <c r="P78" s="1"/>
  <c r="I78"/>
  <c r="J104"/>
  <c r="N104"/>
  <c r="O104" s="1"/>
  <c r="P104" s="1"/>
  <c r="N183"/>
  <c r="O183" s="1"/>
  <c r="P183" s="1"/>
  <c r="N15"/>
  <c r="O15" s="1"/>
  <c r="P15" s="1"/>
  <c r="N43"/>
  <c r="O43" s="1"/>
  <c r="P43" s="1"/>
  <c r="N158"/>
  <c r="O158" s="1"/>
  <c r="P158" s="1"/>
  <c r="N168"/>
  <c r="O168" s="1"/>
  <c r="P168" s="1"/>
  <c r="N150"/>
  <c r="O150" s="1"/>
  <c r="P150" s="1"/>
  <c r="N175"/>
  <c r="O175" s="1"/>
  <c r="P175" s="1"/>
  <c r="N60"/>
  <c r="O60" s="1"/>
  <c r="P60" s="1"/>
  <c r="N98"/>
  <c r="O98" s="1"/>
  <c r="P98" s="1"/>
  <c r="N18"/>
  <c r="O18" s="1"/>
  <c r="P18" s="1"/>
  <c r="N36"/>
  <c r="O36" s="1"/>
  <c r="P36" s="1"/>
  <c r="N50"/>
  <c r="O50" s="1"/>
  <c r="P50" s="1"/>
  <c r="N138"/>
  <c r="O138" s="1"/>
  <c r="P138" s="1"/>
  <c r="N96"/>
  <c r="O96" s="1"/>
  <c r="P96" s="1"/>
  <c r="N117"/>
  <c r="O117" s="1"/>
  <c r="P117" s="1"/>
  <c r="N54"/>
  <c r="O54" s="1"/>
  <c r="P54" s="1"/>
  <c r="N112"/>
  <c r="O112" s="1"/>
  <c r="P112" s="1"/>
  <c r="N146"/>
  <c r="O146" s="1"/>
  <c r="P146" s="1"/>
  <c r="K139"/>
  <c r="N139"/>
  <c r="O139" s="1"/>
  <c r="P139" s="1"/>
  <c r="N151"/>
  <c r="O151" s="1"/>
  <c r="P151" s="1"/>
  <c r="K151"/>
  <c r="N107"/>
  <c r="O107" s="1"/>
  <c r="P107" s="1"/>
  <c r="I107"/>
  <c r="N193"/>
  <c r="O193" s="1"/>
  <c r="P193" s="1"/>
  <c r="K193"/>
  <c r="I83"/>
  <c r="N83"/>
  <c r="O83" s="1"/>
  <c r="P83" s="1"/>
  <c r="N80"/>
  <c r="O80" s="1"/>
  <c r="P80" s="1"/>
  <c r="I80"/>
  <c r="N93"/>
  <c r="O93" s="1"/>
  <c r="P93" s="1"/>
  <c r="I93"/>
  <c r="I109"/>
  <c r="N109"/>
  <c r="O109" s="1"/>
  <c r="P109" s="1"/>
  <c r="I133"/>
  <c r="N133"/>
  <c r="O133" s="1"/>
  <c r="P133" s="1"/>
  <c r="I162"/>
  <c r="N162"/>
  <c r="O162" s="1"/>
  <c r="P162" s="1"/>
  <c r="I72"/>
  <c r="N72"/>
  <c r="O72" s="1"/>
  <c r="P72" s="1"/>
  <c r="J94"/>
  <c r="N94"/>
  <c r="O94" s="1"/>
  <c r="P94" s="1"/>
  <c r="J113"/>
  <c r="N113"/>
  <c r="O113" s="1"/>
  <c r="P113" s="1"/>
  <c r="N144"/>
  <c r="O144" s="1"/>
  <c r="P144" s="1"/>
  <c r="I144"/>
  <c r="K147"/>
  <c r="N147"/>
  <c r="O147" s="1"/>
  <c r="P147" s="1"/>
  <c r="K152"/>
  <c r="N152"/>
  <c r="O152" s="1"/>
  <c r="P152" s="1"/>
  <c r="N163"/>
  <c r="O163" s="1"/>
  <c r="P163" s="1"/>
  <c r="I163"/>
  <c r="N185"/>
  <c r="O185" s="1"/>
  <c r="P185" s="1"/>
  <c r="K185"/>
  <c r="J189"/>
  <c r="N189"/>
  <c r="O189" s="1"/>
  <c r="P189" s="1"/>
  <c r="I197"/>
  <c r="N197"/>
  <c r="O197" s="1"/>
  <c r="P197" s="1"/>
  <c r="N16"/>
  <c r="O16" s="1"/>
  <c r="P16" s="1"/>
  <c r="I16"/>
  <c r="J57"/>
  <c r="N57"/>
  <c r="O57" s="1"/>
  <c r="P57" s="1"/>
  <c r="I59"/>
  <c r="N59"/>
  <c r="O59" s="1"/>
  <c r="P59" s="1"/>
  <c r="J77"/>
  <c r="N77"/>
  <c r="O77" s="1"/>
  <c r="P77" s="1"/>
  <c r="N173"/>
  <c r="O173" s="1"/>
  <c r="P173" s="1"/>
  <c r="K173"/>
  <c r="J46"/>
  <c r="N46"/>
  <c r="O46" s="1"/>
  <c r="P46" s="1"/>
  <c r="I67"/>
  <c r="N67"/>
  <c r="O67" s="1"/>
  <c r="P67" s="1"/>
  <c r="I99"/>
  <c r="N99"/>
  <c r="O99" s="1"/>
  <c r="P99" s="1"/>
  <c r="I128"/>
  <c r="N128"/>
  <c r="O128" s="1"/>
  <c r="P128" s="1"/>
  <c r="J75"/>
  <c r="N75"/>
  <c r="O75" s="1"/>
  <c r="P75" s="1"/>
  <c r="I166"/>
  <c r="N166"/>
  <c r="O166" s="1"/>
  <c r="P166" s="1"/>
  <c r="J170"/>
  <c r="N170"/>
  <c r="O170" s="1"/>
  <c r="P170" s="1"/>
  <c r="N176"/>
  <c r="O176" s="1"/>
  <c r="P176" s="1"/>
  <c r="K176"/>
  <c r="J184"/>
  <c r="N184"/>
  <c r="O184" s="1"/>
  <c r="P184" s="1"/>
  <c r="N192"/>
  <c r="O192" s="1"/>
  <c r="P192" s="1"/>
  <c r="I192"/>
  <c r="N194"/>
  <c r="O194" s="1"/>
  <c r="P194" s="1"/>
  <c r="I194"/>
  <c r="J196"/>
  <c r="N196"/>
  <c r="O196" s="1"/>
  <c r="P196" s="1"/>
  <c r="N198"/>
  <c r="O198" s="1"/>
  <c r="P198" s="1"/>
  <c r="I198"/>
  <c r="N200"/>
  <c r="O200" s="1"/>
  <c r="P200" s="1"/>
  <c r="I200"/>
  <c r="I10"/>
  <c r="N10"/>
  <c r="O10" s="1"/>
  <c r="P10" s="1"/>
  <c r="J40"/>
  <c r="N40"/>
  <c r="O40" s="1"/>
  <c r="P40" s="1"/>
  <c r="I89"/>
  <c r="N89"/>
  <c r="O89" s="1"/>
  <c r="P89" s="1"/>
  <c r="K119"/>
  <c r="N119"/>
  <c r="O119" s="1"/>
  <c r="P119" s="1"/>
  <c r="K121"/>
  <c r="N121"/>
  <c r="O121" s="1"/>
  <c r="P121" s="1"/>
  <c r="I195"/>
  <c r="N195"/>
  <c r="O195" s="1"/>
  <c r="P195" s="1"/>
  <c r="I199"/>
  <c r="N199"/>
  <c r="O199" s="1"/>
  <c r="P199" s="1"/>
  <c r="J65"/>
  <c r="N65"/>
  <c r="O65" s="1"/>
  <c r="P65" s="1"/>
  <c r="J70"/>
  <c r="N70"/>
  <c r="O70" s="1"/>
  <c r="P70" s="1"/>
  <c r="N69"/>
  <c r="O69" s="1"/>
  <c r="P69" s="1"/>
  <c r="N13"/>
  <c r="O13" s="1"/>
  <c r="P13" s="1"/>
  <c r="N21"/>
  <c r="O21" s="1"/>
  <c r="P21" s="1"/>
  <c r="N25"/>
  <c r="O25" s="1"/>
  <c r="P25" s="1"/>
  <c r="N31"/>
  <c r="O31" s="1"/>
  <c r="P31" s="1"/>
  <c r="N37"/>
  <c r="O37" s="1"/>
  <c r="P37" s="1"/>
  <c r="N11"/>
  <c r="O11" s="1"/>
  <c r="P11" s="1"/>
  <c r="N27"/>
  <c r="O27" s="1"/>
  <c r="P27" s="1"/>
  <c r="N187"/>
  <c r="O187" s="1"/>
  <c r="P187" s="1"/>
  <c r="N191"/>
  <c r="O191" s="1"/>
  <c r="P191" s="1"/>
  <c r="N68"/>
  <c r="O68" s="1"/>
  <c r="P68" s="1"/>
  <c r="N76"/>
  <c r="O76" s="1"/>
  <c r="P76" s="1"/>
  <c r="N130"/>
  <c r="O130" s="1"/>
  <c r="P130" s="1"/>
  <c r="N30"/>
  <c r="O30" s="1"/>
  <c r="P30" s="1"/>
  <c r="N135"/>
  <c r="O135" s="1"/>
  <c r="P135" s="1"/>
  <c r="F10" i="10"/>
  <c r="M210" i="7"/>
  <c r="G10" i="10"/>
  <c r="O10"/>
  <c r="I9"/>
  <c r="K209" i="7"/>
  <c r="C10" i="10"/>
  <c r="K10"/>
  <c r="B10"/>
  <c r="J10"/>
  <c r="E10"/>
  <c r="I10"/>
  <c r="M10"/>
  <c r="D10"/>
  <c r="H10"/>
  <c r="P10"/>
  <c r="H9"/>
  <c r="P9"/>
  <c r="D9"/>
  <c r="L9"/>
  <c r="E9"/>
  <c r="M9"/>
  <c r="M208" i="5"/>
  <c r="M209" s="1"/>
  <c r="N208"/>
  <c r="N210" s="1"/>
  <c r="O208"/>
  <c r="O209" s="1"/>
  <c r="B9" i="10"/>
  <c r="F9"/>
  <c r="J9"/>
  <c r="N9"/>
  <c r="C9"/>
  <c r="G9"/>
  <c r="K9"/>
  <c r="L10"/>
  <c r="F208" i="5"/>
  <c r="F210" s="1"/>
  <c r="J208"/>
  <c r="J210" s="1"/>
  <c r="L209" i="7"/>
  <c r="L210"/>
  <c r="N160" i="9"/>
  <c r="O160" s="1"/>
  <c r="P160" s="1"/>
  <c r="I160"/>
  <c r="I171"/>
  <c r="N171"/>
  <c r="O171" s="1"/>
  <c r="P171" s="1"/>
  <c r="N181"/>
  <c r="O181" s="1"/>
  <c r="P181" s="1"/>
  <c r="I181"/>
  <c r="I190"/>
  <c r="N190"/>
  <c r="O190" s="1"/>
  <c r="P190" s="1"/>
  <c r="N179"/>
  <c r="O179" s="1"/>
  <c r="P179" s="1"/>
  <c r="I179"/>
  <c r="I14"/>
  <c r="N14"/>
  <c r="O14" s="1"/>
  <c r="P14" s="1"/>
  <c r="I20"/>
  <c r="N20"/>
  <c r="O20" s="1"/>
  <c r="P20" s="1"/>
  <c r="I24"/>
  <c r="N24"/>
  <c r="O24" s="1"/>
  <c r="P24" s="1"/>
  <c r="N39"/>
  <c r="O39" s="1"/>
  <c r="P39" s="1"/>
  <c r="I39"/>
  <c r="N51"/>
  <c r="O51" s="1"/>
  <c r="P51" s="1"/>
  <c r="I51"/>
  <c r="I55"/>
  <c r="N55"/>
  <c r="O55" s="1"/>
  <c r="P55" s="1"/>
  <c r="I61"/>
  <c r="N61"/>
  <c r="O61" s="1"/>
  <c r="P61" s="1"/>
  <c r="I73"/>
  <c r="N73"/>
  <c r="O73" s="1"/>
  <c r="P73" s="1"/>
  <c r="N84"/>
  <c r="O84" s="1"/>
  <c r="P84" s="1"/>
  <c r="I84"/>
  <c r="I103"/>
  <c r="N103"/>
  <c r="O103" s="1"/>
  <c r="P103" s="1"/>
  <c r="I127"/>
  <c r="N127"/>
  <c r="O127" s="1"/>
  <c r="P127" s="1"/>
  <c r="I141"/>
  <c r="N141"/>
  <c r="O141" s="1"/>
  <c r="P141" s="1"/>
  <c r="N201"/>
  <c r="O201" s="1"/>
  <c r="P201" s="1"/>
  <c r="I201"/>
  <c r="N164"/>
  <c r="O164" s="1"/>
  <c r="P164" s="1"/>
  <c r="I164"/>
  <c r="I32"/>
  <c r="N32"/>
  <c r="O32" s="1"/>
  <c r="P32" s="1"/>
  <c r="N66"/>
  <c r="O66" s="1"/>
  <c r="P66" s="1"/>
  <c r="I66"/>
  <c r="I91"/>
  <c r="N91"/>
  <c r="O91" s="1"/>
  <c r="P91" s="1"/>
  <c r="N114"/>
  <c r="O114" s="1"/>
  <c r="P114" s="1"/>
  <c r="I114"/>
  <c r="N118"/>
  <c r="O118" s="1"/>
  <c r="P118" s="1"/>
  <c r="I118"/>
  <c r="I131"/>
  <c r="N131"/>
  <c r="O131" s="1"/>
  <c r="P131" s="1"/>
  <c r="I145"/>
  <c r="N145"/>
  <c r="O145" s="1"/>
  <c r="P145" s="1"/>
  <c r="I157"/>
  <c r="N157"/>
  <c r="O157" s="1"/>
  <c r="P157" s="1"/>
  <c r="G208" i="5"/>
  <c r="K208"/>
  <c r="J210" i="9"/>
  <c r="D218" s="1"/>
  <c r="E218" s="1"/>
  <c r="B7" i="10" s="1"/>
  <c r="I153" i="9"/>
  <c r="N153"/>
  <c r="O153" s="1"/>
  <c r="P153" s="1"/>
  <c r="I167"/>
  <c r="N167"/>
  <c r="O167" s="1"/>
  <c r="P167" s="1"/>
  <c r="N177"/>
  <c r="O177" s="1"/>
  <c r="P177" s="1"/>
  <c r="I177"/>
  <c r="I186"/>
  <c r="N186"/>
  <c r="O186" s="1"/>
  <c r="P186" s="1"/>
  <c r="N174"/>
  <c r="O174" s="1"/>
  <c r="P174" s="1"/>
  <c r="I174"/>
  <c r="I12"/>
  <c r="N12"/>
  <c r="O12" s="1"/>
  <c r="P12" s="1"/>
  <c r="N17"/>
  <c r="O17" s="1"/>
  <c r="P17" s="1"/>
  <c r="I17"/>
  <c r="I22"/>
  <c r="N22"/>
  <c r="O22" s="1"/>
  <c r="P22" s="1"/>
  <c r="N35"/>
  <c r="O35" s="1"/>
  <c r="P35" s="1"/>
  <c r="I35"/>
  <c r="I48"/>
  <c r="N48"/>
  <c r="O48" s="1"/>
  <c r="P48" s="1"/>
  <c r="I53"/>
  <c r="N53"/>
  <c r="O53" s="1"/>
  <c r="P53" s="1"/>
  <c r="N58"/>
  <c r="O58" s="1"/>
  <c r="P58" s="1"/>
  <c r="I58"/>
  <c r="I63"/>
  <c r="N63"/>
  <c r="O63" s="1"/>
  <c r="P63" s="1"/>
  <c r="N82"/>
  <c r="O82" s="1"/>
  <c r="P82" s="1"/>
  <c r="I82"/>
  <c r="I101"/>
  <c r="N101"/>
  <c r="O101" s="1"/>
  <c r="P101" s="1"/>
  <c r="N108"/>
  <c r="O108" s="1"/>
  <c r="P108" s="1"/>
  <c r="I108"/>
  <c r="I137"/>
  <c r="N137"/>
  <c r="O137" s="1"/>
  <c r="P137" s="1"/>
  <c r="I155"/>
  <c r="N155"/>
  <c r="O155" s="1"/>
  <c r="P155" s="1"/>
  <c r="I28"/>
  <c r="N28"/>
  <c r="O28" s="1"/>
  <c r="P28" s="1"/>
  <c r="I44"/>
  <c r="N44"/>
  <c r="O44" s="1"/>
  <c r="P44" s="1"/>
  <c r="I79"/>
  <c r="N79"/>
  <c r="O79" s="1"/>
  <c r="P79" s="1"/>
  <c r="I95"/>
  <c r="N95"/>
  <c r="O95" s="1"/>
  <c r="P95" s="1"/>
  <c r="N116"/>
  <c r="O116" s="1"/>
  <c r="P116" s="1"/>
  <c r="I116"/>
  <c r="N124"/>
  <c r="O124" s="1"/>
  <c r="P124" s="1"/>
  <c r="I124"/>
  <c r="N134"/>
  <c r="O134" s="1"/>
  <c r="P134" s="1"/>
  <c r="I134"/>
  <c r="N148"/>
  <c r="O148" s="1"/>
  <c r="P148" s="1"/>
  <c r="I148"/>
  <c r="I204"/>
  <c r="N204"/>
  <c r="O204" s="1"/>
  <c r="P204" s="1"/>
  <c r="E208" i="5"/>
  <c r="I208"/>
  <c r="K210" i="9" l="1"/>
  <c r="D219" s="1"/>
  <c r="E219" s="1"/>
  <c r="P8" i="10" s="1"/>
  <c r="M210" i="5"/>
  <c r="N209"/>
  <c r="O210"/>
  <c r="F209"/>
  <c r="J209"/>
  <c r="E210"/>
  <c r="E209"/>
  <c r="K209"/>
  <c r="K210"/>
  <c r="I209"/>
  <c r="I210"/>
  <c r="O7" i="10"/>
  <c r="M7"/>
  <c r="K7"/>
  <c r="I7"/>
  <c r="G7"/>
  <c r="E7"/>
  <c r="C7"/>
  <c r="P7"/>
  <c r="N7"/>
  <c r="L7"/>
  <c r="J7"/>
  <c r="H7"/>
  <c r="F7"/>
  <c r="D7"/>
  <c r="G210" i="5"/>
  <c r="G209"/>
  <c r="I210" i="9"/>
  <c r="D217" s="1"/>
  <c r="E217" s="1"/>
  <c r="B6" i="10" s="1"/>
  <c r="E8" l="1"/>
  <c r="G8"/>
  <c r="F8"/>
  <c r="D8"/>
  <c r="N8"/>
  <c r="O8"/>
  <c r="L8"/>
  <c r="M8"/>
  <c r="J8"/>
  <c r="B8"/>
  <c r="K8"/>
  <c r="C8"/>
  <c r="H8"/>
  <c r="I8"/>
  <c r="P6"/>
  <c r="P11" s="1"/>
  <c r="P6" i="11" s="1"/>
  <c r="P7" s="1"/>
  <c r="N6" i="10"/>
  <c r="N11" s="1"/>
  <c r="N6" i="11" s="1"/>
  <c r="N7" s="1"/>
  <c r="L6" i="10"/>
  <c r="J6"/>
  <c r="J11" s="1"/>
  <c r="J6" i="11" s="1"/>
  <c r="J7" s="1"/>
  <c r="H6" i="10"/>
  <c r="F6"/>
  <c r="F11" s="1"/>
  <c r="F6" i="11" s="1"/>
  <c r="F7" s="1"/>
  <c r="D6" i="10"/>
  <c r="D11" s="1"/>
  <c r="D6" i="11" s="1"/>
  <c r="D7" s="1"/>
  <c r="B11" i="10"/>
  <c r="B6" i="11" s="1"/>
  <c r="B7" s="1"/>
  <c r="I221" i="9"/>
  <c r="O6" i="10"/>
  <c r="O11" s="1"/>
  <c r="O6" i="11" s="1"/>
  <c r="O7" s="1"/>
  <c r="M6" i="10"/>
  <c r="M11" s="1"/>
  <c r="M6" i="11" s="1"/>
  <c r="M7" s="1"/>
  <c r="K6" i="10"/>
  <c r="K11" s="1"/>
  <c r="K6" i="11" s="1"/>
  <c r="K7" s="1"/>
  <c r="I6" i="10"/>
  <c r="G6"/>
  <c r="G11" s="1"/>
  <c r="G6" i="11" s="1"/>
  <c r="G7" s="1"/>
  <c r="E6" i="10"/>
  <c r="C6"/>
  <c r="C11" s="1"/>
  <c r="C6" i="11" s="1"/>
  <c r="C7" s="1"/>
  <c r="E11" i="10" l="1"/>
  <c r="E6" i="11" s="1"/>
  <c r="E7" s="1"/>
  <c r="I11" i="10"/>
  <c r="I6" i="11" s="1"/>
  <c r="I7" s="1"/>
  <c r="H11" i="10"/>
  <c r="H6" i="11" s="1"/>
  <c r="H7" s="1"/>
  <c r="L11" i="10"/>
  <c r="L6" i="11" s="1"/>
  <c r="L7" s="1"/>
</calcChain>
</file>

<file path=xl/sharedStrings.xml><?xml version="1.0" encoding="utf-8"?>
<sst xmlns="http://schemas.openxmlformats.org/spreadsheetml/2006/main" count="2915" uniqueCount="701">
  <si>
    <t>DEPARTMENT OF BASIC SCIENCE AND HUMANITIES.</t>
  </si>
  <si>
    <t>CO to PO &amp; PSO Mapping</t>
  </si>
  <si>
    <t>I YEAR I SEM SEC A,B and C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</si>
  <si>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</si>
  <si>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</si>
  <si>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</si>
  <si>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</si>
  <si>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</si>
  <si>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</si>
  <si>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</si>
  <si>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</si>
  <si>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</si>
  <si>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</si>
  <si>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</si>
  <si>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</si>
  <si>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</si>
  <si>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</si>
  <si>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</si>
  <si>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</si>
  <si>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CO11FY202.1</t>
  </si>
  <si>
    <t>CO11FY202.2</t>
  </si>
  <si>
    <t>CO11FY202.3</t>
  </si>
  <si>
    <t>CO11FY202.4</t>
  </si>
  <si>
    <t>CO11FY202.5</t>
  </si>
  <si>
    <t>C11FY202 (AVG)</t>
  </si>
  <si>
    <t xml:space="preserve">                                                                                                                                                       Signature Subject Teacher</t>
  </si>
  <si>
    <t>DEPARTMENT OF BASIC SCIENCE AND HUMANITIES</t>
  </si>
  <si>
    <t>End Term and Sessional Assessment Sheet</t>
  </si>
  <si>
    <t>I YEAR I SEM SEC A, B and C</t>
  </si>
  <si>
    <t>SUBJECT: Engineering Physics                                                                                              Subject Teacher: Dr. Nidhi Jain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</si>
  <si>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</si>
  <si>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</si>
  <si>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</si>
  <si>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</si>
  <si>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</si>
  <si>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</si>
  <si>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</si>
  <si>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</si>
  <si>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</si>
  <si>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</si>
  <si>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</si>
  <si>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</si>
  <si>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</si>
  <si>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</si>
  <si>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</si>
  <si>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</si>
  <si>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</si>
  <si>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</si>
  <si>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SUBJECT: Engineering Physics                                                      Subject Teacher: Dr. Nidhi Jain</t>
  </si>
  <si>
    <t>Course code as per NBA</t>
  </si>
  <si>
    <t>Subject Code</t>
  </si>
  <si>
    <t>Attainment Level</t>
  </si>
  <si>
    <t>Total Attinment</t>
  </si>
  <si>
    <t>CO11FY202</t>
  </si>
  <si>
    <t>1FY2-02</t>
  </si>
  <si>
    <t>Signature HOD</t>
  </si>
  <si>
    <t>CO to PO &amp; PSO Attainment Through End Term Assessment</t>
  </si>
  <si>
    <t>SUBJECT: Engineering Physics                                                                                   Name of Faculty: Dr. Nidhi Jain</t>
  </si>
  <si>
    <t>Course</t>
  </si>
  <si>
    <t>MID TERM I EXAM MARK RECORD (Engineering Physics)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</si>
  <si>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</si>
  <si>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</si>
  <si>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</si>
  <si>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</si>
  <si>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</si>
  <si>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</si>
  <si>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</si>
  <si>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</si>
  <si>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CO4</t>
  </si>
  <si>
    <t>CO5</t>
  </si>
  <si>
    <t>MT-1</t>
  </si>
  <si>
    <t>MT-2</t>
  </si>
  <si>
    <t>AB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</si>
  <si>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</si>
  <si>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</si>
  <si>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</si>
  <si>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</si>
  <si>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</si>
  <si>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</si>
  <si>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Course Outcome Attainment Sheet (Sessional)</t>
  </si>
  <si>
    <t>I YEAR I SEM SEC A and B</t>
  </si>
  <si>
    <t>SUBJECT: Engineering Physics                                                                                                                                        Name of Faculty: Dr. Nidhi Jain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</si>
  <si>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</si>
  <si>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</si>
  <si>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</si>
  <si>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CO11FY202.1</t>
  </si>
  <si>
    <t>No. of Students Attained CO11FY202.2</t>
  </si>
  <si>
    <t>No. of Students Attained CO11FY202.3</t>
  </si>
  <si>
    <t>No. of Students Attained CO11FY202.4</t>
  </si>
  <si>
    <t>No. of Students Attained CO11FY202.5</t>
  </si>
  <si>
    <t>CO Achieved =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</si>
  <si>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</si>
  <si>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</si>
  <si>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</si>
  <si>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Engineering Physics                                                                         Name of Faculty: Dr. Nidhi Jain</t>
  </si>
  <si>
    <t>Course to PO &amp; PSO Attainment From All Tools</t>
  </si>
  <si>
    <t>SUBJECT: Engineering Physics                                                                                               Name of Faculty: Dr. Nidhi Jain</t>
  </si>
  <si>
    <t>CO11FY202
(Round Off)</t>
  </si>
  <si>
    <t>Aakansha Silawat</t>
  </si>
  <si>
    <t xml:space="preserve">Abhinav Mishra </t>
  </si>
  <si>
    <t>Achal Jain</t>
  </si>
  <si>
    <t>ADITYA SISODIYA</t>
  </si>
  <si>
    <t>Akshat Jain</t>
  </si>
  <si>
    <t>AKSHAY SUTHAR </t>
  </si>
  <si>
    <t>Anant Singh Jadon</t>
  </si>
  <si>
    <t>Anishka Ranawat</t>
  </si>
  <si>
    <t>Anjel Nathan</t>
  </si>
  <si>
    <t xml:space="preserve">Aqsa Makrani </t>
  </si>
  <si>
    <t>Arihant Kothari</t>
  </si>
  <si>
    <t>Aryan Kumar Shrivastava</t>
  </si>
  <si>
    <t xml:space="preserve">Aryan Sharma </t>
  </si>
  <si>
    <t>Ashok Suthar</t>
  </si>
  <si>
    <t>Ashwin Raj Singh Chouhan</t>
  </si>
  <si>
    <t>Bharat Prajapat</t>
  </si>
  <si>
    <t>Bhavesh Gurjar</t>
  </si>
  <si>
    <t>Bhavesh Suthar</t>
  </si>
  <si>
    <t>Bhavishya Paliwal</t>
  </si>
  <si>
    <t>Bhavy Baid</t>
  </si>
  <si>
    <t>Bhavy Sarva</t>
  </si>
  <si>
    <t>Bhavya Raj Shrimali</t>
  </si>
  <si>
    <t>Bhavya Sahu</t>
  </si>
  <si>
    <t>Bhumi Paliwal</t>
  </si>
  <si>
    <t>Bhuvika Sharma</t>
  </si>
  <si>
    <t>Charu Mali</t>
  </si>
  <si>
    <t>Chinmay Trivedi</t>
  </si>
  <si>
    <t>Darakshan Khan</t>
  </si>
  <si>
    <t>Dashrath Janwa</t>
  </si>
  <si>
    <t>Deepak Saini</t>
  </si>
  <si>
    <t>Devendra Singh</t>
  </si>
  <si>
    <t>Devika Sajeev</t>
  </si>
  <si>
    <t>Dhruv Ameta</t>
  </si>
  <si>
    <t>Dibyojyoti Bal</t>
  </si>
  <si>
    <t>DiKshit Suthar</t>
  </si>
  <si>
    <t>Dishi Gupta</t>
  </si>
  <si>
    <t>Dishita Jain</t>
  </si>
  <si>
    <t>Divyansh Bolia</t>
  </si>
  <si>
    <t>Divyanshu Raj Tailor</t>
  </si>
  <si>
    <t>Ekta Joshi</t>
  </si>
  <si>
    <t>Gaurav Chandaliya</t>
  </si>
  <si>
    <t>Gaurav Joshi</t>
  </si>
  <si>
    <t>Gitika Trivedi</t>
  </si>
  <si>
    <t>Gouri Shrimali</t>
  </si>
  <si>
    <t>Gurjar Nikunj</t>
  </si>
  <si>
    <t>Harididrumad Singh Jhala</t>
  </si>
  <si>
    <t>Harsh Kumawat</t>
  </si>
  <si>
    <t>Hasmukh Suthar</t>
  </si>
  <si>
    <t>Himanshi Agrawal</t>
  </si>
  <si>
    <t>Himesh Shrimali</t>
  </si>
  <si>
    <t>Hiya Karanpuria</t>
  </si>
  <si>
    <t>Ishi Bhavsar</t>
  </si>
  <si>
    <t>Ishwar Soni</t>
  </si>
  <si>
    <t xml:space="preserve">IVANSHI AGRAWAL </t>
  </si>
  <si>
    <t>Jaisheel Jain</t>
  </si>
  <si>
    <t>Jay Nigam</t>
  </si>
  <si>
    <t>Jay Sharma</t>
  </si>
  <si>
    <t>Jay Singhvi </t>
  </si>
  <si>
    <t>JAYA SINGH</t>
  </si>
  <si>
    <t>Jayam jain</t>
  </si>
  <si>
    <t>Jaydeep Singh Rao</t>
  </si>
  <si>
    <t>Jayesh Gayri</t>
  </si>
  <si>
    <t>Jayesh Kalyan</t>
  </si>
  <si>
    <t>Kajal Joshi</t>
  </si>
  <si>
    <t>Kanishk Rajawat</t>
  </si>
  <si>
    <t>Kashish Soni</t>
  </si>
  <si>
    <t>Kavish Patel</t>
  </si>
  <si>
    <t>Khushal Dak</t>
  </si>
  <si>
    <t>Khushal Tambar</t>
  </si>
  <si>
    <t>Khushbu Bisht</t>
  </si>
  <si>
    <t>Khushi jain</t>
  </si>
  <si>
    <t>Kinshul Yadav</t>
  </si>
  <si>
    <t>Komal Sharma</t>
  </si>
  <si>
    <t>kratik sharma</t>
  </si>
  <si>
    <t>Krishna Doshi </t>
  </si>
  <si>
    <t>Kumkum Lohiya</t>
  </si>
  <si>
    <t>Kushal Kumawat</t>
  </si>
  <si>
    <t>Lakshay Patel</t>
  </si>
  <si>
    <t>Lakshita Chundawat</t>
  </si>
  <si>
    <t>Lakshya Raj Purbia</t>
  </si>
  <si>
    <t>Lalit Suthar</t>
  </si>
  <si>
    <t>Lubhanshi Rathore</t>
  </si>
  <si>
    <t>Lucky Ojha</t>
  </si>
  <si>
    <t>Mahima Kumawat</t>
  </si>
  <si>
    <t>Mahima Rao</t>
  </si>
  <si>
    <t>Manan Jain</t>
  </si>
  <si>
    <t>Manan Mehta</t>
  </si>
  <si>
    <t>Manish Suthar</t>
  </si>
  <si>
    <t>Manraj Singh Chouhan</t>
  </si>
  <si>
    <t>Mansi Lohar</t>
  </si>
  <si>
    <t>MAYANK KUMAR GAUTAM</t>
  </si>
  <si>
    <t>Mayank Lohar</t>
  </si>
  <si>
    <t>Meet Sharma</t>
  </si>
  <si>
    <t>Mishika Parikh</t>
  </si>
  <si>
    <t>Mohit Kumar Kalal</t>
  </si>
  <si>
    <t>Mohit mali</t>
  </si>
  <si>
    <t>Monika Patel</t>
  </si>
  <si>
    <t>Moxi Tak</t>
  </si>
  <si>
    <t>Mrdul Baheti</t>
  </si>
  <si>
    <t>Mudit Gupta</t>
  </si>
  <si>
    <t>NARESH SINGH BAGHEL</t>
  </si>
  <si>
    <t>Nasrat Ansari</t>
  </si>
  <si>
    <t>NIKHIL SHARMA</t>
  </si>
  <si>
    <t>Nikhil Suthar</t>
  </si>
  <si>
    <t>Nikita Dangi</t>
  </si>
  <si>
    <t>Nilesh Puri</t>
  </si>
  <si>
    <t>Nishta Soni</t>
  </si>
  <si>
    <t>Palak Jain</t>
  </si>
  <si>
    <t>Palak Nagori</t>
  </si>
  <si>
    <t>PANKAJ DANGI</t>
  </si>
  <si>
    <t>Pankaj Joshi</t>
  </si>
  <si>
    <t>Paridhi Mehra</t>
  </si>
  <si>
    <t>Piyush Yadav</t>
  </si>
  <si>
    <t>Prachi Kothari</t>
  </si>
  <si>
    <t>Pranav Chakravorty</t>
  </si>
  <si>
    <t>Pranav Raj Singh Ranawat</t>
  </si>
  <si>
    <t>Pranay Tailor</t>
  </si>
  <si>
    <t>Prashant Menaria</t>
  </si>
  <si>
    <t>Priyani Jain</t>
  </si>
  <si>
    <t>Priyanshu Luharia</t>
  </si>
  <si>
    <t>Punit Tak</t>
  </si>
  <si>
    <t>Puran Suthar</t>
  </si>
  <si>
    <t>Purva R Verma</t>
  </si>
  <si>
    <t>Raghav Kaushik</t>
  </si>
  <si>
    <t>Rajat Ameta</t>
  </si>
  <si>
    <t>Real Jain</t>
  </si>
  <si>
    <t>Reena Audichya</t>
  </si>
  <si>
    <t>Rishi Menaria</t>
  </si>
  <si>
    <t>Rohit Rajput</t>
  </si>
  <si>
    <t>Rudra Pratap Singh Rathore</t>
  </si>
  <si>
    <t>Rudraksh Chittora</t>
  </si>
  <si>
    <t>SANJAY JAT</t>
  </si>
  <si>
    <t>Sanjay Yadav</t>
  </si>
  <si>
    <t>Sanyam Arora</t>
  </si>
  <si>
    <t>Saransh Wadhwani</t>
  </si>
  <si>
    <t>Sejal Dashora</t>
  </si>
  <si>
    <t>Shashank Soni</t>
  </si>
  <si>
    <t>Shawil Bhargav</t>
  </si>
  <si>
    <t>Shikhar Joshi</t>
  </si>
  <si>
    <t>Sneha Dadhich</t>
  </si>
  <si>
    <t>Sonal Rajwani</t>
  </si>
  <si>
    <t>Soumya Jain</t>
  </si>
  <si>
    <t>Sumer Singh Rao</t>
  </si>
  <si>
    <t>Suryabhan Singh</t>
  </si>
  <si>
    <t>Taksh Paneri</t>
  </si>
  <si>
    <t>Tanish Jain</t>
  </si>
  <si>
    <t>Tanishka Jain</t>
  </si>
  <si>
    <t>Tanmay Bansal</t>
  </si>
  <si>
    <t>Tishang kumar R Patel</t>
  </si>
  <si>
    <t>Toysiddhi Madhuri Bhavsar</t>
  </si>
  <si>
    <t>Tuhina Bhaduri</t>
  </si>
  <si>
    <t>Tushar Ojha</t>
  </si>
  <si>
    <t>Umang Ladha</t>
  </si>
  <si>
    <t>Usha Kunwar Chundawat</t>
  </si>
  <si>
    <t>Vaibhav Kumawat</t>
  </si>
  <si>
    <t>Vaibhav Menaria</t>
  </si>
  <si>
    <t>Varun Paneri</t>
  </si>
  <si>
    <t>Vashishth Sharma</t>
  </si>
  <si>
    <t>Vibhanshi Jain</t>
  </si>
  <si>
    <t>Vinayak Maheshwari</t>
  </si>
  <si>
    <t>Vinit Intodia</t>
  </si>
  <si>
    <t>Vinit Jain</t>
  </si>
  <si>
    <t>Vipanshu Paliwal</t>
  </si>
  <si>
    <t>Vishesh Jain</t>
  </si>
  <si>
    <t>Yaksh Jain</t>
  </si>
  <si>
    <t>Yakshit Sharma</t>
  </si>
  <si>
    <t>Yash Dave</t>
  </si>
  <si>
    <t>Yash Jain</t>
  </si>
  <si>
    <t>Yash Kherodiya</t>
  </si>
  <si>
    <t>Yash Kumar</t>
  </si>
  <si>
    <t>Yashaswini Kanwar</t>
  </si>
  <si>
    <t>Yashswi Jhala</t>
  </si>
  <si>
    <t>Yatharth Upadhyay</t>
  </si>
  <si>
    <t>Yuvraj Singh Gour</t>
  </si>
  <si>
    <t> Zohar Zari</t>
  </si>
  <si>
    <t>Dipika Kalal</t>
  </si>
  <si>
    <t>DURGA SHANKAR MEENA</t>
  </si>
  <si>
    <t>Naman Choudhary</t>
  </si>
  <si>
    <t>Naresh Meena</t>
  </si>
  <si>
    <t>Naveen Nath Jogi</t>
  </si>
  <si>
    <t>Nikita  Kalal</t>
  </si>
  <si>
    <t>Sayam Mehta</t>
  </si>
  <si>
    <t>Shivam Yadav</t>
  </si>
  <si>
    <t>Abhishek Jodha</t>
  </si>
  <si>
    <t>Anjali Rathore</t>
  </si>
  <si>
    <t>Archi Khattar</t>
  </si>
  <si>
    <t>Hital Kumawat</t>
  </si>
  <si>
    <t>Manish Byawat</t>
  </si>
  <si>
    <t>Mayank Jain</t>
  </si>
  <si>
    <t>Narendra Singh Chouhan</t>
  </si>
  <si>
    <t>Raghuraj Rana</t>
  </si>
  <si>
    <t>Rajat Raj Singh Chouhan</t>
  </si>
  <si>
    <t xml:space="preserve">Rishabh Solanki </t>
  </si>
  <si>
    <t>Rudraksh Teli</t>
  </si>
  <si>
    <t xml:space="preserve">Sahil Garasiya </t>
  </si>
  <si>
    <t>Sumit Goswami</t>
  </si>
  <si>
    <t>VIKASH KUMAR</t>
  </si>
  <si>
    <t>Manoj Meghwal</t>
  </si>
  <si>
    <t>Vikas Meghawal</t>
  </si>
  <si>
    <t>MS.DIPIKA KALAL</t>
  </si>
  <si>
    <t>MS.NIKITA KALAL</t>
  </si>
  <si>
    <t>NAMAN CHOUDHARY</t>
  </si>
  <si>
    <t>NARESH MEENA</t>
  </si>
  <si>
    <t>NAVEEN NATH JOGI</t>
  </si>
  <si>
    <t>SAYAM MEHTA</t>
  </si>
  <si>
    <t>SHIVAM</t>
  </si>
  <si>
    <t>23ETCCS001</t>
  </si>
  <si>
    <t>AAKANSHA SILAWAT</t>
  </si>
  <si>
    <t>23ETCCS002</t>
  </si>
  <si>
    <t>ABHINAV MISHRA</t>
  </si>
  <si>
    <t>23ETCCS003</t>
  </si>
  <si>
    <t>ACHAL JAIN</t>
  </si>
  <si>
    <t>23ETCCS004</t>
  </si>
  <si>
    <t>23ETCCS005</t>
  </si>
  <si>
    <t>AKSHAT JAIN</t>
  </si>
  <si>
    <t>23ETCCS006</t>
  </si>
  <si>
    <t>AKSHAY SUTHAR</t>
  </si>
  <si>
    <t>23ETCCS007</t>
  </si>
  <si>
    <t>ANANT SINGH JADON</t>
  </si>
  <si>
    <t>23ETCCS008</t>
  </si>
  <si>
    <t>ANISHKA RANAWAT</t>
  </si>
  <si>
    <t>23ETCCS009</t>
  </si>
  <si>
    <t>ANJEL NATHAN</t>
  </si>
  <si>
    <t>23ETCCS010</t>
  </si>
  <si>
    <t>AQSA MAKRANI</t>
  </si>
  <si>
    <t>23ETCCS011</t>
  </si>
  <si>
    <t>ARIHANT KOTHARI</t>
  </si>
  <si>
    <t>23ETCCS012</t>
  </si>
  <si>
    <t>ARYAN KUMAR SHRIVASTAVA</t>
  </si>
  <si>
    <t>23ETCCS013</t>
  </si>
  <si>
    <t>ARYAN SHARMA</t>
  </si>
  <si>
    <t>23ETCCS014</t>
  </si>
  <si>
    <t>ASHOK SUTHAR</t>
  </si>
  <si>
    <t>23ETCCS015</t>
  </si>
  <si>
    <t>ASHWIN RAJ SINGH CHOUHAN</t>
  </si>
  <si>
    <t>23ETCCS016</t>
  </si>
  <si>
    <t>BHARAT PRAJAPAT</t>
  </si>
  <si>
    <t>23ETCCS017</t>
  </si>
  <si>
    <t>BHAVESH GURJAR</t>
  </si>
  <si>
    <t>23ETCCS018</t>
  </si>
  <si>
    <t>BHAVESH SUTHAR</t>
  </si>
  <si>
    <t>23ETCCS019</t>
  </si>
  <si>
    <t>BHAVISHYA PALIWAL</t>
  </si>
  <si>
    <t>23ETCCS020</t>
  </si>
  <si>
    <t>BHAVY BAID</t>
  </si>
  <si>
    <t>23ETCCS021</t>
  </si>
  <si>
    <t>BHAVY SARVA</t>
  </si>
  <si>
    <t>23ETCCS022</t>
  </si>
  <si>
    <t>BHAVYARAJ SHRIMALI</t>
  </si>
  <si>
    <t>23ETCCS023</t>
  </si>
  <si>
    <t>BHUMI PALIWAL</t>
  </si>
  <si>
    <t>23ETCCS024</t>
  </si>
  <si>
    <t>CHINMAY TRIVEDI</t>
  </si>
  <si>
    <t>23ETCCS025</t>
  </si>
  <si>
    <t>DARAKSHAN KHAN</t>
  </si>
  <si>
    <t>23ETCCS026</t>
  </si>
  <si>
    <t>DASHRATH JANWA</t>
  </si>
  <si>
    <t>23ETCCS027</t>
  </si>
  <si>
    <t>DEEPAK SAINI</t>
  </si>
  <si>
    <t>23ETCCS028</t>
  </si>
  <si>
    <t>DEVENDRA SINGH</t>
  </si>
  <si>
    <t>23ETCCS029</t>
  </si>
  <si>
    <t>DEVIKA SAJEEV</t>
  </si>
  <si>
    <t>23ETCCS030</t>
  </si>
  <si>
    <t>DHRUV AMETA</t>
  </si>
  <si>
    <t>23ETCCS031</t>
  </si>
  <si>
    <t>DIBYOJYOTI BAL</t>
  </si>
  <si>
    <t>23ETCCS032</t>
  </si>
  <si>
    <t>DIKSHIT SUTHAR</t>
  </si>
  <si>
    <t>23ETCCS033</t>
  </si>
  <si>
    <t>DISHI GUPTA</t>
  </si>
  <si>
    <t>23ETCCS034</t>
  </si>
  <si>
    <t>DISHITA JAIN</t>
  </si>
  <si>
    <t>23ETCCS035</t>
  </si>
  <si>
    <t>DIVYANSH BOLIA</t>
  </si>
  <si>
    <t>23ETCCS036</t>
  </si>
  <si>
    <t>DIVYANSHU RAJ TAILOR</t>
  </si>
  <si>
    <t>23ETCCS037</t>
  </si>
  <si>
    <t>GAURAV JOSHI</t>
  </si>
  <si>
    <t>23ETCCS038</t>
  </si>
  <si>
    <t>GITIKA TRIVEDI</t>
  </si>
  <si>
    <t>23ETCCS039</t>
  </si>
  <si>
    <t>GOURAV CHANDALIYA</t>
  </si>
  <si>
    <t>23ETCCS040</t>
  </si>
  <si>
    <t>GOURI SHRIMALI</t>
  </si>
  <si>
    <t>23ETCCS041</t>
  </si>
  <si>
    <t>GURJAR NIKUNJ GIRDHARLAL</t>
  </si>
  <si>
    <t>23ETCCS042</t>
  </si>
  <si>
    <t>HARIDRUMAD SINGH JHALA</t>
  </si>
  <si>
    <t>23ETCCS043</t>
  </si>
  <si>
    <t>HARSH KUMAWAT</t>
  </si>
  <si>
    <t>23ETCCS044</t>
  </si>
  <si>
    <t>HASMUKH SUTHAR</t>
  </si>
  <si>
    <t>23ETCCS045</t>
  </si>
  <si>
    <t>HIMANSHI AGARWAL</t>
  </si>
  <si>
    <t>23ETCCS046</t>
  </si>
  <si>
    <t>HIMESH SHRIMALI</t>
  </si>
  <si>
    <t>23ETCCS047</t>
  </si>
  <si>
    <t>HIYA KARANPURIA</t>
  </si>
  <si>
    <t>23ETCCS048</t>
  </si>
  <si>
    <t>ISHWAR SONI</t>
  </si>
  <si>
    <t>23ETCCS049</t>
  </si>
  <si>
    <t>IVANSHI AGRAWAL</t>
  </si>
  <si>
    <t>23ETCCS050</t>
  </si>
  <si>
    <t>JAIDEEP SINGH RAO</t>
  </si>
  <si>
    <t>23ETCCS051</t>
  </si>
  <si>
    <t>JAISHEEL JAIN</t>
  </si>
  <si>
    <t>23ETCCS052</t>
  </si>
  <si>
    <t>JAY NIGAM</t>
  </si>
  <si>
    <t>23ETCCS053</t>
  </si>
  <si>
    <t>JAY SHARMA</t>
  </si>
  <si>
    <t>23ETCCS054</t>
  </si>
  <si>
    <t>JAY SINGHVI</t>
  </si>
  <si>
    <t>23ETCCS055</t>
  </si>
  <si>
    <t>23ETCCS056</t>
  </si>
  <si>
    <t>JAYAM JAIN</t>
  </si>
  <si>
    <t>23ETCCS057</t>
  </si>
  <si>
    <t>JAYESH GAYRI</t>
  </si>
  <si>
    <t>23ETCCS058</t>
  </si>
  <si>
    <t>JAYESH KALYANA</t>
  </si>
  <si>
    <t>23ETCCS059</t>
  </si>
  <si>
    <t>KANISHK RAJAWAT</t>
  </si>
  <si>
    <t>23ETCCS060</t>
  </si>
  <si>
    <t>KAVISH PATEL</t>
  </si>
  <si>
    <t>23ETCCS061</t>
  </si>
  <si>
    <t>KHUSHAL DAK</t>
  </si>
  <si>
    <t>23ETCCS062</t>
  </si>
  <si>
    <t>KHUSHAL TAMBAR</t>
  </si>
  <si>
    <t>23ETCCS063</t>
  </si>
  <si>
    <t>KHUSHBU BISHT</t>
  </si>
  <si>
    <t>23ETCCS064</t>
  </si>
  <si>
    <t>KHUSHI JAIN</t>
  </si>
  <si>
    <t>23ETCCS065</t>
  </si>
  <si>
    <t>KOMAL SHARMA</t>
  </si>
  <si>
    <t>23ETCCS066</t>
  </si>
  <si>
    <t>KRATIK SHARMA</t>
  </si>
  <si>
    <t>23ETCCS067</t>
  </si>
  <si>
    <t>KRISHNA DOSHI</t>
  </si>
  <si>
    <t>23ETCCS068</t>
  </si>
  <si>
    <t>KUASHAL KUMAWAT</t>
  </si>
  <si>
    <t>23ETCCS069</t>
  </si>
  <si>
    <t>LAKSH PATEL</t>
  </si>
  <si>
    <t>23ETCCS070</t>
  </si>
  <si>
    <t>LAKSHITA CHUNDAWAT</t>
  </si>
  <si>
    <t>23ETCCS071</t>
  </si>
  <si>
    <t>LAKSHYARAJ PURBIA</t>
  </si>
  <si>
    <t>23ETCCS072</t>
  </si>
  <si>
    <t>LALIT SUTHAR</t>
  </si>
  <si>
    <t>23ETCCS073</t>
  </si>
  <si>
    <t>MANAN JAIN</t>
  </si>
  <si>
    <t>23ETCCS074</t>
  </si>
  <si>
    <t>MANAN MEHTA</t>
  </si>
  <si>
    <t>23ETCCS075</t>
  </si>
  <si>
    <t>MANISH SUTHAR</t>
  </si>
  <si>
    <t>23ETCCS076</t>
  </si>
  <si>
    <t>MANRAJ SINGH CHOUHAN</t>
  </si>
  <si>
    <t>23ETCCS077</t>
  </si>
  <si>
    <t>23ETCCS078</t>
  </si>
  <si>
    <t>MAYANK LOHAR</t>
  </si>
  <si>
    <t>23ETCCS079</t>
  </si>
  <si>
    <t>MEET SHARMA</t>
  </si>
  <si>
    <t>23ETCCS080</t>
  </si>
  <si>
    <t>MISHIKA PARIKH</t>
  </si>
  <si>
    <t>23ETCCS081</t>
  </si>
  <si>
    <t>MOHIT KUMAR KALAL</t>
  </si>
  <si>
    <t>23ETCCS082</t>
  </si>
  <si>
    <t>MOHIT MALI</t>
  </si>
  <si>
    <t>23ETCCS083</t>
  </si>
  <si>
    <t>MRADUL BAHETI</t>
  </si>
  <si>
    <t>23ETCCS084</t>
  </si>
  <si>
    <t>MS.BHAVYA SAHU</t>
  </si>
  <si>
    <t>23ETCCS085</t>
  </si>
  <si>
    <t>MS.BHUVIKA SHARMA</t>
  </si>
  <si>
    <t>23ETCCS086</t>
  </si>
  <si>
    <t>MS.CHARU MALI</t>
  </si>
  <si>
    <t>23ETCCS087</t>
  </si>
  <si>
    <t>MS.EKTA JOSHI</t>
  </si>
  <si>
    <t>23ETCCS088</t>
  </si>
  <si>
    <t>MS.ISHI BHAVSAR</t>
  </si>
  <si>
    <t>23ETCCS089</t>
  </si>
  <si>
    <t>MS.KAJAL JOSHI</t>
  </si>
  <si>
    <t>23ETCCS090</t>
  </si>
  <si>
    <t>MS.KASHISH SONI</t>
  </si>
  <si>
    <t>23ETCCS091</t>
  </si>
  <si>
    <t>MS.KINSHUL YADAV</t>
  </si>
  <si>
    <t>23ETCCS092</t>
  </si>
  <si>
    <t>MS.KUMKUM LOHIYA</t>
  </si>
  <si>
    <t>23ETCCS093</t>
  </si>
  <si>
    <t>MS.LUBHANSHI RATHORE</t>
  </si>
  <si>
    <t>23ETCCS094</t>
  </si>
  <si>
    <t>MS.LUCKY OJHA</t>
  </si>
  <si>
    <t>23ETCCS095</t>
  </si>
  <si>
    <t>MS.MAHIMA KUMAWAT</t>
  </si>
  <si>
    <t>23ETCCS096</t>
  </si>
  <si>
    <t>MS.MAHIMA RAO</t>
  </si>
  <si>
    <t>23ETCCS097</t>
  </si>
  <si>
    <t>MS.MANSI LOHAR</t>
  </si>
  <si>
    <t>23ETCCS098</t>
  </si>
  <si>
    <t>MS.MONIKA PATEL</t>
  </si>
  <si>
    <t>23ETCCS099</t>
  </si>
  <si>
    <t>MS.MOXI TAK</t>
  </si>
  <si>
    <t>23ETCCS100</t>
  </si>
  <si>
    <t>MS.REENA AUDICHYA</t>
  </si>
  <si>
    <t>23ETCCS101</t>
  </si>
  <si>
    <t>MS.TAYSIDDHI MADHVI BHAVSAR</t>
  </si>
  <si>
    <t>23ETCCS102</t>
  </si>
  <si>
    <t>MS.USHA KUNWAR CHUNDAWAT</t>
  </si>
  <si>
    <t>23ETCCS103</t>
  </si>
  <si>
    <t>MUDIT GUPTA</t>
  </si>
  <si>
    <t>23ETCCS104</t>
  </si>
  <si>
    <t>23ETCCS105</t>
  </si>
  <si>
    <t>NASRAT ANSARI</t>
  </si>
  <si>
    <t>23ETCCS106</t>
  </si>
  <si>
    <t>23ETCCS107</t>
  </si>
  <si>
    <t>NIKHIL SUTHAR</t>
  </si>
  <si>
    <t>23ETCCS108</t>
  </si>
  <si>
    <t>NIKITA DANGI</t>
  </si>
  <si>
    <t>23ETCCS109</t>
  </si>
  <si>
    <t>NILESH PURI</t>
  </si>
  <si>
    <t>23ETCCS110</t>
  </si>
  <si>
    <t>NISHTHA SONI</t>
  </si>
  <si>
    <t>23ETCCS111</t>
  </si>
  <si>
    <t>PALAK JAIN</t>
  </si>
  <si>
    <t>23ETCCS112</t>
  </si>
  <si>
    <t>PALAK NAGORI</t>
  </si>
  <si>
    <t>23ETCCS113</t>
  </si>
  <si>
    <t>23ETCCS114</t>
  </si>
  <si>
    <t>PANKAJ JOSHI</t>
  </si>
  <si>
    <t>23ETCCS115</t>
  </si>
  <si>
    <t>PARIDHI MEHRA</t>
  </si>
  <si>
    <t>23ETCCS116</t>
  </si>
  <si>
    <t>PATEL TISHANGKUMAR RAKESHKUMAR</t>
  </si>
  <si>
    <t>23ETCCS117</t>
  </si>
  <si>
    <t>PIYUSH YADAV</t>
  </si>
  <si>
    <t>23ETCCS118</t>
  </si>
  <si>
    <t>PRACHI KOTHARI</t>
  </si>
  <si>
    <t>23ETCCS119</t>
  </si>
  <si>
    <t>PRANAV CHAKRAVORTY</t>
  </si>
  <si>
    <t>23ETCCS121</t>
  </si>
  <si>
    <t>PRANAV RAJ SINGH RANAWAT</t>
  </si>
  <si>
    <t>23ETCCS122</t>
  </si>
  <si>
    <t>PRANAY TAILOR</t>
  </si>
  <si>
    <t>23ETCCS123</t>
  </si>
  <si>
    <t>PRASHANT MENARIA</t>
  </si>
  <si>
    <t>23ETCCS124</t>
  </si>
  <si>
    <t>PRIYANI JAIN</t>
  </si>
  <si>
    <t>23ETCCS125</t>
  </si>
  <si>
    <t>PRIYANSHU LUHARIA</t>
  </si>
  <si>
    <t>23ETCCS126</t>
  </si>
  <si>
    <t>PUNIT TAK</t>
  </si>
  <si>
    <t>23ETCCS127</t>
  </si>
  <si>
    <t>PURAN SUTHAR</t>
  </si>
  <si>
    <t>23ETCCS128</t>
  </si>
  <si>
    <t>PURVA R VERMA</t>
  </si>
  <si>
    <t>23ETCCS129</t>
  </si>
  <si>
    <t>RAGHAV KAUSHIK</t>
  </si>
  <si>
    <t>23ETCCS130</t>
  </si>
  <si>
    <t>RAJAT AMETA</t>
  </si>
  <si>
    <t>23ETCCS131</t>
  </si>
  <si>
    <t>REAL JAIN</t>
  </si>
  <si>
    <t>23ETCCS133</t>
  </si>
  <si>
    <t>RISHI MENARIA</t>
  </si>
  <si>
    <t>23ETCCS134</t>
  </si>
  <si>
    <t>ROHIT RAJPUT</t>
  </si>
  <si>
    <t>23ETCCS135</t>
  </si>
  <si>
    <t>RUDRA PRATAP SINGH RATHORE</t>
  </si>
  <si>
    <t>23ETCCS136</t>
  </si>
  <si>
    <t>RUDRAKSH CHITTORA</t>
  </si>
  <si>
    <t>23ETCCS137</t>
  </si>
  <si>
    <t>23ETCCS138</t>
  </si>
  <si>
    <t>SANJAY YADAV</t>
  </si>
  <si>
    <t>23ETCCS139</t>
  </si>
  <si>
    <t>SANYAM ARORA</t>
  </si>
  <si>
    <t>23ETCCS140</t>
  </si>
  <si>
    <t>SARANSH WADHWANI</t>
  </si>
  <si>
    <t>23ETCCS141</t>
  </si>
  <si>
    <t>SEJAL DASHORA</t>
  </si>
  <si>
    <t>23ETCCS142</t>
  </si>
  <si>
    <t>SHASHANK SONI</t>
  </si>
  <si>
    <t>23ETCCS143</t>
  </si>
  <si>
    <t>SHAWIL BHARGAVA</t>
  </si>
  <si>
    <t>23ETCCS144</t>
  </si>
  <si>
    <t>SHIKHAR JOSHI</t>
  </si>
  <si>
    <t>23ETCCS145</t>
  </si>
  <si>
    <t>SNEHA DADHICH</t>
  </si>
  <si>
    <t>23ETCCS146</t>
  </si>
  <si>
    <t>SONAL RAJWANI</t>
  </si>
  <si>
    <t>23ETCCS147</t>
  </si>
  <si>
    <t>SOUMYA JAIN</t>
  </si>
  <si>
    <t>23ETCCS148</t>
  </si>
  <si>
    <t>SUMER SINGH RAO</t>
  </si>
  <si>
    <t>23ETCCS149</t>
  </si>
  <si>
    <t>SURYABHAN SINGH RATHORE</t>
  </si>
  <si>
    <t>23ETCCS150</t>
  </si>
  <si>
    <t>TAKSH PANERI</t>
  </si>
  <si>
    <t>23ETCCS151</t>
  </si>
  <si>
    <t>TANISH JAIN</t>
  </si>
  <si>
    <t>23ETCCS152</t>
  </si>
  <si>
    <t>TANISHKA JAIN</t>
  </si>
  <si>
    <t>23ETCCS153</t>
  </si>
  <si>
    <t>TANMAY BANSAL</t>
  </si>
  <si>
    <t>23ETCCS154</t>
  </si>
  <si>
    <t>TUHINA BHADURI</t>
  </si>
  <si>
    <t>23ETCCS155</t>
  </si>
  <si>
    <t>TUSHAR OJHA</t>
  </si>
  <si>
    <t>23ETCCS156</t>
  </si>
  <si>
    <t>UMANG LADHA</t>
  </si>
  <si>
    <t>23ETCCS157</t>
  </si>
  <si>
    <t>VAIBHAV KUMAWAT</t>
  </si>
  <si>
    <t>23ETCCS158</t>
  </si>
  <si>
    <t>VAIBHAV MENARIA</t>
  </si>
  <si>
    <t>23ETCCS159</t>
  </si>
  <si>
    <t>VARUN PANERI</t>
  </si>
  <si>
    <t>23ETCCS160</t>
  </si>
  <si>
    <t>VASHISHTH SHARMA</t>
  </si>
  <si>
    <t>23ETCCS161</t>
  </si>
  <si>
    <t>VIBHANSHI JAIN</t>
  </si>
  <si>
    <t>23ETCCS162</t>
  </si>
  <si>
    <t>VINAYAK MAHESHWARI</t>
  </si>
  <si>
    <t>23ETCCS163</t>
  </si>
  <si>
    <t>VINIT INTODIA</t>
  </si>
  <si>
    <t>23ETCCS164</t>
  </si>
  <si>
    <t>VINIT JAIN</t>
  </si>
  <si>
    <t>23ETCCS165</t>
  </si>
  <si>
    <t>VIPANSHU PALIWAL</t>
  </si>
  <si>
    <t>23ETCCS166</t>
  </si>
  <si>
    <t>VISHESH JAIN</t>
  </si>
  <si>
    <t>23ETCCS167</t>
  </si>
  <si>
    <t>YAKSH JAIN</t>
  </si>
  <si>
    <t>23ETCCS168</t>
  </si>
  <si>
    <t>YAKSHIT SHARMA</t>
  </si>
  <si>
    <t>23ETCCS169</t>
  </si>
  <si>
    <t>YASH DAVE</t>
  </si>
  <si>
    <t>23ETCCS170</t>
  </si>
  <si>
    <t>YASH JAIN</t>
  </si>
  <si>
    <t>23ETCCS171</t>
  </si>
  <si>
    <t>YASH KHERODIYA</t>
  </si>
  <si>
    <t>23ETCCS172</t>
  </si>
  <si>
    <t>YASH KUMAR</t>
  </si>
  <si>
    <t>23ETCCS173</t>
  </si>
  <si>
    <t>YASHASWINI KANWAR YADUWANSHI</t>
  </si>
  <si>
    <t>23ETCCS174</t>
  </si>
  <si>
    <t>YASHSWI JHALA</t>
  </si>
  <si>
    <t>23ETCCS175</t>
  </si>
  <si>
    <t>YATHARTH UPADHYAY</t>
  </si>
  <si>
    <t>23ETCCS176</t>
  </si>
  <si>
    <t>YUVRAJ SINGH GOUR</t>
  </si>
  <si>
    <t>23ETCCS177</t>
  </si>
  <si>
    <t>ZOHER ZARI</t>
  </si>
  <si>
    <t>23ETCCE001</t>
  </si>
  <si>
    <t>23ETCCE002</t>
  </si>
  <si>
    <t>23ETCCE003</t>
  </si>
  <si>
    <t>23ETCCE004</t>
  </si>
  <si>
    <t>23ETCCE005</t>
  </si>
  <si>
    <t>23ETCCE006</t>
  </si>
  <si>
    <t>23ETCCE007</t>
  </si>
  <si>
    <t>23ETCCE008</t>
  </si>
  <si>
    <t>23ETCEC001</t>
  </si>
  <si>
    <t>ABHISHEK JODHA</t>
  </si>
  <si>
    <t>23ETCEC002</t>
  </si>
  <si>
    <t>ANJALI RATHORE</t>
  </si>
  <si>
    <t>23ETCEC003</t>
  </si>
  <si>
    <t>ARCHI KHATTAR</t>
  </si>
  <si>
    <t>23ETCEC004</t>
  </si>
  <si>
    <t>23ETCEC005</t>
  </si>
  <si>
    <t>JAIN MAYANK AMRUT</t>
  </si>
  <si>
    <t>23ETCEC006</t>
  </si>
  <si>
    <t>MANISH BYAWAT</t>
  </si>
  <si>
    <t>23ETCEC007</t>
  </si>
  <si>
    <t>MS.HITAL KUMAWAT</t>
  </si>
  <si>
    <t>23ETCEC008</t>
  </si>
  <si>
    <t>NARENDRA SINGH CHAUHAN</t>
  </si>
  <si>
    <t>23ETCEC009</t>
  </si>
  <si>
    <t>RAGHURAJ RANA</t>
  </si>
  <si>
    <t>23ETCEC010</t>
  </si>
  <si>
    <t>RAJAT RAJ SINGH CHOUHAN</t>
  </si>
  <si>
    <t>23ETCEC011</t>
  </si>
  <si>
    <t>RISHABH SOLANKI</t>
  </si>
  <si>
    <t>23ETCEC012</t>
  </si>
  <si>
    <t>RUDRAKSH TELI</t>
  </si>
  <si>
    <t>23ETCEC013</t>
  </si>
  <si>
    <t>SUMIT GOSWAMI</t>
  </si>
  <si>
    <t>23ETCME001</t>
  </si>
  <si>
    <t>MANOJ MEGHWAL</t>
  </si>
  <si>
    <t>23ETCME002</t>
  </si>
  <si>
    <t>SAHIL GARASIYA</t>
  </si>
  <si>
    <t>23ETCME003</t>
  </si>
  <si>
    <t>VIKAS MEGHWAL</t>
  </si>
  <si>
    <t>23ETCME004</t>
  </si>
  <si>
    <t>mt 1</t>
  </si>
  <si>
    <t>mt 2</t>
  </si>
  <si>
    <t>A</t>
  </si>
  <si>
    <t>B</t>
  </si>
  <si>
    <t>C</t>
  </si>
  <si>
    <t>AA</t>
  </si>
  <si>
    <t>% of students securing 50% or more Marks in theory</t>
  </si>
  <si>
    <t>SUBJECT: Engineering Physics                                                                                                                                                                                     Faculty: Dr. Nidhi Jain</t>
  </si>
  <si>
    <t>% of students securing 70% or more Marks in sessional</t>
  </si>
  <si>
    <t>Attainment Level considering 70% weightage</t>
  </si>
  <si>
    <t>Attainment Level considering 30% weightage</t>
  </si>
  <si>
    <t>MID TERM II EXAM MARK RECORD (Engineering Physics)I</t>
  </si>
  <si>
    <t>Marks and Gap Analysis of Mid-Term 2</t>
  </si>
  <si>
    <t>M-2 Marks (70)</t>
  </si>
</sst>
</file>

<file path=xl/styles.xml><?xml version="1.0" encoding="utf-8"?>
<styleSheet xmlns="http://schemas.openxmlformats.org/spreadsheetml/2006/main">
  <fonts count="36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Calibri"/>
    </font>
    <font>
      <sz val="11"/>
      <name val="Arial"/>
    </font>
    <font>
      <sz val="12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8"/>
      <color theme="1"/>
      <name val="Times New Roman"/>
    </font>
    <font>
      <sz val="11"/>
      <color theme="1"/>
      <name val="Arial"/>
    </font>
    <font>
      <b/>
      <sz val="14"/>
      <color theme="1"/>
      <name val="Calibri"/>
    </font>
    <font>
      <sz val="14"/>
      <color theme="1"/>
      <name val="Calibri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333333"/>
      <name val="Times New Roman"/>
      <family val="1"/>
    </font>
    <font>
      <sz val="12"/>
      <color rgb="FF333333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0000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9">
    <xf numFmtId="0" fontId="0" fillId="0" borderId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6" fillId="12" borderId="38" applyNumberFormat="0" applyAlignment="0" applyProtection="0"/>
    <xf numFmtId="0" fontId="27" fillId="13" borderId="39" applyNumberFormat="0" applyAlignment="0" applyProtection="0"/>
    <xf numFmtId="0" fontId="28" fillId="13" borderId="38" applyNumberFormat="0" applyAlignment="0" applyProtection="0"/>
    <xf numFmtId="0" fontId="29" fillId="0" borderId="40" applyNumberFormat="0" applyFill="0" applyAlignment="0" applyProtection="0"/>
    <xf numFmtId="0" fontId="30" fillId="14" borderId="41" applyNumberFormat="0" applyAlignment="0" applyProtection="0"/>
    <xf numFmtId="0" fontId="33" fillId="0" borderId="43" applyNumberFormat="0" applyFill="0" applyAlignment="0" applyProtection="0"/>
    <xf numFmtId="0" fontId="18" fillId="0" borderId="4"/>
    <xf numFmtId="0" fontId="1" fillId="0" borderId="4"/>
    <xf numFmtId="0" fontId="19" fillId="0" borderId="4" applyNumberFormat="0" applyFill="0" applyBorder="0" applyAlignment="0" applyProtection="0"/>
    <xf numFmtId="0" fontId="23" fillId="9" borderId="4" applyNumberFormat="0" applyBorder="0" applyAlignment="0" applyProtection="0"/>
    <xf numFmtId="0" fontId="22" fillId="0" borderId="4" applyNumberFormat="0" applyFill="0" applyBorder="0" applyAlignment="0" applyProtection="0"/>
    <xf numFmtId="0" fontId="22" fillId="0" borderId="4" applyNumberFormat="0" applyFill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25" fillId="11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19" fillId="0" borderId="4" applyNumberFormat="0" applyFill="0" applyBorder="0" applyAlignment="0" applyProtection="0"/>
    <xf numFmtId="0" fontId="23" fillId="9" borderId="4" applyNumberFormat="0" applyBorder="0" applyAlignment="0" applyProtection="0"/>
    <xf numFmtId="0" fontId="19" fillId="0" borderId="4" applyNumberFormat="0" applyFill="0" applyBorder="0" applyAlignment="0" applyProtection="0"/>
    <xf numFmtId="0" fontId="22" fillId="0" borderId="4" applyNumberFormat="0" applyFill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25" fillId="11" borderId="4" applyNumberFormat="0" applyBorder="0" applyAlignment="0" applyProtection="0"/>
    <xf numFmtId="0" fontId="22" fillId="0" borderId="4" applyNumberFormat="0" applyFill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25" fillId="11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19" fillId="0" borderId="4" applyNumberFormat="0" applyFill="0" applyBorder="0" applyAlignment="0" applyProtection="0"/>
    <xf numFmtId="0" fontId="23" fillId="9" borderId="4" applyNumberFormat="0" applyBorder="0" applyAlignment="0" applyProtection="0"/>
    <xf numFmtId="0" fontId="22" fillId="0" borderId="4" applyNumberFormat="0" applyFill="0" applyBorder="0" applyAlignment="0" applyProtection="0"/>
    <xf numFmtId="0" fontId="22" fillId="0" borderId="4" applyNumberFormat="0" applyFill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25" fillId="11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5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1" fillId="0" borderId="4"/>
    <xf numFmtId="0" fontId="19" fillId="0" borderId="4" applyNumberFormat="0" applyFill="0" applyBorder="0" applyAlignment="0" applyProtection="0"/>
    <xf numFmtId="0" fontId="23" fillId="9" borderId="4" applyNumberFormat="0" applyBorder="0" applyAlignment="0" applyProtection="0"/>
    <xf numFmtId="0" fontId="22" fillId="0" borderId="4" applyNumberFormat="0" applyFill="0" applyBorder="0" applyAlignment="0" applyProtection="0"/>
    <xf numFmtId="0" fontId="22" fillId="0" borderId="4" applyNumberFormat="0" applyFill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25" fillId="11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22" fillId="0" borderId="4" applyNumberFormat="0" applyFill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3" fillId="9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19" fillId="0" borderId="4" applyNumberFormat="0" applyFill="0" applyBorder="0" applyAlignment="0" applyProtection="0"/>
    <xf numFmtId="0" fontId="25" fillId="11" borderId="4" applyNumberFormat="0" applyBorder="0" applyAlignment="0" applyProtection="0"/>
    <xf numFmtId="0" fontId="24" fillId="10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1" fillId="0" borderId="4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31" fillId="0" borderId="4" applyNumberFormat="0" applyFill="0" applyBorder="0" applyAlignment="0" applyProtection="0"/>
    <xf numFmtId="0" fontId="1" fillId="15" borderId="42" applyNumberFormat="0" applyFont="0" applyAlignment="0" applyProtection="0"/>
    <xf numFmtId="0" fontId="32" fillId="0" borderId="4" applyNumberFormat="0" applyFill="0" applyBorder="0" applyAlignment="0" applyProtection="0"/>
    <xf numFmtId="0" fontId="34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8" borderId="4" applyNumberFormat="0" applyBorder="0" applyAlignment="0" applyProtection="0"/>
    <xf numFmtId="0" fontId="34" fillId="19" borderId="4" applyNumberFormat="0" applyBorder="0" applyAlignment="0" applyProtection="0"/>
    <xf numFmtId="0" fontId="34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2" borderId="4" applyNumberFormat="0" applyBorder="0" applyAlignment="0" applyProtection="0"/>
    <xf numFmtId="0" fontId="34" fillId="23" borderId="4" applyNumberFormat="0" applyBorder="0" applyAlignment="0" applyProtection="0"/>
    <xf numFmtId="0" fontId="34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6" borderId="4" applyNumberFormat="0" applyBorder="0" applyAlignment="0" applyProtection="0"/>
    <xf numFmtId="0" fontId="34" fillId="27" borderId="4" applyNumberFormat="0" applyBorder="0" applyAlignment="0" applyProtection="0"/>
    <xf numFmtId="0" fontId="34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0" borderId="4" applyNumberFormat="0" applyBorder="0" applyAlignment="0" applyProtection="0"/>
    <xf numFmtId="0" fontId="34" fillId="31" borderId="4" applyNumberFormat="0" applyBorder="0" applyAlignment="0" applyProtection="0"/>
    <xf numFmtId="0" fontId="34" fillId="32" borderId="4" applyNumberFormat="0" applyBorder="0" applyAlignment="0" applyProtection="0"/>
    <xf numFmtId="0" fontId="1" fillId="33" borderId="4" applyNumberFormat="0" applyBorder="0" applyAlignment="0" applyProtection="0"/>
    <xf numFmtId="0" fontId="1" fillId="34" borderId="4" applyNumberFormat="0" applyBorder="0" applyAlignment="0" applyProtection="0"/>
    <xf numFmtId="0" fontId="34" fillId="35" borderId="4" applyNumberFormat="0" applyBorder="0" applyAlignment="0" applyProtection="0"/>
    <xf numFmtId="0" fontId="34" fillId="36" borderId="4" applyNumberFormat="0" applyBorder="0" applyAlignment="0" applyProtection="0"/>
    <xf numFmtId="0" fontId="1" fillId="37" borderId="4" applyNumberFormat="0" applyBorder="0" applyAlignment="0" applyProtection="0"/>
    <xf numFmtId="0" fontId="1" fillId="38" borderId="4" applyNumberFormat="0" applyBorder="0" applyAlignment="0" applyProtection="0"/>
    <xf numFmtId="0" fontId="34" fillId="39" borderId="4" applyNumberFormat="0" applyBorder="0" applyAlignment="0" applyProtection="0"/>
    <xf numFmtId="0" fontId="1" fillId="0" borderId="4"/>
  </cellStyleXfs>
  <cellXfs count="133">
    <xf numFmtId="0" fontId="0" fillId="0" borderId="0" xfId="0" applyFont="1" applyAlignment="1"/>
    <xf numFmtId="0" fontId="4" fillId="0" borderId="0" xfId="0" applyFont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9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9" fontId="2" fillId="2" borderId="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0" fillId="5" borderId="4" xfId="0" applyFont="1" applyFill="1" applyBorder="1"/>
    <xf numFmtId="0" fontId="10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3" borderId="5" xfId="0" applyFont="1" applyFill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5" xfId="0" applyFont="1" applyBorder="1"/>
    <xf numFmtId="0" fontId="10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1" fontId="8" fillId="0" borderId="0" xfId="0" applyNumberFormat="1" applyFont="1" applyAlignment="1">
      <alignment horizontal="center" vertical="center"/>
    </xf>
    <xf numFmtId="0" fontId="8" fillId="0" borderId="3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1" fontId="8" fillId="0" borderId="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2" fillId="0" borderId="5" xfId="0" applyFont="1" applyBorder="1"/>
    <xf numFmtId="0" fontId="4" fillId="0" borderId="5" xfId="0" applyFont="1" applyBorder="1"/>
    <xf numFmtId="0" fontId="4" fillId="2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3" fillId="0" borderId="32" xfId="0" applyFont="1" applyFill="1" applyBorder="1" applyAlignment="1">
      <alignment horizontal="left" vertical="center"/>
    </xf>
    <xf numFmtId="0" fontId="0" fillId="0" borderId="32" xfId="0" applyBorder="1"/>
    <xf numFmtId="0" fontId="14" fillId="0" borderId="32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0" fillId="0" borderId="4" xfId="0" applyBorder="1"/>
    <xf numFmtId="0" fontId="13" fillId="0" borderId="33" xfId="0" applyFont="1" applyFill="1" applyBorder="1" applyAlignment="1">
      <alignment horizontal="left" vertical="center"/>
    </xf>
    <xf numFmtId="0" fontId="16" fillId="8" borderId="32" xfId="0" applyFont="1" applyFill="1" applyBorder="1" applyAlignment="1">
      <alignment vertical="top"/>
    </xf>
    <xf numFmtId="0" fontId="0" fillId="0" borderId="32" xfId="0" applyBorder="1" applyAlignment="1">
      <alignment wrapText="1"/>
    </xf>
    <xf numFmtId="0" fontId="13" fillId="0" borderId="32" xfId="0" applyFont="1" applyFill="1" applyBorder="1"/>
    <xf numFmtId="0" fontId="13" fillId="0" borderId="32" xfId="0" applyFont="1" applyFill="1" applyBorder="1" applyAlignment="1">
      <alignment horizontal="left"/>
    </xf>
    <xf numFmtId="0" fontId="17" fillId="0" borderId="32" xfId="0" applyFont="1" applyBorder="1"/>
    <xf numFmtId="0" fontId="13" fillId="4" borderId="5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0" fillId="0" borderId="0" xfId="0" applyFont="1" applyAlignment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0" fontId="1" fillId="0" borderId="5" xfId="159" applyBorder="1" applyAlignment="1">
      <alignment wrapText="1"/>
    </xf>
    <xf numFmtId="0" fontId="1" fillId="0" borderId="5" xfId="192" applyBorder="1" applyAlignment="1">
      <alignment wrapText="1"/>
    </xf>
    <xf numFmtId="0" fontId="18" fillId="0" borderId="5" xfId="10" applyBorder="1" applyAlignment="1">
      <alignment wrapText="1"/>
    </xf>
    <xf numFmtId="0" fontId="1" fillId="0" borderId="5" xfId="1277" applyBorder="1" applyAlignment="1">
      <alignment wrapText="1"/>
    </xf>
    <xf numFmtId="0" fontId="1" fillId="0" borderId="5" xfId="131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2" xfId="0" applyFont="1" applyBorder="1"/>
    <xf numFmtId="0" fontId="3" fillId="0" borderId="18" xfId="0" applyFont="1" applyBorder="1"/>
    <xf numFmtId="0" fontId="3" fillId="0" borderId="23" xfId="0" applyFont="1" applyBorder="1"/>
    <xf numFmtId="0" fontId="0" fillId="0" borderId="0" xfId="0" applyFont="1" applyAlignment="1"/>
    <xf numFmtId="0" fontId="3" fillId="0" borderId="24" xfId="0" applyFont="1" applyBorder="1"/>
    <xf numFmtId="0" fontId="3" fillId="0" borderId="21" xfId="0" applyFont="1" applyBorder="1"/>
    <xf numFmtId="0" fontId="3" fillId="0" borderId="25" xfId="0" applyFont="1" applyBorder="1"/>
    <xf numFmtId="0" fontId="3" fillId="0" borderId="26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2" fillId="4" borderId="20" xfId="0" applyFont="1" applyFill="1" applyBorder="1" applyAlignment="1">
      <alignment horizontal="left" vertical="center" wrapText="1"/>
    </xf>
    <xf numFmtId="9" fontId="2" fillId="2" borderId="10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/>
    </xf>
  </cellXfs>
  <cellStyles count="1789">
    <cellStyle name="20% - Accent1 10" xfId="285"/>
    <cellStyle name="20% - Accent1 11" xfId="320"/>
    <cellStyle name="20% - Accent1 12" xfId="356"/>
    <cellStyle name="20% - Accent1 13" xfId="389"/>
    <cellStyle name="20% - Accent1 14" xfId="422"/>
    <cellStyle name="20% - Accent1 15" xfId="453"/>
    <cellStyle name="20% - Accent1 16" xfId="480"/>
    <cellStyle name="20% - Accent1 17" xfId="520"/>
    <cellStyle name="20% - Accent1 18" xfId="553"/>
    <cellStyle name="20% - Accent1 19" xfId="586"/>
    <cellStyle name="20% - Accent1 2" xfId="29"/>
    <cellStyle name="20% - Accent1 20" xfId="619"/>
    <cellStyle name="20% - Accent1 21" xfId="652"/>
    <cellStyle name="20% - Accent1 22" xfId="685"/>
    <cellStyle name="20% - Accent1 23" xfId="718"/>
    <cellStyle name="20% - Accent1 24" xfId="751"/>
    <cellStyle name="20% - Accent1 25" xfId="784"/>
    <cellStyle name="20% - Accent1 26" xfId="817"/>
    <cellStyle name="20% - Accent1 27" xfId="848"/>
    <cellStyle name="20% - Accent1 28" xfId="875"/>
    <cellStyle name="20% - Accent1 29" xfId="916"/>
    <cellStyle name="20% - Accent1 3" xfId="62"/>
    <cellStyle name="20% - Accent1 30" xfId="949"/>
    <cellStyle name="20% - Accent1 31" xfId="982"/>
    <cellStyle name="20% - Accent1 32" xfId="1015"/>
    <cellStyle name="20% - Accent1 33" xfId="1048"/>
    <cellStyle name="20% - Accent1 34" xfId="1081"/>
    <cellStyle name="20% - Accent1 35" xfId="1114"/>
    <cellStyle name="20% - Accent1 36" xfId="1147"/>
    <cellStyle name="20% - Accent1 37" xfId="1180"/>
    <cellStyle name="20% - Accent1 38" xfId="1213"/>
    <cellStyle name="20% - Accent1 39" xfId="1246"/>
    <cellStyle name="20% - Accent1 4" xfId="95"/>
    <cellStyle name="20% - Accent1 40" xfId="1279"/>
    <cellStyle name="20% - Accent1 41" xfId="1312"/>
    <cellStyle name="20% - Accent1 42" xfId="1345"/>
    <cellStyle name="20% - Accent1 43" xfId="1378"/>
    <cellStyle name="20% - Accent1 44" xfId="1411"/>
    <cellStyle name="20% - Accent1 45" xfId="1444"/>
    <cellStyle name="20% - Accent1 46" xfId="1477"/>
    <cellStyle name="20% - Accent1 47" xfId="1510"/>
    <cellStyle name="20% - Accent1 48" xfId="1543"/>
    <cellStyle name="20% - Accent1 49" xfId="1576"/>
    <cellStyle name="20% - Accent1 5" xfId="128"/>
    <cellStyle name="20% - Accent1 50" xfId="1609"/>
    <cellStyle name="20% - Accent1 51" xfId="1642"/>
    <cellStyle name="20% - Accent1 52" xfId="1674"/>
    <cellStyle name="20% - Accent1 53" xfId="1707"/>
    <cellStyle name="20% - Accent1 54" xfId="1738"/>
    <cellStyle name="20% - Accent1 55" xfId="1765"/>
    <cellStyle name="20% - Accent1 6" xfId="161"/>
    <cellStyle name="20% - Accent1 7" xfId="194"/>
    <cellStyle name="20% - Accent1 8" xfId="227"/>
    <cellStyle name="20% - Accent1 9" xfId="258"/>
    <cellStyle name="20% - Accent2 10" xfId="289"/>
    <cellStyle name="20% - Accent2 11" xfId="324"/>
    <cellStyle name="20% - Accent2 12" xfId="360"/>
    <cellStyle name="20% - Accent2 13" xfId="393"/>
    <cellStyle name="20% - Accent2 14" xfId="426"/>
    <cellStyle name="20% - Accent2 15" xfId="457"/>
    <cellStyle name="20% - Accent2 16" xfId="484"/>
    <cellStyle name="20% - Accent2 17" xfId="524"/>
    <cellStyle name="20% - Accent2 18" xfId="557"/>
    <cellStyle name="20% - Accent2 19" xfId="590"/>
    <cellStyle name="20% - Accent2 2" xfId="33"/>
    <cellStyle name="20% - Accent2 20" xfId="623"/>
    <cellStyle name="20% - Accent2 21" xfId="656"/>
    <cellStyle name="20% - Accent2 22" xfId="689"/>
    <cellStyle name="20% - Accent2 23" xfId="722"/>
    <cellStyle name="20% - Accent2 24" xfId="755"/>
    <cellStyle name="20% - Accent2 25" xfId="788"/>
    <cellStyle name="20% - Accent2 26" xfId="821"/>
    <cellStyle name="20% - Accent2 27" xfId="852"/>
    <cellStyle name="20% - Accent2 28" xfId="879"/>
    <cellStyle name="20% - Accent2 29" xfId="920"/>
    <cellStyle name="20% - Accent2 3" xfId="66"/>
    <cellStyle name="20% - Accent2 30" xfId="953"/>
    <cellStyle name="20% - Accent2 31" xfId="986"/>
    <cellStyle name="20% - Accent2 32" xfId="1019"/>
    <cellStyle name="20% - Accent2 33" xfId="1052"/>
    <cellStyle name="20% - Accent2 34" xfId="1085"/>
    <cellStyle name="20% - Accent2 35" xfId="1118"/>
    <cellStyle name="20% - Accent2 36" xfId="1151"/>
    <cellStyle name="20% - Accent2 37" xfId="1184"/>
    <cellStyle name="20% - Accent2 38" xfId="1217"/>
    <cellStyle name="20% - Accent2 39" xfId="1250"/>
    <cellStyle name="20% - Accent2 4" xfId="99"/>
    <cellStyle name="20% - Accent2 40" xfId="1283"/>
    <cellStyle name="20% - Accent2 41" xfId="1316"/>
    <cellStyle name="20% - Accent2 42" xfId="1349"/>
    <cellStyle name="20% - Accent2 43" xfId="1382"/>
    <cellStyle name="20% - Accent2 44" xfId="1415"/>
    <cellStyle name="20% - Accent2 45" xfId="1448"/>
    <cellStyle name="20% - Accent2 46" xfId="1481"/>
    <cellStyle name="20% - Accent2 47" xfId="1514"/>
    <cellStyle name="20% - Accent2 48" xfId="1547"/>
    <cellStyle name="20% - Accent2 49" xfId="1580"/>
    <cellStyle name="20% - Accent2 5" xfId="132"/>
    <cellStyle name="20% - Accent2 50" xfId="1613"/>
    <cellStyle name="20% - Accent2 51" xfId="1646"/>
    <cellStyle name="20% - Accent2 52" xfId="1678"/>
    <cellStyle name="20% - Accent2 53" xfId="1711"/>
    <cellStyle name="20% - Accent2 54" xfId="1742"/>
    <cellStyle name="20% - Accent2 55" xfId="1769"/>
    <cellStyle name="20% - Accent2 6" xfId="165"/>
    <cellStyle name="20% - Accent2 7" xfId="198"/>
    <cellStyle name="20% - Accent2 8" xfId="231"/>
    <cellStyle name="20% - Accent2 9" xfId="262"/>
    <cellStyle name="20% - Accent3 10" xfId="293"/>
    <cellStyle name="20% - Accent3 11" xfId="328"/>
    <cellStyle name="20% - Accent3 12" xfId="364"/>
    <cellStyle name="20% - Accent3 13" xfId="397"/>
    <cellStyle name="20% - Accent3 14" xfId="430"/>
    <cellStyle name="20% - Accent3 15" xfId="461"/>
    <cellStyle name="20% - Accent3 16" xfId="488"/>
    <cellStyle name="20% - Accent3 17" xfId="528"/>
    <cellStyle name="20% - Accent3 18" xfId="561"/>
    <cellStyle name="20% - Accent3 19" xfId="594"/>
    <cellStyle name="20% - Accent3 2" xfId="37"/>
    <cellStyle name="20% - Accent3 20" xfId="627"/>
    <cellStyle name="20% - Accent3 21" xfId="660"/>
    <cellStyle name="20% - Accent3 22" xfId="693"/>
    <cellStyle name="20% - Accent3 23" xfId="726"/>
    <cellStyle name="20% - Accent3 24" xfId="759"/>
    <cellStyle name="20% - Accent3 25" xfId="792"/>
    <cellStyle name="20% - Accent3 26" xfId="825"/>
    <cellStyle name="20% - Accent3 27" xfId="856"/>
    <cellStyle name="20% - Accent3 28" xfId="883"/>
    <cellStyle name="20% - Accent3 29" xfId="924"/>
    <cellStyle name="20% - Accent3 3" xfId="70"/>
    <cellStyle name="20% - Accent3 30" xfId="957"/>
    <cellStyle name="20% - Accent3 31" xfId="990"/>
    <cellStyle name="20% - Accent3 32" xfId="1023"/>
    <cellStyle name="20% - Accent3 33" xfId="1056"/>
    <cellStyle name="20% - Accent3 34" xfId="1089"/>
    <cellStyle name="20% - Accent3 35" xfId="1122"/>
    <cellStyle name="20% - Accent3 36" xfId="1155"/>
    <cellStyle name="20% - Accent3 37" xfId="1188"/>
    <cellStyle name="20% - Accent3 38" xfId="1221"/>
    <cellStyle name="20% - Accent3 39" xfId="1254"/>
    <cellStyle name="20% - Accent3 4" xfId="103"/>
    <cellStyle name="20% - Accent3 40" xfId="1287"/>
    <cellStyle name="20% - Accent3 41" xfId="1320"/>
    <cellStyle name="20% - Accent3 42" xfId="1353"/>
    <cellStyle name="20% - Accent3 43" xfId="1386"/>
    <cellStyle name="20% - Accent3 44" xfId="1419"/>
    <cellStyle name="20% - Accent3 45" xfId="1452"/>
    <cellStyle name="20% - Accent3 46" xfId="1485"/>
    <cellStyle name="20% - Accent3 47" xfId="1518"/>
    <cellStyle name="20% - Accent3 48" xfId="1551"/>
    <cellStyle name="20% - Accent3 49" xfId="1584"/>
    <cellStyle name="20% - Accent3 5" xfId="136"/>
    <cellStyle name="20% - Accent3 50" xfId="1617"/>
    <cellStyle name="20% - Accent3 51" xfId="1650"/>
    <cellStyle name="20% - Accent3 52" xfId="1682"/>
    <cellStyle name="20% - Accent3 53" xfId="1715"/>
    <cellStyle name="20% - Accent3 54" xfId="1746"/>
    <cellStyle name="20% - Accent3 55" xfId="1773"/>
    <cellStyle name="20% - Accent3 6" xfId="169"/>
    <cellStyle name="20% - Accent3 7" xfId="202"/>
    <cellStyle name="20% - Accent3 8" xfId="235"/>
    <cellStyle name="20% - Accent3 9" xfId="266"/>
    <cellStyle name="20% - Accent4 10" xfId="297"/>
    <cellStyle name="20% - Accent4 11" xfId="332"/>
    <cellStyle name="20% - Accent4 12" xfId="368"/>
    <cellStyle name="20% - Accent4 13" xfId="401"/>
    <cellStyle name="20% - Accent4 14" xfId="434"/>
    <cellStyle name="20% - Accent4 15" xfId="465"/>
    <cellStyle name="20% - Accent4 16" xfId="492"/>
    <cellStyle name="20% - Accent4 17" xfId="532"/>
    <cellStyle name="20% - Accent4 18" xfId="565"/>
    <cellStyle name="20% - Accent4 19" xfId="598"/>
    <cellStyle name="20% - Accent4 2" xfId="41"/>
    <cellStyle name="20% - Accent4 20" xfId="631"/>
    <cellStyle name="20% - Accent4 21" xfId="664"/>
    <cellStyle name="20% - Accent4 22" xfId="697"/>
    <cellStyle name="20% - Accent4 23" xfId="730"/>
    <cellStyle name="20% - Accent4 24" xfId="763"/>
    <cellStyle name="20% - Accent4 25" xfId="796"/>
    <cellStyle name="20% - Accent4 26" xfId="829"/>
    <cellStyle name="20% - Accent4 27" xfId="860"/>
    <cellStyle name="20% - Accent4 28" xfId="887"/>
    <cellStyle name="20% - Accent4 29" xfId="928"/>
    <cellStyle name="20% - Accent4 3" xfId="74"/>
    <cellStyle name="20% - Accent4 30" xfId="961"/>
    <cellStyle name="20% - Accent4 31" xfId="994"/>
    <cellStyle name="20% - Accent4 32" xfId="1027"/>
    <cellStyle name="20% - Accent4 33" xfId="1060"/>
    <cellStyle name="20% - Accent4 34" xfId="1093"/>
    <cellStyle name="20% - Accent4 35" xfId="1126"/>
    <cellStyle name="20% - Accent4 36" xfId="1159"/>
    <cellStyle name="20% - Accent4 37" xfId="1192"/>
    <cellStyle name="20% - Accent4 38" xfId="1225"/>
    <cellStyle name="20% - Accent4 39" xfId="1258"/>
    <cellStyle name="20% - Accent4 4" xfId="107"/>
    <cellStyle name="20% - Accent4 40" xfId="1291"/>
    <cellStyle name="20% - Accent4 41" xfId="1324"/>
    <cellStyle name="20% - Accent4 42" xfId="1357"/>
    <cellStyle name="20% - Accent4 43" xfId="1390"/>
    <cellStyle name="20% - Accent4 44" xfId="1423"/>
    <cellStyle name="20% - Accent4 45" xfId="1456"/>
    <cellStyle name="20% - Accent4 46" xfId="1489"/>
    <cellStyle name="20% - Accent4 47" xfId="1522"/>
    <cellStyle name="20% - Accent4 48" xfId="1555"/>
    <cellStyle name="20% - Accent4 49" xfId="1588"/>
    <cellStyle name="20% - Accent4 5" xfId="140"/>
    <cellStyle name="20% - Accent4 50" xfId="1621"/>
    <cellStyle name="20% - Accent4 51" xfId="1654"/>
    <cellStyle name="20% - Accent4 52" xfId="1686"/>
    <cellStyle name="20% - Accent4 53" xfId="1719"/>
    <cellStyle name="20% - Accent4 54" xfId="1750"/>
    <cellStyle name="20% - Accent4 55" xfId="1777"/>
    <cellStyle name="20% - Accent4 6" xfId="173"/>
    <cellStyle name="20% - Accent4 7" xfId="206"/>
    <cellStyle name="20% - Accent4 8" xfId="239"/>
    <cellStyle name="20% - Accent4 9" xfId="270"/>
    <cellStyle name="20% - Accent5 10" xfId="301"/>
    <cellStyle name="20% - Accent5 11" xfId="336"/>
    <cellStyle name="20% - Accent5 12" xfId="372"/>
    <cellStyle name="20% - Accent5 13" xfId="405"/>
    <cellStyle name="20% - Accent5 14" xfId="438"/>
    <cellStyle name="20% - Accent5 15" xfId="469"/>
    <cellStyle name="20% - Accent5 16" xfId="496"/>
    <cellStyle name="20% - Accent5 17" xfId="536"/>
    <cellStyle name="20% - Accent5 18" xfId="569"/>
    <cellStyle name="20% - Accent5 19" xfId="602"/>
    <cellStyle name="20% - Accent5 2" xfId="45"/>
    <cellStyle name="20% - Accent5 20" xfId="635"/>
    <cellStyle name="20% - Accent5 21" xfId="668"/>
    <cellStyle name="20% - Accent5 22" xfId="701"/>
    <cellStyle name="20% - Accent5 23" xfId="734"/>
    <cellStyle name="20% - Accent5 24" xfId="767"/>
    <cellStyle name="20% - Accent5 25" xfId="800"/>
    <cellStyle name="20% - Accent5 26" xfId="833"/>
    <cellStyle name="20% - Accent5 27" xfId="864"/>
    <cellStyle name="20% - Accent5 28" xfId="891"/>
    <cellStyle name="20% - Accent5 29" xfId="932"/>
    <cellStyle name="20% - Accent5 3" xfId="78"/>
    <cellStyle name="20% - Accent5 30" xfId="965"/>
    <cellStyle name="20% - Accent5 31" xfId="998"/>
    <cellStyle name="20% - Accent5 32" xfId="1031"/>
    <cellStyle name="20% - Accent5 33" xfId="1064"/>
    <cellStyle name="20% - Accent5 34" xfId="1097"/>
    <cellStyle name="20% - Accent5 35" xfId="1130"/>
    <cellStyle name="20% - Accent5 36" xfId="1163"/>
    <cellStyle name="20% - Accent5 37" xfId="1196"/>
    <cellStyle name="20% - Accent5 38" xfId="1229"/>
    <cellStyle name="20% - Accent5 39" xfId="1262"/>
    <cellStyle name="20% - Accent5 4" xfId="111"/>
    <cellStyle name="20% - Accent5 40" xfId="1295"/>
    <cellStyle name="20% - Accent5 41" xfId="1328"/>
    <cellStyle name="20% - Accent5 42" xfId="1361"/>
    <cellStyle name="20% - Accent5 43" xfId="1394"/>
    <cellStyle name="20% - Accent5 44" xfId="1427"/>
    <cellStyle name="20% - Accent5 45" xfId="1460"/>
    <cellStyle name="20% - Accent5 46" xfId="1493"/>
    <cellStyle name="20% - Accent5 47" xfId="1526"/>
    <cellStyle name="20% - Accent5 48" xfId="1559"/>
    <cellStyle name="20% - Accent5 49" xfId="1592"/>
    <cellStyle name="20% - Accent5 5" xfId="144"/>
    <cellStyle name="20% - Accent5 50" xfId="1625"/>
    <cellStyle name="20% - Accent5 51" xfId="1658"/>
    <cellStyle name="20% - Accent5 52" xfId="1690"/>
    <cellStyle name="20% - Accent5 53" xfId="1723"/>
    <cellStyle name="20% - Accent5 54" xfId="1754"/>
    <cellStyle name="20% - Accent5 55" xfId="1781"/>
    <cellStyle name="20% - Accent5 6" xfId="177"/>
    <cellStyle name="20% - Accent5 7" xfId="210"/>
    <cellStyle name="20% - Accent5 8" xfId="243"/>
    <cellStyle name="20% - Accent5 9" xfId="274"/>
    <cellStyle name="20% - Accent6 10" xfId="305"/>
    <cellStyle name="20% - Accent6 11" xfId="340"/>
    <cellStyle name="20% - Accent6 12" xfId="376"/>
    <cellStyle name="20% - Accent6 13" xfId="409"/>
    <cellStyle name="20% - Accent6 14" xfId="442"/>
    <cellStyle name="20% - Accent6 15" xfId="473"/>
    <cellStyle name="20% - Accent6 16" xfId="500"/>
    <cellStyle name="20% - Accent6 17" xfId="540"/>
    <cellStyle name="20% - Accent6 18" xfId="573"/>
    <cellStyle name="20% - Accent6 19" xfId="606"/>
    <cellStyle name="20% - Accent6 2" xfId="49"/>
    <cellStyle name="20% - Accent6 20" xfId="639"/>
    <cellStyle name="20% - Accent6 21" xfId="672"/>
    <cellStyle name="20% - Accent6 22" xfId="705"/>
    <cellStyle name="20% - Accent6 23" xfId="738"/>
    <cellStyle name="20% - Accent6 24" xfId="771"/>
    <cellStyle name="20% - Accent6 25" xfId="804"/>
    <cellStyle name="20% - Accent6 26" xfId="837"/>
    <cellStyle name="20% - Accent6 27" xfId="868"/>
    <cellStyle name="20% - Accent6 28" xfId="895"/>
    <cellStyle name="20% - Accent6 29" xfId="936"/>
    <cellStyle name="20% - Accent6 3" xfId="82"/>
    <cellStyle name="20% - Accent6 30" xfId="969"/>
    <cellStyle name="20% - Accent6 31" xfId="1002"/>
    <cellStyle name="20% - Accent6 32" xfId="1035"/>
    <cellStyle name="20% - Accent6 33" xfId="1068"/>
    <cellStyle name="20% - Accent6 34" xfId="1101"/>
    <cellStyle name="20% - Accent6 35" xfId="1134"/>
    <cellStyle name="20% - Accent6 36" xfId="1167"/>
    <cellStyle name="20% - Accent6 37" xfId="1200"/>
    <cellStyle name="20% - Accent6 38" xfId="1233"/>
    <cellStyle name="20% - Accent6 39" xfId="1266"/>
    <cellStyle name="20% - Accent6 4" xfId="115"/>
    <cellStyle name="20% - Accent6 40" xfId="1299"/>
    <cellStyle name="20% - Accent6 41" xfId="1332"/>
    <cellStyle name="20% - Accent6 42" xfId="1365"/>
    <cellStyle name="20% - Accent6 43" xfId="1398"/>
    <cellStyle name="20% - Accent6 44" xfId="1431"/>
    <cellStyle name="20% - Accent6 45" xfId="1464"/>
    <cellStyle name="20% - Accent6 46" xfId="1497"/>
    <cellStyle name="20% - Accent6 47" xfId="1530"/>
    <cellStyle name="20% - Accent6 48" xfId="1563"/>
    <cellStyle name="20% - Accent6 49" xfId="1596"/>
    <cellStyle name="20% - Accent6 5" xfId="148"/>
    <cellStyle name="20% - Accent6 50" xfId="1629"/>
    <cellStyle name="20% - Accent6 51" xfId="1662"/>
    <cellStyle name="20% - Accent6 52" xfId="1694"/>
    <cellStyle name="20% - Accent6 53" xfId="1727"/>
    <cellStyle name="20% - Accent6 54" xfId="1758"/>
    <cellStyle name="20% - Accent6 55" xfId="1785"/>
    <cellStyle name="20% - Accent6 6" xfId="181"/>
    <cellStyle name="20% - Accent6 7" xfId="214"/>
    <cellStyle name="20% - Accent6 8" xfId="247"/>
    <cellStyle name="20% - Accent6 9" xfId="278"/>
    <cellStyle name="40% - Accent1 10" xfId="286"/>
    <cellStyle name="40% - Accent1 11" xfId="321"/>
    <cellStyle name="40% - Accent1 12" xfId="357"/>
    <cellStyle name="40% - Accent1 13" xfId="390"/>
    <cellStyle name="40% - Accent1 14" xfId="423"/>
    <cellStyle name="40% - Accent1 15" xfId="454"/>
    <cellStyle name="40% - Accent1 16" xfId="481"/>
    <cellStyle name="40% - Accent1 17" xfId="521"/>
    <cellStyle name="40% - Accent1 18" xfId="554"/>
    <cellStyle name="40% - Accent1 19" xfId="587"/>
    <cellStyle name="40% - Accent1 2" xfId="30"/>
    <cellStyle name="40% - Accent1 20" xfId="620"/>
    <cellStyle name="40% - Accent1 21" xfId="653"/>
    <cellStyle name="40% - Accent1 22" xfId="686"/>
    <cellStyle name="40% - Accent1 23" xfId="719"/>
    <cellStyle name="40% - Accent1 24" xfId="752"/>
    <cellStyle name="40% - Accent1 25" xfId="785"/>
    <cellStyle name="40% - Accent1 26" xfId="818"/>
    <cellStyle name="40% - Accent1 27" xfId="849"/>
    <cellStyle name="40% - Accent1 28" xfId="876"/>
    <cellStyle name="40% - Accent1 29" xfId="917"/>
    <cellStyle name="40% - Accent1 3" xfId="63"/>
    <cellStyle name="40% - Accent1 30" xfId="950"/>
    <cellStyle name="40% - Accent1 31" xfId="983"/>
    <cellStyle name="40% - Accent1 32" xfId="1016"/>
    <cellStyle name="40% - Accent1 33" xfId="1049"/>
    <cellStyle name="40% - Accent1 34" xfId="1082"/>
    <cellStyle name="40% - Accent1 35" xfId="1115"/>
    <cellStyle name="40% - Accent1 36" xfId="1148"/>
    <cellStyle name="40% - Accent1 37" xfId="1181"/>
    <cellStyle name="40% - Accent1 38" xfId="1214"/>
    <cellStyle name="40% - Accent1 39" xfId="1247"/>
    <cellStyle name="40% - Accent1 4" xfId="96"/>
    <cellStyle name="40% - Accent1 40" xfId="1280"/>
    <cellStyle name="40% - Accent1 41" xfId="1313"/>
    <cellStyle name="40% - Accent1 42" xfId="1346"/>
    <cellStyle name="40% - Accent1 43" xfId="1379"/>
    <cellStyle name="40% - Accent1 44" xfId="1412"/>
    <cellStyle name="40% - Accent1 45" xfId="1445"/>
    <cellStyle name="40% - Accent1 46" xfId="1478"/>
    <cellStyle name="40% - Accent1 47" xfId="1511"/>
    <cellStyle name="40% - Accent1 48" xfId="1544"/>
    <cellStyle name="40% - Accent1 49" xfId="1577"/>
    <cellStyle name="40% - Accent1 5" xfId="129"/>
    <cellStyle name="40% - Accent1 50" xfId="1610"/>
    <cellStyle name="40% - Accent1 51" xfId="1643"/>
    <cellStyle name="40% - Accent1 52" xfId="1675"/>
    <cellStyle name="40% - Accent1 53" xfId="1708"/>
    <cellStyle name="40% - Accent1 54" xfId="1739"/>
    <cellStyle name="40% - Accent1 55" xfId="1766"/>
    <cellStyle name="40% - Accent1 6" xfId="162"/>
    <cellStyle name="40% - Accent1 7" xfId="195"/>
    <cellStyle name="40% - Accent1 8" xfId="228"/>
    <cellStyle name="40% - Accent1 9" xfId="259"/>
    <cellStyle name="40% - Accent2 10" xfId="290"/>
    <cellStyle name="40% - Accent2 11" xfId="325"/>
    <cellStyle name="40% - Accent2 12" xfId="361"/>
    <cellStyle name="40% - Accent2 13" xfId="394"/>
    <cellStyle name="40% - Accent2 14" xfId="427"/>
    <cellStyle name="40% - Accent2 15" xfId="458"/>
    <cellStyle name="40% - Accent2 16" xfId="485"/>
    <cellStyle name="40% - Accent2 17" xfId="525"/>
    <cellStyle name="40% - Accent2 18" xfId="558"/>
    <cellStyle name="40% - Accent2 19" xfId="591"/>
    <cellStyle name="40% - Accent2 2" xfId="34"/>
    <cellStyle name="40% - Accent2 20" xfId="624"/>
    <cellStyle name="40% - Accent2 21" xfId="657"/>
    <cellStyle name="40% - Accent2 22" xfId="690"/>
    <cellStyle name="40% - Accent2 23" xfId="723"/>
    <cellStyle name="40% - Accent2 24" xfId="756"/>
    <cellStyle name="40% - Accent2 25" xfId="789"/>
    <cellStyle name="40% - Accent2 26" xfId="822"/>
    <cellStyle name="40% - Accent2 27" xfId="853"/>
    <cellStyle name="40% - Accent2 28" xfId="880"/>
    <cellStyle name="40% - Accent2 29" xfId="921"/>
    <cellStyle name="40% - Accent2 3" xfId="67"/>
    <cellStyle name="40% - Accent2 30" xfId="954"/>
    <cellStyle name="40% - Accent2 31" xfId="987"/>
    <cellStyle name="40% - Accent2 32" xfId="1020"/>
    <cellStyle name="40% - Accent2 33" xfId="1053"/>
    <cellStyle name="40% - Accent2 34" xfId="1086"/>
    <cellStyle name="40% - Accent2 35" xfId="1119"/>
    <cellStyle name="40% - Accent2 36" xfId="1152"/>
    <cellStyle name="40% - Accent2 37" xfId="1185"/>
    <cellStyle name="40% - Accent2 38" xfId="1218"/>
    <cellStyle name="40% - Accent2 39" xfId="1251"/>
    <cellStyle name="40% - Accent2 4" xfId="100"/>
    <cellStyle name="40% - Accent2 40" xfId="1284"/>
    <cellStyle name="40% - Accent2 41" xfId="1317"/>
    <cellStyle name="40% - Accent2 42" xfId="1350"/>
    <cellStyle name="40% - Accent2 43" xfId="1383"/>
    <cellStyle name="40% - Accent2 44" xfId="1416"/>
    <cellStyle name="40% - Accent2 45" xfId="1449"/>
    <cellStyle name="40% - Accent2 46" xfId="1482"/>
    <cellStyle name="40% - Accent2 47" xfId="1515"/>
    <cellStyle name="40% - Accent2 48" xfId="1548"/>
    <cellStyle name="40% - Accent2 49" xfId="1581"/>
    <cellStyle name="40% - Accent2 5" xfId="133"/>
    <cellStyle name="40% - Accent2 50" xfId="1614"/>
    <cellStyle name="40% - Accent2 51" xfId="1647"/>
    <cellStyle name="40% - Accent2 52" xfId="1679"/>
    <cellStyle name="40% - Accent2 53" xfId="1712"/>
    <cellStyle name="40% - Accent2 54" xfId="1743"/>
    <cellStyle name="40% - Accent2 55" xfId="1770"/>
    <cellStyle name="40% - Accent2 6" xfId="166"/>
    <cellStyle name="40% - Accent2 7" xfId="199"/>
    <cellStyle name="40% - Accent2 8" xfId="232"/>
    <cellStyle name="40% - Accent2 9" xfId="263"/>
    <cellStyle name="40% - Accent3 10" xfId="294"/>
    <cellStyle name="40% - Accent3 11" xfId="329"/>
    <cellStyle name="40% - Accent3 12" xfId="365"/>
    <cellStyle name="40% - Accent3 13" xfId="398"/>
    <cellStyle name="40% - Accent3 14" xfId="431"/>
    <cellStyle name="40% - Accent3 15" xfId="462"/>
    <cellStyle name="40% - Accent3 16" xfId="489"/>
    <cellStyle name="40% - Accent3 17" xfId="529"/>
    <cellStyle name="40% - Accent3 18" xfId="562"/>
    <cellStyle name="40% - Accent3 19" xfId="595"/>
    <cellStyle name="40% - Accent3 2" xfId="38"/>
    <cellStyle name="40% - Accent3 20" xfId="628"/>
    <cellStyle name="40% - Accent3 21" xfId="661"/>
    <cellStyle name="40% - Accent3 22" xfId="694"/>
    <cellStyle name="40% - Accent3 23" xfId="727"/>
    <cellStyle name="40% - Accent3 24" xfId="760"/>
    <cellStyle name="40% - Accent3 25" xfId="793"/>
    <cellStyle name="40% - Accent3 26" xfId="826"/>
    <cellStyle name="40% - Accent3 27" xfId="857"/>
    <cellStyle name="40% - Accent3 28" xfId="884"/>
    <cellStyle name="40% - Accent3 29" xfId="925"/>
    <cellStyle name="40% - Accent3 3" xfId="71"/>
    <cellStyle name="40% - Accent3 30" xfId="958"/>
    <cellStyle name="40% - Accent3 31" xfId="991"/>
    <cellStyle name="40% - Accent3 32" xfId="1024"/>
    <cellStyle name="40% - Accent3 33" xfId="1057"/>
    <cellStyle name="40% - Accent3 34" xfId="1090"/>
    <cellStyle name="40% - Accent3 35" xfId="1123"/>
    <cellStyle name="40% - Accent3 36" xfId="1156"/>
    <cellStyle name="40% - Accent3 37" xfId="1189"/>
    <cellStyle name="40% - Accent3 38" xfId="1222"/>
    <cellStyle name="40% - Accent3 39" xfId="1255"/>
    <cellStyle name="40% - Accent3 4" xfId="104"/>
    <cellStyle name="40% - Accent3 40" xfId="1288"/>
    <cellStyle name="40% - Accent3 41" xfId="1321"/>
    <cellStyle name="40% - Accent3 42" xfId="1354"/>
    <cellStyle name="40% - Accent3 43" xfId="1387"/>
    <cellStyle name="40% - Accent3 44" xfId="1420"/>
    <cellStyle name="40% - Accent3 45" xfId="1453"/>
    <cellStyle name="40% - Accent3 46" xfId="1486"/>
    <cellStyle name="40% - Accent3 47" xfId="1519"/>
    <cellStyle name="40% - Accent3 48" xfId="1552"/>
    <cellStyle name="40% - Accent3 49" xfId="1585"/>
    <cellStyle name="40% - Accent3 5" xfId="137"/>
    <cellStyle name="40% - Accent3 50" xfId="1618"/>
    <cellStyle name="40% - Accent3 51" xfId="1651"/>
    <cellStyle name="40% - Accent3 52" xfId="1683"/>
    <cellStyle name="40% - Accent3 53" xfId="1716"/>
    <cellStyle name="40% - Accent3 54" xfId="1747"/>
    <cellStyle name="40% - Accent3 55" xfId="1774"/>
    <cellStyle name="40% - Accent3 6" xfId="170"/>
    <cellStyle name="40% - Accent3 7" xfId="203"/>
    <cellStyle name="40% - Accent3 8" xfId="236"/>
    <cellStyle name="40% - Accent3 9" xfId="267"/>
    <cellStyle name="40% - Accent4 10" xfId="298"/>
    <cellStyle name="40% - Accent4 11" xfId="333"/>
    <cellStyle name="40% - Accent4 12" xfId="369"/>
    <cellStyle name="40% - Accent4 13" xfId="402"/>
    <cellStyle name="40% - Accent4 14" xfId="435"/>
    <cellStyle name="40% - Accent4 15" xfId="466"/>
    <cellStyle name="40% - Accent4 16" xfId="493"/>
    <cellStyle name="40% - Accent4 17" xfId="533"/>
    <cellStyle name="40% - Accent4 18" xfId="566"/>
    <cellStyle name="40% - Accent4 19" xfId="599"/>
    <cellStyle name="40% - Accent4 2" xfId="42"/>
    <cellStyle name="40% - Accent4 20" xfId="632"/>
    <cellStyle name="40% - Accent4 21" xfId="665"/>
    <cellStyle name="40% - Accent4 22" xfId="698"/>
    <cellStyle name="40% - Accent4 23" xfId="731"/>
    <cellStyle name="40% - Accent4 24" xfId="764"/>
    <cellStyle name="40% - Accent4 25" xfId="797"/>
    <cellStyle name="40% - Accent4 26" xfId="830"/>
    <cellStyle name="40% - Accent4 27" xfId="861"/>
    <cellStyle name="40% - Accent4 28" xfId="888"/>
    <cellStyle name="40% - Accent4 29" xfId="929"/>
    <cellStyle name="40% - Accent4 3" xfId="75"/>
    <cellStyle name="40% - Accent4 30" xfId="962"/>
    <cellStyle name="40% - Accent4 31" xfId="995"/>
    <cellStyle name="40% - Accent4 32" xfId="1028"/>
    <cellStyle name="40% - Accent4 33" xfId="1061"/>
    <cellStyle name="40% - Accent4 34" xfId="1094"/>
    <cellStyle name="40% - Accent4 35" xfId="1127"/>
    <cellStyle name="40% - Accent4 36" xfId="1160"/>
    <cellStyle name="40% - Accent4 37" xfId="1193"/>
    <cellStyle name="40% - Accent4 38" xfId="1226"/>
    <cellStyle name="40% - Accent4 39" xfId="1259"/>
    <cellStyle name="40% - Accent4 4" xfId="108"/>
    <cellStyle name="40% - Accent4 40" xfId="1292"/>
    <cellStyle name="40% - Accent4 41" xfId="1325"/>
    <cellStyle name="40% - Accent4 42" xfId="1358"/>
    <cellStyle name="40% - Accent4 43" xfId="1391"/>
    <cellStyle name="40% - Accent4 44" xfId="1424"/>
    <cellStyle name="40% - Accent4 45" xfId="1457"/>
    <cellStyle name="40% - Accent4 46" xfId="1490"/>
    <cellStyle name="40% - Accent4 47" xfId="1523"/>
    <cellStyle name="40% - Accent4 48" xfId="1556"/>
    <cellStyle name="40% - Accent4 49" xfId="1589"/>
    <cellStyle name="40% - Accent4 5" xfId="141"/>
    <cellStyle name="40% - Accent4 50" xfId="1622"/>
    <cellStyle name="40% - Accent4 51" xfId="1655"/>
    <cellStyle name="40% - Accent4 52" xfId="1687"/>
    <cellStyle name="40% - Accent4 53" xfId="1720"/>
    <cellStyle name="40% - Accent4 54" xfId="1751"/>
    <cellStyle name="40% - Accent4 55" xfId="1778"/>
    <cellStyle name="40% - Accent4 6" xfId="174"/>
    <cellStyle name="40% - Accent4 7" xfId="207"/>
    <cellStyle name="40% - Accent4 8" xfId="240"/>
    <cellStyle name="40% - Accent4 9" xfId="271"/>
    <cellStyle name="40% - Accent5 10" xfId="302"/>
    <cellStyle name="40% - Accent5 11" xfId="337"/>
    <cellStyle name="40% - Accent5 12" xfId="373"/>
    <cellStyle name="40% - Accent5 13" xfId="406"/>
    <cellStyle name="40% - Accent5 14" xfId="439"/>
    <cellStyle name="40% - Accent5 15" xfId="470"/>
    <cellStyle name="40% - Accent5 16" xfId="497"/>
    <cellStyle name="40% - Accent5 17" xfId="537"/>
    <cellStyle name="40% - Accent5 18" xfId="570"/>
    <cellStyle name="40% - Accent5 19" xfId="603"/>
    <cellStyle name="40% - Accent5 2" xfId="46"/>
    <cellStyle name="40% - Accent5 20" xfId="636"/>
    <cellStyle name="40% - Accent5 21" xfId="669"/>
    <cellStyle name="40% - Accent5 22" xfId="702"/>
    <cellStyle name="40% - Accent5 23" xfId="735"/>
    <cellStyle name="40% - Accent5 24" xfId="768"/>
    <cellStyle name="40% - Accent5 25" xfId="801"/>
    <cellStyle name="40% - Accent5 26" xfId="834"/>
    <cellStyle name="40% - Accent5 27" xfId="865"/>
    <cellStyle name="40% - Accent5 28" xfId="892"/>
    <cellStyle name="40% - Accent5 29" xfId="933"/>
    <cellStyle name="40% - Accent5 3" xfId="79"/>
    <cellStyle name="40% - Accent5 30" xfId="966"/>
    <cellStyle name="40% - Accent5 31" xfId="999"/>
    <cellStyle name="40% - Accent5 32" xfId="1032"/>
    <cellStyle name="40% - Accent5 33" xfId="1065"/>
    <cellStyle name="40% - Accent5 34" xfId="1098"/>
    <cellStyle name="40% - Accent5 35" xfId="1131"/>
    <cellStyle name="40% - Accent5 36" xfId="1164"/>
    <cellStyle name="40% - Accent5 37" xfId="1197"/>
    <cellStyle name="40% - Accent5 38" xfId="1230"/>
    <cellStyle name="40% - Accent5 39" xfId="1263"/>
    <cellStyle name="40% - Accent5 4" xfId="112"/>
    <cellStyle name="40% - Accent5 40" xfId="1296"/>
    <cellStyle name="40% - Accent5 41" xfId="1329"/>
    <cellStyle name="40% - Accent5 42" xfId="1362"/>
    <cellStyle name="40% - Accent5 43" xfId="1395"/>
    <cellStyle name="40% - Accent5 44" xfId="1428"/>
    <cellStyle name="40% - Accent5 45" xfId="1461"/>
    <cellStyle name="40% - Accent5 46" xfId="1494"/>
    <cellStyle name="40% - Accent5 47" xfId="1527"/>
    <cellStyle name="40% - Accent5 48" xfId="1560"/>
    <cellStyle name="40% - Accent5 49" xfId="1593"/>
    <cellStyle name="40% - Accent5 5" xfId="145"/>
    <cellStyle name="40% - Accent5 50" xfId="1626"/>
    <cellStyle name="40% - Accent5 51" xfId="1659"/>
    <cellStyle name="40% - Accent5 52" xfId="1691"/>
    <cellStyle name="40% - Accent5 53" xfId="1724"/>
    <cellStyle name="40% - Accent5 54" xfId="1755"/>
    <cellStyle name="40% - Accent5 55" xfId="1782"/>
    <cellStyle name="40% - Accent5 6" xfId="178"/>
    <cellStyle name="40% - Accent5 7" xfId="211"/>
    <cellStyle name="40% - Accent5 8" xfId="244"/>
    <cellStyle name="40% - Accent5 9" xfId="275"/>
    <cellStyle name="40% - Accent6 10" xfId="306"/>
    <cellStyle name="40% - Accent6 11" xfId="341"/>
    <cellStyle name="40% - Accent6 12" xfId="377"/>
    <cellStyle name="40% - Accent6 13" xfId="410"/>
    <cellStyle name="40% - Accent6 14" xfId="443"/>
    <cellStyle name="40% - Accent6 15" xfId="474"/>
    <cellStyle name="40% - Accent6 16" xfId="501"/>
    <cellStyle name="40% - Accent6 17" xfId="541"/>
    <cellStyle name="40% - Accent6 18" xfId="574"/>
    <cellStyle name="40% - Accent6 19" xfId="607"/>
    <cellStyle name="40% - Accent6 2" xfId="50"/>
    <cellStyle name="40% - Accent6 20" xfId="640"/>
    <cellStyle name="40% - Accent6 21" xfId="673"/>
    <cellStyle name="40% - Accent6 22" xfId="706"/>
    <cellStyle name="40% - Accent6 23" xfId="739"/>
    <cellStyle name="40% - Accent6 24" xfId="772"/>
    <cellStyle name="40% - Accent6 25" xfId="805"/>
    <cellStyle name="40% - Accent6 26" xfId="838"/>
    <cellStyle name="40% - Accent6 27" xfId="869"/>
    <cellStyle name="40% - Accent6 28" xfId="896"/>
    <cellStyle name="40% - Accent6 29" xfId="937"/>
    <cellStyle name="40% - Accent6 3" xfId="83"/>
    <cellStyle name="40% - Accent6 30" xfId="970"/>
    <cellStyle name="40% - Accent6 31" xfId="1003"/>
    <cellStyle name="40% - Accent6 32" xfId="1036"/>
    <cellStyle name="40% - Accent6 33" xfId="1069"/>
    <cellStyle name="40% - Accent6 34" xfId="1102"/>
    <cellStyle name="40% - Accent6 35" xfId="1135"/>
    <cellStyle name="40% - Accent6 36" xfId="1168"/>
    <cellStyle name="40% - Accent6 37" xfId="1201"/>
    <cellStyle name="40% - Accent6 38" xfId="1234"/>
    <cellStyle name="40% - Accent6 39" xfId="1267"/>
    <cellStyle name="40% - Accent6 4" xfId="116"/>
    <cellStyle name="40% - Accent6 40" xfId="1300"/>
    <cellStyle name="40% - Accent6 41" xfId="1333"/>
    <cellStyle name="40% - Accent6 42" xfId="1366"/>
    <cellStyle name="40% - Accent6 43" xfId="1399"/>
    <cellStyle name="40% - Accent6 44" xfId="1432"/>
    <cellStyle name="40% - Accent6 45" xfId="1465"/>
    <cellStyle name="40% - Accent6 46" xfId="1498"/>
    <cellStyle name="40% - Accent6 47" xfId="1531"/>
    <cellStyle name="40% - Accent6 48" xfId="1564"/>
    <cellStyle name="40% - Accent6 49" xfId="1597"/>
    <cellStyle name="40% - Accent6 5" xfId="149"/>
    <cellStyle name="40% - Accent6 50" xfId="1630"/>
    <cellStyle name="40% - Accent6 51" xfId="1663"/>
    <cellStyle name="40% - Accent6 52" xfId="1695"/>
    <cellStyle name="40% - Accent6 53" xfId="1728"/>
    <cellStyle name="40% - Accent6 54" xfId="1759"/>
    <cellStyle name="40% - Accent6 55" xfId="1786"/>
    <cellStyle name="40% - Accent6 6" xfId="182"/>
    <cellStyle name="40% - Accent6 7" xfId="215"/>
    <cellStyle name="40% - Accent6 8" xfId="248"/>
    <cellStyle name="40% - Accent6 9" xfId="279"/>
    <cellStyle name="60% - Accent1 10" xfId="287"/>
    <cellStyle name="60% - Accent1 11" xfId="322"/>
    <cellStyle name="60% - Accent1 12" xfId="358"/>
    <cellStyle name="60% - Accent1 13" xfId="391"/>
    <cellStyle name="60% - Accent1 14" xfId="424"/>
    <cellStyle name="60% - Accent1 15" xfId="455"/>
    <cellStyle name="60% - Accent1 16" xfId="482"/>
    <cellStyle name="60% - Accent1 17" xfId="522"/>
    <cellStyle name="60% - Accent1 18" xfId="555"/>
    <cellStyle name="60% - Accent1 19" xfId="588"/>
    <cellStyle name="60% - Accent1 2" xfId="31"/>
    <cellStyle name="60% - Accent1 20" xfId="621"/>
    <cellStyle name="60% - Accent1 21" xfId="654"/>
    <cellStyle name="60% - Accent1 22" xfId="687"/>
    <cellStyle name="60% - Accent1 23" xfId="720"/>
    <cellStyle name="60% - Accent1 24" xfId="753"/>
    <cellStyle name="60% - Accent1 25" xfId="786"/>
    <cellStyle name="60% - Accent1 26" xfId="819"/>
    <cellStyle name="60% - Accent1 27" xfId="850"/>
    <cellStyle name="60% - Accent1 28" xfId="877"/>
    <cellStyle name="60% - Accent1 29" xfId="918"/>
    <cellStyle name="60% - Accent1 3" xfId="64"/>
    <cellStyle name="60% - Accent1 30" xfId="951"/>
    <cellStyle name="60% - Accent1 31" xfId="984"/>
    <cellStyle name="60% - Accent1 32" xfId="1017"/>
    <cellStyle name="60% - Accent1 33" xfId="1050"/>
    <cellStyle name="60% - Accent1 34" xfId="1083"/>
    <cellStyle name="60% - Accent1 35" xfId="1116"/>
    <cellStyle name="60% - Accent1 36" xfId="1149"/>
    <cellStyle name="60% - Accent1 37" xfId="1182"/>
    <cellStyle name="60% - Accent1 38" xfId="1215"/>
    <cellStyle name="60% - Accent1 39" xfId="1248"/>
    <cellStyle name="60% - Accent1 4" xfId="97"/>
    <cellStyle name="60% - Accent1 40" xfId="1281"/>
    <cellStyle name="60% - Accent1 41" xfId="1314"/>
    <cellStyle name="60% - Accent1 42" xfId="1347"/>
    <cellStyle name="60% - Accent1 43" xfId="1380"/>
    <cellStyle name="60% - Accent1 44" xfId="1413"/>
    <cellStyle name="60% - Accent1 45" xfId="1446"/>
    <cellStyle name="60% - Accent1 46" xfId="1479"/>
    <cellStyle name="60% - Accent1 47" xfId="1512"/>
    <cellStyle name="60% - Accent1 48" xfId="1545"/>
    <cellStyle name="60% - Accent1 49" xfId="1578"/>
    <cellStyle name="60% - Accent1 5" xfId="130"/>
    <cellStyle name="60% - Accent1 50" xfId="1611"/>
    <cellStyle name="60% - Accent1 51" xfId="1644"/>
    <cellStyle name="60% - Accent1 52" xfId="1676"/>
    <cellStyle name="60% - Accent1 53" xfId="1709"/>
    <cellStyle name="60% - Accent1 54" xfId="1740"/>
    <cellStyle name="60% - Accent1 55" xfId="1767"/>
    <cellStyle name="60% - Accent1 6" xfId="163"/>
    <cellStyle name="60% - Accent1 7" xfId="196"/>
    <cellStyle name="60% - Accent1 8" xfId="229"/>
    <cellStyle name="60% - Accent1 9" xfId="260"/>
    <cellStyle name="60% - Accent2 10" xfId="291"/>
    <cellStyle name="60% - Accent2 11" xfId="326"/>
    <cellStyle name="60% - Accent2 12" xfId="362"/>
    <cellStyle name="60% - Accent2 13" xfId="395"/>
    <cellStyle name="60% - Accent2 14" xfId="428"/>
    <cellStyle name="60% - Accent2 15" xfId="459"/>
    <cellStyle name="60% - Accent2 16" xfId="486"/>
    <cellStyle name="60% - Accent2 17" xfId="526"/>
    <cellStyle name="60% - Accent2 18" xfId="559"/>
    <cellStyle name="60% - Accent2 19" xfId="592"/>
    <cellStyle name="60% - Accent2 2" xfId="35"/>
    <cellStyle name="60% - Accent2 20" xfId="625"/>
    <cellStyle name="60% - Accent2 21" xfId="658"/>
    <cellStyle name="60% - Accent2 22" xfId="691"/>
    <cellStyle name="60% - Accent2 23" xfId="724"/>
    <cellStyle name="60% - Accent2 24" xfId="757"/>
    <cellStyle name="60% - Accent2 25" xfId="790"/>
    <cellStyle name="60% - Accent2 26" xfId="823"/>
    <cellStyle name="60% - Accent2 27" xfId="854"/>
    <cellStyle name="60% - Accent2 28" xfId="881"/>
    <cellStyle name="60% - Accent2 29" xfId="922"/>
    <cellStyle name="60% - Accent2 3" xfId="68"/>
    <cellStyle name="60% - Accent2 30" xfId="955"/>
    <cellStyle name="60% - Accent2 31" xfId="988"/>
    <cellStyle name="60% - Accent2 32" xfId="1021"/>
    <cellStyle name="60% - Accent2 33" xfId="1054"/>
    <cellStyle name="60% - Accent2 34" xfId="1087"/>
    <cellStyle name="60% - Accent2 35" xfId="1120"/>
    <cellStyle name="60% - Accent2 36" xfId="1153"/>
    <cellStyle name="60% - Accent2 37" xfId="1186"/>
    <cellStyle name="60% - Accent2 38" xfId="1219"/>
    <cellStyle name="60% - Accent2 39" xfId="1252"/>
    <cellStyle name="60% - Accent2 4" xfId="101"/>
    <cellStyle name="60% - Accent2 40" xfId="1285"/>
    <cellStyle name="60% - Accent2 41" xfId="1318"/>
    <cellStyle name="60% - Accent2 42" xfId="1351"/>
    <cellStyle name="60% - Accent2 43" xfId="1384"/>
    <cellStyle name="60% - Accent2 44" xfId="1417"/>
    <cellStyle name="60% - Accent2 45" xfId="1450"/>
    <cellStyle name="60% - Accent2 46" xfId="1483"/>
    <cellStyle name="60% - Accent2 47" xfId="1516"/>
    <cellStyle name="60% - Accent2 48" xfId="1549"/>
    <cellStyle name="60% - Accent2 49" xfId="1582"/>
    <cellStyle name="60% - Accent2 5" xfId="134"/>
    <cellStyle name="60% - Accent2 50" xfId="1615"/>
    <cellStyle name="60% - Accent2 51" xfId="1648"/>
    <cellStyle name="60% - Accent2 52" xfId="1680"/>
    <cellStyle name="60% - Accent2 53" xfId="1713"/>
    <cellStyle name="60% - Accent2 54" xfId="1744"/>
    <cellStyle name="60% - Accent2 55" xfId="1771"/>
    <cellStyle name="60% - Accent2 6" xfId="167"/>
    <cellStyle name="60% - Accent2 7" xfId="200"/>
    <cellStyle name="60% - Accent2 8" xfId="233"/>
    <cellStyle name="60% - Accent2 9" xfId="264"/>
    <cellStyle name="60% - Accent3 10" xfId="295"/>
    <cellStyle name="60% - Accent3 11" xfId="330"/>
    <cellStyle name="60% - Accent3 12" xfId="366"/>
    <cellStyle name="60% - Accent3 13" xfId="399"/>
    <cellStyle name="60% - Accent3 14" xfId="432"/>
    <cellStyle name="60% - Accent3 15" xfId="463"/>
    <cellStyle name="60% - Accent3 16" xfId="490"/>
    <cellStyle name="60% - Accent3 17" xfId="530"/>
    <cellStyle name="60% - Accent3 18" xfId="563"/>
    <cellStyle name="60% - Accent3 19" xfId="596"/>
    <cellStyle name="60% - Accent3 2" xfId="39"/>
    <cellStyle name="60% - Accent3 20" xfId="629"/>
    <cellStyle name="60% - Accent3 21" xfId="662"/>
    <cellStyle name="60% - Accent3 22" xfId="695"/>
    <cellStyle name="60% - Accent3 23" xfId="728"/>
    <cellStyle name="60% - Accent3 24" xfId="761"/>
    <cellStyle name="60% - Accent3 25" xfId="794"/>
    <cellStyle name="60% - Accent3 26" xfId="827"/>
    <cellStyle name="60% - Accent3 27" xfId="858"/>
    <cellStyle name="60% - Accent3 28" xfId="885"/>
    <cellStyle name="60% - Accent3 29" xfId="926"/>
    <cellStyle name="60% - Accent3 3" xfId="72"/>
    <cellStyle name="60% - Accent3 30" xfId="959"/>
    <cellStyle name="60% - Accent3 31" xfId="992"/>
    <cellStyle name="60% - Accent3 32" xfId="1025"/>
    <cellStyle name="60% - Accent3 33" xfId="1058"/>
    <cellStyle name="60% - Accent3 34" xfId="1091"/>
    <cellStyle name="60% - Accent3 35" xfId="1124"/>
    <cellStyle name="60% - Accent3 36" xfId="1157"/>
    <cellStyle name="60% - Accent3 37" xfId="1190"/>
    <cellStyle name="60% - Accent3 38" xfId="1223"/>
    <cellStyle name="60% - Accent3 39" xfId="1256"/>
    <cellStyle name="60% - Accent3 4" xfId="105"/>
    <cellStyle name="60% - Accent3 40" xfId="1289"/>
    <cellStyle name="60% - Accent3 41" xfId="1322"/>
    <cellStyle name="60% - Accent3 42" xfId="1355"/>
    <cellStyle name="60% - Accent3 43" xfId="1388"/>
    <cellStyle name="60% - Accent3 44" xfId="1421"/>
    <cellStyle name="60% - Accent3 45" xfId="1454"/>
    <cellStyle name="60% - Accent3 46" xfId="1487"/>
    <cellStyle name="60% - Accent3 47" xfId="1520"/>
    <cellStyle name="60% - Accent3 48" xfId="1553"/>
    <cellStyle name="60% - Accent3 49" xfId="1586"/>
    <cellStyle name="60% - Accent3 5" xfId="138"/>
    <cellStyle name="60% - Accent3 50" xfId="1619"/>
    <cellStyle name="60% - Accent3 51" xfId="1652"/>
    <cellStyle name="60% - Accent3 52" xfId="1684"/>
    <cellStyle name="60% - Accent3 53" xfId="1717"/>
    <cellStyle name="60% - Accent3 54" xfId="1748"/>
    <cellStyle name="60% - Accent3 55" xfId="1775"/>
    <cellStyle name="60% - Accent3 6" xfId="171"/>
    <cellStyle name="60% - Accent3 7" xfId="204"/>
    <cellStyle name="60% - Accent3 8" xfId="237"/>
    <cellStyle name="60% - Accent3 9" xfId="268"/>
    <cellStyle name="60% - Accent4 10" xfId="299"/>
    <cellStyle name="60% - Accent4 11" xfId="334"/>
    <cellStyle name="60% - Accent4 12" xfId="370"/>
    <cellStyle name="60% - Accent4 13" xfId="403"/>
    <cellStyle name="60% - Accent4 14" xfId="436"/>
    <cellStyle name="60% - Accent4 15" xfId="467"/>
    <cellStyle name="60% - Accent4 16" xfId="494"/>
    <cellStyle name="60% - Accent4 17" xfId="534"/>
    <cellStyle name="60% - Accent4 18" xfId="567"/>
    <cellStyle name="60% - Accent4 19" xfId="600"/>
    <cellStyle name="60% - Accent4 2" xfId="43"/>
    <cellStyle name="60% - Accent4 20" xfId="633"/>
    <cellStyle name="60% - Accent4 21" xfId="666"/>
    <cellStyle name="60% - Accent4 22" xfId="699"/>
    <cellStyle name="60% - Accent4 23" xfId="732"/>
    <cellStyle name="60% - Accent4 24" xfId="765"/>
    <cellStyle name="60% - Accent4 25" xfId="798"/>
    <cellStyle name="60% - Accent4 26" xfId="831"/>
    <cellStyle name="60% - Accent4 27" xfId="862"/>
    <cellStyle name="60% - Accent4 28" xfId="889"/>
    <cellStyle name="60% - Accent4 29" xfId="930"/>
    <cellStyle name="60% - Accent4 3" xfId="76"/>
    <cellStyle name="60% - Accent4 30" xfId="963"/>
    <cellStyle name="60% - Accent4 31" xfId="996"/>
    <cellStyle name="60% - Accent4 32" xfId="1029"/>
    <cellStyle name="60% - Accent4 33" xfId="1062"/>
    <cellStyle name="60% - Accent4 34" xfId="1095"/>
    <cellStyle name="60% - Accent4 35" xfId="1128"/>
    <cellStyle name="60% - Accent4 36" xfId="1161"/>
    <cellStyle name="60% - Accent4 37" xfId="1194"/>
    <cellStyle name="60% - Accent4 38" xfId="1227"/>
    <cellStyle name="60% - Accent4 39" xfId="1260"/>
    <cellStyle name="60% - Accent4 4" xfId="109"/>
    <cellStyle name="60% - Accent4 40" xfId="1293"/>
    <cellStyle name="60% - Accent4 41" xfId="1326"/>
    <cellStyle name="60% - Accent4 42" xfId="1359"/>
    <cellStyle name="60% - Accent4 43" xfId="1392"/>
    <cellStyle name="60% - Accent4 44" xfId="1425"/>
    <cellStyle name="60% - Accent4 45" xfId="1458"/>
    <cellStyle name="60% - Accent4 46" xfId="1491"/>
    <cellStyle name="60% - Accent4 47" xfId="1524"/>
    <cellStyle name="60% - Accent4 48" xfId="1557"/>
    <cellStyle name="60% - Accent4 49" xfId="1590"/>
    <cellStyle name="60% - Accent4 5" xfId="142"/>
    <cellStyle name="60% - Accent4 50" xfId="1623"/>
    <cellStyle name="60% - Accent4 51" xfId="1656"/>
    <cellStyle name="60% - Accent4 52" xfId="1688"/>
    <cellStyle name="60% - Accent4 53" xfId="1721"/>
    <cellStyle name="60% - Accent4 54" xfId="1752"/>
    <cellStyle name="60% - Accent4 55" xfId="1779"/>
    <cellStyle name="60% - Accent4 6" xfId="175"/>
    <cellStyle name="60% - Accent4 7" xfId="208"/>
    <cellStyle name="60% - Accent4 8" xfId="241"/>
    <cellStyle name="60% - Accent4 9" xfId="272"/>
    <cellStyle name="60% - Accent5 10" xfId="303"/>
    <cellStyle name="60% - Accent5 11" xfId="338"/>
    <cellStyle name="60% - Accent5 12" xfId="374"/>
    <cellStyle name="60% - Accent5 13" xfId="407"/>
    <cellStyle name="60% - Accent5 14" xfId="440"/>
    <cellStyle name="60% - Accent5 15" xfId="471"/>
    <cellStyle name="60% - Accent5 16" xfId="498"/>
    <cellStyle name="60% - Accent5 17" xfId="538"/>
    <cellStyle name="60% - Accent5 18" xfId="571"/>
    <cellStyle name="60% - Accent5 19" xfId="604"/>
    <cellStyle name="60% - Accent5 2" xfId="47"/>
    <cellStyle name="60% - Accent5 20" xfId="637"/>
    <cellStyle name="60% - Accent5 21" xfId="670"/>
    <cellStyle name="60% - Accent5 22" xfId="703"/>
    <cellStyle name="60% - Accent5 23" xfId="736"/>
    <cellStyle name="60% - Accent5 24" xfId="769"/>
    <cellStyle name="60% - Accent5 25" xfId="802"/>
    <cellStyle name="60% - Accent5 26" xfId="835"/>
    <cellStyle name="60% - Accent5 27" xfId="866"/>
    <cellStyle name="60% - Accent5 28" xfId="893"/>
    <cellStyle name="60% - Accent5 29" xfId="934"/>
    <cellStyle name="60% - Accent5 3" xfId="80"/>
    <cellStyle name="60% - Accent5 30" xfId="967"/>
    <cellStyle name="60% - Accent5 31" xfId="1000"/>
    <cellStyle name="60% - Accent5 32" xfId="1033"/>
    <cellStyle name="60% - Accent5 33" xfId="1066"/>
    <cellStyle name="60% - Accent5 34" xfId="1099"/>
    <cellStyle name="60% - Accent5 35" xfId="1132"/>
    <cellStyle name="60% - Accent5 36" xfId="1165"/>
    <cellStyle name="60% - Accent5 37" xfId="1198"/>
    <cellStyle name="60% - Accent5 38" xfId="1231"/>
    <cellStyle name="60% - Accent5 39" xfId="1264"/>
    <cellStyle name="60% - Accent5 4" xfId="113"/>
    <cellStyle name="60% - Accent5 40" xfId="1297"/>
    <cellStyle name="60% - Accent5 41" xfId="1330"/>
    <cellStyle name="60% - Accent5 42" xfId="1363"/>
    <cellStyle name="60% - Accent5 43" xfId="1396"/>
    <cellStyle name="60% - Accent5 44" xfId="1429"/>
    <cellStyle name="60% - Accent5 45" xfId="1462"/>
    <cellStyle name="60% - Accent5 46" xfId="1495"/>
    <cellStyle name="60% - Accent5 47" xfId="1528"/>
    <cellStyle name="60% - Accent5 48" xfId="1561"/>
    <cellStyle name="60% - Accent5 49" xfId="1594"/>
    <cellStyle name="60% - Accent5 5" xfId="146"/>
    <cellStyle name="60% - Accent5 50" xfId="1627"/>
    <cellStyle name="60% - Accent5 51" xfId="1660"/>
    <cellStyle name="60% - Accent5 52" xfId="1692"/>
    <cellStyle name="60% - Accent5 53" xfId="1725"/>
    <cellStyle name="60% - Accent5 54" xfId="1756"/>
    <cellStyle name="60% - Accent5 55" xfId="1783"/>
    <cellStyle name="60% - Accent5 6" xfId="179"/>
    <cellStyle name="60% - Accent5 7" xfId="212"/>
    <cellStyle name="60% - Accent5 8" xfId="245"/>
    <cellStyle name="60% - Accent5 9" xfId="276"/>
    <cellStyle name="60% - Accent6 10" xfId="307"/>
    <cellStyle name="60% - Accent6 11" xfId="342"/>
    <cellStyle name="60% - Accent6 12" xfId="378"/>
    <cellStyle name="60% - Accent6 13" xfId="411"/>
    <cellStyle name="60% - Accent6 14" xfId="444"/>
    <cellStyle name="60% - Accent6 15" xfId="475"/>
    <cellStyle name="60% - Accent6 16" xfId="502"/>
    <cellStyle name="60% - Accent6 17" xfId="542"/>
    <cellStyle name="60% - Accent6 18" xfId="575"/>
    <cellStyle name="60% - Accent6 19" xfId="608"/>
    <cellStyle name="60% - Accent6 2" xfId="51"/>
    <cellStyle name="60% - Accent6 20" xfId="641"/>
    <cellStyle name="60% - Accent6 21" xfId="674"/>
    <cellStyle name="60% - Accent6 22" xfId="707"/>
    <cellStyle name="60% - Accent6 23" xfId="740"/>
    <cellStyle name="60% - Accent6 24" xfId="773"/>
    <cellStyle name="60% - Accent6 25" xfId="806"/>
    <cellStyle name="60% - Accent6 26" xfId="839"/>
    <cellStyle name="60% - Accent6 27" xfId="870"/>
    <cellStyle name="60% - Accent6 28" xfId="897"/>
    <cellStyle name="60% - Accent6 29" xfId="938"/>
    <cellStyle name="60% - Accent6 3" xfId="84"/>
    <cellStyle name="60% - Accent6 30" xfId="971"/>
    <cellStyle name="60% - Accent6 31" xfId="1004"/>
    <cellStyle name="60% - Accent6 32" xfId="1037"/>
    <cellStyle name="60% - Accent6 33" xfId="1070"/>
    <cellStyle name="60% - Accent6 34" xfId="1103"/>
    <cellStyle name="60% - Accent6 35" xfId="1136"/>
    <cellStyle name="60% - Accent6 36" xfId="1169"/>
    <cellStyle name="60% - Accent6 37" xfId="1202"/>
    <cellStyle name="60% - Accent6 38" xfId="1235"/>
    <cellStyle name="60% - Accent6 39" xfId="1268"/>
    <cellStyle name="60% - Accent6 4" xfId="117"/>
    <cellStyle name="60% - Accent6 40" xfId="1301"/>
    <cellStyle name="60% - Accent6 41" xfId="1334"/>
    <cellStyle name="60% - Accent6 42" xfId="1367"/>
    <cellStyle name="60% - Accent6 43" xfId="1400"/>
    <cellStyle name="60% - Accent6 44" xfId="1433"/>
    <cellStyle name="60% - Accent6 45" xfId="1466"/>
    <cellStyle name="60% - Accent6 46" xfId="1499"/>
    <cellStyle name="60% - Accent6 47" xfId="1532"/>
    <cellStyle name="60% - Accent6 48" xfId="1565"/>
    <cellStyle name="60% - Accent6 49" xfId="1598"/>
    <cellStyle name="60% - Accent6 5" xfId="150"/>
    <cellStyle name="60% - Accent6 50" xfId="1631"/>
    <cellStyle name="60% - Accent6 51" xfId="1664"/>
    <cellStyle name="60% - Accent6 52" xfId="1696"/>
    <cellStyle name="60% - Accent6 53" xfId="1729"/>
    <cellStyle name="60% - Accent6 54" xfId="1760"/>
    <cellStyle name="60% - Accent6 55" xfId="1787"/>
    <cellStyle name="60% - Accent6 6" xfId="183"/>
    <cellStyle name="60% - Accent6 7" xfId="216"/>
    <cellStyle name="60% - Accent6 8" xfId="249"/>
    <cellStyle name="60% - Accent6 9" xfId="280"/>
    <cellStyle name="Accent1 10" xfId="284"/>
    <cellStyle name="Accent1 11" xfId="319"/>
    <cellStyle name="Accent1 12" xfId="355"/>
    <cellStyle name="Accent1 13" xfId="388"/>
    <cellStyle name="Accent1 14" xfId="421"/>
    <cellStyle name="Accent1 15" xfId="452"/>
    <cellStyle name="Accent1 16" xfId="479"/>
    <cellStyle name="Accent1 17" xfId="519"/>
    <cellStyle name="Accent1 18" xfId="552"/>
    <cellStyle name="Accent1 19" xfId="585"/>
    <cellStyle name="Accent1 2" xfId="28"/>
    <cellStyle name="Accent1 20" xfId="618"/>
    <cellStyle name="Accent1 21" xfId="651"/>
    <cellStyle name="Accent1 22" xfId="684"/>
    <cellStyle name="Accent1 23" xfId="717"/>
    <cellStyle name="Accent1 24" xfId="750"/>
    <cellStyle name="Accent1 25" xfId="783"/>
    <cellStyle name="Accent1 26" xfId="816"/>
    <cellStyle name="Accent1 27" xfId="847"/>
    <cellStyle name="Accent1 28" xfId="874"/>
    <cellStyle name="Accent1 29" xfId="915"/>
    <cellStyle name="Accent1 3" xfId="61"/>
    <cellStyle name="Accent1 30" xfId="948"/>
    <cellStyle name="Accent1 31" xfId="981"/>
    <cellStyle name="Accent1 32" xfId="1014"/>
    <cellStyle name="Accent1 33" xfId="1047"/>
    <cellStyle name="Accent1 34" xfId="1080"/>
    <cellStyle name="Accent1 35" xfId="1113"/>
    <cellStyle name="Accent1 36" xfId="1146"/>
    <cellStyle name="Accent1 37" xfId="1179"/>
    <cellStyle name="Accent1 38" xfId="1212"/>
    <cellStyle name="Accent1 39" xfId="1245"/>
    <cellStyle name="Accent1 4" xfId="94"/>
    <cellStyle name="Accent1 40" xfId="1278"/>
    <cellStyle name="Accent1 41" xfId="1311"/>
    <cellStyle name="Accent1 42" xfId="1344"/>
    <cellStyle name="Accent1 43" xfId="1377"/>
    <cellStyle name="Accent1 44" xfId="1410"/>
    <cellStyle name="Accent1 45" xfId="1443"/>
    <cellStyle name="Accent1 46" xfId="1476"/>
    <cellStyle name="Accent1 47" xfId="1509"/>
    <cellStyle name="Accent1 48" xfId="1542"/>
    <cellStyle name="Accent1 49" xfId="1575"/>
    <cellStyle name="Accent1 5" xfId="127"/>
    <cellStyle name="Accent1 50" xfId="1608"/>
    <cellStyle name="Accent1 51" xfId="1641"/>
    <cellStyle name="Accent1 52" xfId="1673"/>
    <cellStyle name="Accent1 53" xfId="1706"/>
    <cellStyle name="Accent1 54" xfId="1737"/>
    <cellStyle name="Accent1 55" xfId="1764"/>
    <cellStyle name="Accent1 6" xfId="160"/>
    <cellStyle name="Accent1 7" xfId="193"/>
    <cellStyle name="Accent1 8" xfId="226"/>
    <cellStyle name="Accent1 9" xfId="257"/>
    <cellStyle name="Accent2 10" xfId="288"/>
    <cellStyle name="Accent2 11" xfId="323"/>
    <cellStyle name="Accent2 12" xfId="359"/>
    <cellStyle name="Accent2 13" xfId="392"/>
    <cellStyle name="Accent2 14" xfId="425"/>
    <cellStyle name="Accent2 15" xfId="456"/>
    <cellStyle name="Accent2 16" xfId="483"/>
    <cellStyle name="Accent2 17" xfId="523"/>
    <cellStyle name="Accent2 18" xfId="556"/>
    <cellStyle name="Accent2 19" xfId="589"/>
    <cellStyle name="Accent2 2" xfId="32"/>
    <cellStyle name="Accent2 20" xfId="622"/>
    <cellStyle name="Accent2 21" xfId="655"/>
    <cellStyle name="Accent2 22" xfId="688"/>
    <cellStyle name="Accent2 23" xfId="721"/>
    <cellStyle name="Accent2 24" xfId="754"/>
    <cellStyle name="Accent2 25" xfId="787"/>
    <cellStyle name="Accent2 26" xfId="820"/>
    <cellStyle name="Accent2 27" xfId="851"/>
    <cellStyle name="Accent2 28" xfId="878"/>
    <cellStyle name="Accent2 29" xfId="919"/>
    <cellStyle name="Accent2 3" xfId="65"/>
    <cellStyle name="Accent2 30" xfId="952"/>
    <cellStyle name="Accent2 31" xfId="985"/>
    <cellStyle name="Accent2 32" xfId="1018"/>
    <cellStyle name="Accent2 33" xfId="1051"/>
    <cellStyle name="Accent2 34" xfId="1084"/>
    <cellStyle name="Accent2 35" xfId="1117"/>
    <cellStyle name="Accent2 36" xfId="1150"/>
    <cellStyle name="Accent2 37" xfId="1183"/>
    <cellStyle name="Accent2 38" xfId="1216"/>
    <cellStyle name="Accent2 39" xfId="1249"/>
    <cellStyle name="Accent2 4" xfId="98"/>
    <cellStyle name="Accent2 40" xfId="1282"/>
    <cellStyle name="Accent2 41" xfId="1315"/>
    <cellStyle name="Accent2 42" xfId="1348"/>
    <cellStyle name="Accent2 43" xfId="1381"/>
    <cellStyle name="Accent2 44" xfId="1414"/>
    <cellStyle name="Accent2 45" xfId="1447"/>
    <cellStyle name="Accent2 46" xfId="1480"/>
    <cellStyle name="Accent2 47" xfId="1513"/>
    <cellStyle name="Accent2 48" xfId="1546"/>
    <cellStyle name="Accent2 49" xfId="1579"/>
    <cellStyle name="Accent2 5" xfId="131"/>
    <cellStyle name="Accent2 50" xfId="1612"/>
    <cellStyle name="Accent2 51" xfId="1645"/>
    <cellStyle name="Accent2 52" xfId="1677"/>
    <cellStyle name="Accent2 53" xfId="1710"/>
    <cellStyle name="Accent2 54" xfId="1741"/>
    <cellStyle name="Accent2 55" xfId="1768"/>
    <cellStyle name="Accent2 6" xfId="164"/>
    <cellStyle name="Accent2 7" xfId="197"/>
    <cellStyle name="Accent2 8" xfId="230"/>
    <cellStyle name="Accent2 9" xfId="261"/>
    <cellStyle name="Accent3 10" xfId="292"/>
    <cellStyle name="Accent3 11" xfId="327"/>
    <cellStyle name="Accent3 12" xfId="363"/>
    <cellStyle name="Accent3 13" xfId="396"/>
    <cellStyle name="Accent3 14" xfId="429"/>
    <cellStyle name="Accent3 15" xfId="460"/>
    <cellStyle name="Accent3 16" xfId="487"/>
    <cellStyle name="Accent3 17" xfId="527"/>
    <cellStyle name="Accent3 18" xfId="560"/>
    <cellStyle name="Accent3 19" xfId="593"/>
    <cellStyle name="Accent3 2" xfId="36"/>
    <cellStyle name="Accent3 20" xfId="626"/>
    <cellStyle name="Accent3 21" xfId="659"/>
    <cellStyle name="Accent3 22" xfId="692"/>
    <cellStyle name="Accent3 23" xfId="725"/>
    <cellStyle name="Accent3 24" xfId="758"/>
    <cellStyle name="Accent3 25" xfId="791"/>
    <cellStyle name="Accent3 26" xfId="824"/>
    <cellStyle name="Accent3 27" xfId="855"/>
    <cellStyle name="Accent3 28" xfId="882"/>
    <cellStyle name="Accent3 29" xfId="923"/>
    <cellStyle name="Accent3 3" xfId="69"/>
    <cellStyle name="Accent3 30" xfId="956"/>
    <cellStyle name="Accent3 31" xfId="989"/>
    <cellStyle name="Accent3 32" xfId="1022"/>
    <cellStyle name="Accent3 33" xfId="1055"/>
    <cellStyle name="Accent3 34" xfId="1088"/>
    <cellStyle name="Accent3 35" xfId="1121"/>
    <cellStyle name="Accent3 36" xfId="1154"/>
    <cellStyle name="Accent3 37" xfId="1187"/>
    <cellStyle name="Accent3 38" xfId="1220"/>
    <cellStyle name="Accent3 39" xfId="1253"/>
    <cellStyle name="Accent3 4" xfId="102"/>
    <cellStyle name="Accent3 40" xfId="1286"/>
    <cellStyle name="Accent3 41" xfId="1319"/>
    <cellStyle name="Accent3 42" xfId="1352"/>
    <cellStyle name="Accent3 43" xfId="1385"/>
    <cellStyle name="Accent3 44" xfId="1418"/>
    <cellStyle name="Accent3 45" xfId="1451"/>
    <cellStyle name="Accent3 46" xfId="1484"/>
    <cellStyle name="Accent3 47" xfId="1517"/>
    <cellStyle name="Accent3 48" xfId="1550"/>
    <cellStyle name="Accent3 49" xfId="1583"/>
    <cellStyle name="Accent3 5" xfId="135"/>
    <cellStyle name="Accent3 50" xfId="1616"/>
    <cellStyle name="Accent3 51" xfId="1649"/>
    <cellStyle name="Accent3 52" xfId="1681"/>
    <cellStyle name="Accent3 53" xfId="1714"/>
    <cellStyle name="Accent3 54" xfId="1745"/>
    <cellStyle name="Accent3 55" xfId="1772"/>
    <cellStyle name="Accent3 6" xfId="168"/>
    <cellStyle name="Accent3 7" xfId="201"/>
    <cellStyle name="Accent3 8" xfId="234"/>
    <cellStyle name="Accent3 9" xfId="265"/>
    <cellStyle name="Accent4 10" xfId="296"/>
    <cellStyle name="Accent4 11" xfId="331"/>
    <cellStyle name="Accent4 12" xfId="367"/>
    <cellStyle name="Accent4 13" xfId="400"/>
    <cellStyle name="Accent4 14" xfId="433"/>
    <cellStyle name="Accent4 15" xfId="464"/>
    <cellStyle name="Accent4 16" xfId="491"/>
    <cellStyle name="Accent4 17" xfId="531"/>
    <cellStyle name="Accent4 18" xfId="564"/>
    <cellStyle name="Accent4 19" xfId="597"/>
    <cellStyle name="Accent4 2" xfId="40"/>
    <cellStyle name="Accent4 20" xfId="630"/>
    <cellStyle name="Accent4 21" xfId="663"/>
    <cellStyle name="Accent4 22" xfId="696"/>
    <cellStyle name="Accent4 23" xfId="729"/>
    <cellStyle name="Accent4 24" xfId="762"/>
    <cellStyle name="Accent4 25" xfId="795"/>
    <cellStyle name="Accent4 26" xfId="828"/>
    <cellStyle name="Accent4 27" xfId="859"/>
    <cellStyle name="Accent4 28" xfId="886"/>
    <cellStyle name="Accent4 29" xfId="927"/>
    <cellStyle name="Accent4 3" xfId="73"/>
    <cellStyle name="Accent4 30" xfId="960"/>
    <cellStyle name="Accent4 31" xfId="993"/>
    <cellStyle name="Accent4 32" xfId="1026"/>
    <cellStyle name="Accent4 33" xfId="1059"/>
    <cellStyle name="Accent4 34" xfId="1092"/>
    <cellStyle name="Accent4 35" xfId="1125"/>
    <cellStyle name="Accent4 36" xfId="1158"/>
    <cellStyle name="Accent4 37" xfId="1191"/>
    <cellStyle name="Accent4 38" xfId="1224"/>
    <cellStyle name="Accent4 39" xfId="1257"/>
    <cellStyle name="Accent4 4" xfId="106"/>
    <cellStyle name="Accent4 40" xfId="1290"/>
    <cellStyle name="Accent4 41" xfId="1323"/>
    <cellStyle name="Accent4 42" xfId="1356"/>
    <cellStyle name="Accent4 43" xfId="1389"/>
    <cellStyle name="Accent4 44" xfId="1422"/>
    <cellStyle name="Accent4 45" xfId="1455"/>
    <cellStyle name="Accent4 46" xfId="1488"/>
    <cellStyle name="Accent4 47" xfId="1521"/>
    <cellStyle name="Accent4 48" xfId="1554"/>
    <cellStyle name="Accent4 49" xfId="1587"/>
    <cellStyle name="Accent4 5" xfId="139"/>
    <cellStyle name="Accent4 50" xfId="1620"/>
    <cellStyle name="Accent4 51" xfId="1653"/>
    <cellStyle name="Accent4 52" xfId="1685"/>
    <cellStyle name="Accent4 53" xfId="1718"/>
    <cellStyle name="Accent4 54" xfId="1749"/>
    <cellStyle name="Accent4 55" xfId="1776"/>
    <cellStyle name="Accent4 6" xfId="172"/>
    <cellStyle name="Accent4 7" xfId="205"/>
    <cellStyle name="Accent4 8" xfId="238"/>
    <cellStyle name="Accent4 9" xfId="269"/>
    <cellStyle name="Accent5 10" xfId="300"/>
    <cellStyle name="Accent5 11" xfId="335"/>
    <cellStyle name="Accent5 12" xfId="371"/>
    <cellStyle name="Accent5 13" xfId="404"/>
    <cellStyle name="Accent5 14" xfId="437"/>
    <cellStyle name="Accent5 15" xfId="468"/>
    <cellStyle name="Accent5 16" xfId="495"/>
    <cellStyle name="Accent5 17" xfId="535"/>
    <cellStyle name="Accent5 18" xfId="568"/>
    <cellStyle name="Accent5 19" xfId="601"/>
    <cellStyle name="Accent5 2" xfId="44"/>
    <cellStyle name="Accent5 20" xfId="634"/>
    <cellStyle name="Accent5 21" xfId="667"/>
    <cellStyle name="Accent5 22" xfId="700"/>
    <cellStyle name="Accent5 23" xfId="733"/>
    <cellStyle name="Accent5 24" xfId="766"/>
    <cellStyle name="Accent5 25" xfId="799"/>
    <cellStyle name="Accent5 26" xfId="832"/>
    <cellStyle name="Accent5 27" xfId="863"/>
    <cellStyle name="Accent5 28" xfId="890"/>
    <cellStyle name="Accent5 29" xfId="931"/>
    <cellStyle name="Accent5 3" xfId="77"/>
    <cellStyle name="Accent5 30" xfId="964"/>
    <cellStyle name="Accent5 31" xfId="997"/>
    <cellStyle name="Accent5 32" xfId="1030"/>
    <cellStyle name="Accent5 33" xfId="1063"/>
    <cellStyle name="Accent5 34" xfId="1096"/>
    <cellStyle name="Accent5 35" xfId="1129"/>
    <cellStyle name="Accent5 36" xfId="1162"/>
    <cellStyle name="Accent5 37" xfId="1195"/>
    <cellStyle name="Accent5 38" xfId="1228"/>
    <cellStyle name="Accent5 39" xfId="1261"/>
    <cellStyle name="Accent5 4" xfId="110"/>
    <cellStyle name="Accent5 40" xfId="1294"/>
    <cellStyle name="Accent5 41" xfId="1327"/>
    <cellStyle name="Accent5 42" xfId="1360"/>
    <cellStyle name="Accent5 43" xfId="1393"/>
    <cellStyle name="Accent5 44" xfId="1426"/>
    <cellStyle name="Accent5 45" xfId="1459"/>
    <cellStyle name="Accent5 46" xfId="1492"/>
    <cellStyle name="Accent5 47" xfId="1525"/>
    <cellStyle name="Accent5 48" xfId="1558"/>
    <cellStyle name="Accent5 49" xfId="1591"/>
    <cellStyle name="Accent5 5" xfId="143"/>
    <cellStyle name="Accent5 50" xfId="1624"/>
    <cellStyle name="Accent5 51" xfId="1657"/>
    <cellStyle name="Accent5 52" xfId="1689"/>
    <cellStyle name="Accent5 53" xfId="1722"/>
    <cellStyle name="Accent5 54" xfId="1753"/>
    <cellStyle name="Accent5 55" xfId="1780"/>
    <cellStyle name="Accent5 6" xfId="176"/>
    <cellStyle name="Accent5 7" xfId="209"/>
    <cellStyle name="Accent5 8" xfId="242"/>
    <cellStyle name="Accent5 9" xfId="273"/>
    <cellStyle name="Accent6 10" xfId="304"/>
    <cellStyle name="Accent6 11" xfId="339"/>
    <cellStyle name="Accent6 12" xfId="375"/>
    <cellStyle name="Accent6 13" xfId="408"/>
    <cellStyle name="Accent6 14" xfId="441"/>
    <cellStyle name="Accent6 15" xfId="472"/>
    <cellStyle name="Accent6 16" xfId="499"/>
    <cellStyle name="Accent6 17" xfId="539"/>
    <cellStyle name="Accent6 18" xfId="572"/>
    <cellStyle name="Accent6 19" xfId="605"/>
    <cellStyle name="Accent6 2" xfId="48"/>
    <cellStyle name="Accent6 20" xfId="638"/>
    <cellStyle name="Accent6 21" xfId="671"/>
    <cellStyle name="Accent6 22" xfId="704"/>
    <cellStyle name="Accent6 23" xfId="737"/>
    <cellStyle name="Accent6 24" xfId="770"/>
    <cellStyle name="Accent6 25" xfId="803"/>
    <cellStyle name="Accent6 26" xfId="836"/>
    <cellStyle name="Accent6 27" xfId="867"/>
    <cellStyle name="Accent6 28" xfId="894"/>
    <cellStyle name="Accent6 29" xfId="935"/>
    <cellStyle name="Accent6 3" xfId="81"/>
    <cellStyle name="Accent6 30" xfId="968"/>
    <cellStyle name="Accent6 31" xfId="1001"/>
    <cellStyle name="Accent6 32" xfId="1034"/>
    <cellStyle name="Accent6 33" xfId="1067"/>
    <cellStyle name="Accent6 34" xfId="1100"/>
    <cellStyle name="Accent6 35" xfId="1133"/>
    <cellStyle name="Accent6 36" xfId="1166"/>
    <cellStyle name="Accent6 37" xfId="1199"/>
    <cellStyle name="Accent6 38" xfId="1232"/>
    <cellStyle name="Accent6 39" xfId="1265"/>
    <cellStyle name="Accent6 4" xfId="114"/>
    <cellStyle name="Accent6 40" xfId="1298"/>
    <cellStyle name="Accent6 41" xfId="1331"/>
    <cellStyle name="Accent6 42" xfId="1364"/>
    <cellStyle name="Accent6 43" xfId="1397"/>
    <cellStyle name="Accent6 44" xfId="1430"/>
    <cellStyle name="Accent6 45" xfId="1463"/>
    <cellStyle name="Accent6 46" xfId="1496"/>
    <cellStyle name="Accent6 47" xfId="1529"/>
    <cellStyle name="Accent6 48" xfId="1562"/>
    <cellStyle name="Accent6 49" xfId="1595"/>
    <cellStyle name="Accent6 5" xfId="147"/>
    <cellStyle name="Accent6 50" xfId="1628"/>
    <cellStyle name="Accent6 51" xfId="1661"/>
    <cellStyle name="Accent6 52" xfId="1693"/>
    <cellStyle name="Accent6 53" xfId="1726"/>
    <cellStyle name="Accent6 54" xfId="1757"/>
    <cellStyle name="Accent6 55" xfId="1784"/>
    <cellStyle name="Accent6 6" xfId="180"/>
    <cellStyle name="Accent6 7" xfId="213"/>
    <cellStyle name="Accent6 8" xfId="246"/>
    <cellStyle name="Accent6 9" xfId="277"/>
    <cellStyle name="Bad 10" xfId="252"/>
    <cellStyle name="Bad 11" xfId="313"/>
    <cellStyle name="Bad 12" xfId="345"/>
    <cellStyle name="Bad 13" xfId="351"/>
    <cellStyle name="Bad 14" xfId="383"/>
    <cellStyle name="Bad 15" xfId="416"/>
    <cellStyle name="Bad 16" xfId="447"/>
    <cellStyle name="Bad 17" xfId="508"/>
    <cellStyle name="Bad 18" xfId="514"/>
    <cellStyle name="Bad 19" xfId="547"/>
    <cellStyle name="Bad 2" xfId="17"/>
    <cellStyle name="Bad 20" xfId="580"/>
    <cellStyle name="Bad 21" xfId="613"/>
    <cellStyle name="Bad 22" xfId="646"/>
    <cellStyle name="Bad 23" xfId="679"/>
    <cellStyle name="Bad 24" xfId="712"/>
    <cellStyle name="Bad 25" xfId="745"/>
    <cellStyle name="Bad 26" xfId="778"/>
    <cellStyle name="Bad 27" xfId="811"/>
    <cellStyle name="Bad 28" xfId="842"/>
    <cellStyle name="Bad 29" xfId="904"/>
    <cellStyle name="Bad 3" xfId="23"/>
    <cellStyle name="Bad 30" xfId="910"/>
    <cellStyle name="Bad 31" xfId="943"/>
    <cellStyle name="Bad 32" xfId="976"/>
    <cellStyle name="Bad 33" xfId="1009"/>
    <cellStyle name="Bad 34" xfId="1042"/>
    <cellStyle name="Bad 35" xfId="1075"/>
    <cellStyle name="Bad 36" xfId="1108"/>
    <cellStyle name="Bad 37" xfId="1141"/>
    <cellStyle name="Bad 38" xfId="1174"/>
    <cellStyle name="Bad 39" xfId="1207"/>
    <cellStyle name="Bad 4" xfId="56"/>
    <cellStyle name="Bad 40" xfId="1240"/>
    <cellStyle name="Bad 41" xfId="1273"/>
    <cellStyle name="Bad 42" xfId="1306"/>
    <cellStyle name="Bad 43" xfId="1339"/>
    <cellStyle name="Bad 44" xfId="1372"/>
    <cellStyle name="Bad 45" xfId="1405"/>
    <cellStyle name="Bad 46" xfId="1438"/>
    <cellStyle name="Bad 47" xfId="1471"/>
    <cellStyle name="Bad 48" xfId="1504"/>
    <cellStyle name="Bad 49" xfId="1537"/>
    <cellStyle name="Bad 5" xfId="89"/>
    <cellStyle name="Bad 50" xfId="1570"/>
    <cellStyle name="Bad 51" xfId="1603"/>
    <cellStyle name="Bad 52" xfId="1636"/>
    <cellStyle name="Bad 53" xfId="1669"/>
    <cellStyle name="Bad 54" xfId="1701"/>
    <cellStyle name="Bad 55" xfId="1732"/>
    <cellStyle name="Bad 6" xfId="122"/>
    <cellStyle name="Bad 7" xfId="155"/>
    <cellStyle name="Bad 8" xfId="188"/>
    <cellStyle name="Bad 9" xfId="221"/>
    <cellStyle name="Calculation" xfId="6" builtinId="22" customBuiltin="1"/>
    <cellStyle name="Check Cell" xfId="8" builtinId="23" customBuiltin="1"/>
    <cellStyle name="Explanatory Text 10" xfId="283"/>
    <cellStyle name="Explanatory Text 11" xfId="318"/>
    <cellStyle name="Explanatory Text 12" xfId="354"/>
    <cellStyle name="Explanatory Text 13" xfId="386"/>
    <cellStyle name="Explanatory Text 14" xfId="419"/>
    <cellStyle name="Explanatory Text 15" xfId="450"/>
    <cellStyle name="Explanatory Text 16" xfId="478"/>
    <cellStyle name="Explanatory Text 17" xfId="517"/>
    <cellStyle name="Explanatory Text 18" xfId="550"/>
    <cellStyle name="Explanatory Text 19" xfId="583"/>
    <cellStyle name="Explanatory Text 2" xfId="26"/>
    <cellStyle name="Explanatory Text 20" xfId="616"/>
    <cellStyle name="Explanatory Text 21" xfId="649"/>
    <cellStyle name="Explanatory Text 22" xfId="682"/>
    <cellStyle name="Explanatory Text 23" xfId="715"/>
    <cellStyle name="Explanatory Text 24" xfId="748"/>
    <cellStyle name="Explanatory Text 25" xfId="781"/>
    <cellStyle name="Explanatory Text 26" xfId="814"/>
    <cellStyle name="Explanatory Text 27" xfId="845"/>
    <cellStyle name="Explanatory Text 28" xfId="873"/>
    <cellStyle name="Explanatory Text 29" xfId="913"/>
    <cellStyle name="Explanatory Text 3" xfId="59"/>
    <cellStyle name="Explanatory Text 30" xfId="946"/>
    <cellStyle name="Explanatory Text 31" xfId="979"/>
    <cellStyle name="Explanatory Text 32" xfId="1012"/>
    <cellStyle name="Explanatory Text 33" xfId="1045"/>
    <cellStyle name="Explanatory Text 34" xfId="1078"/>
    <cellStyle name="Explanatory Text 35" xfId="1111"/>
    <cellStyle name="Explanatory Text 36" xfId="1144"/>
    <cellStyle name="Explanatory Text 37" xfId="1177"/>
    <cellStyle name="Explanatory Text 38" xfId="1210"/>
    <cellStyle name="Explanatory Text 39" xfId="1243"/>
    <cellStyle name="Explanatory Text 4" xfId="92"/>
    <cellStyle name="Explanatory Text 40" xfId="1276"/>
    <cellStyle name="Explanatory Text 41" xfId="1309"/>
    <cellStyle name="Explanatory Text 42" xfId="1342"/>
    <cellStyle name="Explanatory Text 43" xfId="1375"/>
    <cellStyle name="Explanatory Text 44" xfId="1408"/>
    <cellStyle name="Explanatory Text 45" xfId="1441"/>
    <cellStyle name="Explanatory Text 46" xfId="1474"/>
    <cellStyle name="Explanatory Text 47" xfId="1507"/>
    <cellStyle name="Explanatory Text 48" xfId="1540"/>
    <cellStyle name="Explanatory Text 49" xfId="1573"/>
    <cellStyle name="Explanatory Text 5" xfId="125"/>
    <cellStyle name="Explanatory Text 50" xfId="1606"/>
    <cellStyle name="Explanatory Text 51" xfId="1639"/>
    <cellStyle name="Explanatory Text 52" xfId="1672"/>
    <cellStyle name="Explanatory Text 53" xfId="1704"/>
    <cellStyle name="Explanatory Text 54" xfId="1735"/>
    <cellStyle name="Explanatory Text 55" xfId="1763"/>
    <cellStyle name="Explanatory Text 6" xfId="158"/>
    <cellStyle name="Explanatory Text 7" xfId="191"/>
    <cellStyle name="Explanatory Text 8" xfId="224"/>
    <cellStyle name="Explanatory Text 9" xfId="255"/>
    <cellStyle name="Good 10" xfId="220"/>
    <cellStyle name="Good 11" xfId="312"/>
    <cellStyle name="Good 12" xfId="344"/>
    <cellStyle name="Good 13" xfId="309"/>
    <cellStyle name="Good 14" xfId="350"/>
    <cellStyle name="Good 15" xfId="382"/>
    <cellStyle name="Good 16" xfId="415"/>
    <cellStyle name="Good 17" xfId="507"/>
    <cellStyle name="Good 18" xfId="504"/>
    <cellStyle name="Good 19" xfId="513"/>
    <cellStyle name="Good 2" xfId="16"/>
    <cellStyle name="Good 20" xfId="546"/>
    <cellStyle name="Good 21" xfId="579"/>
    <cellStyle name="Good 22" xfId="612"/>
    <cellStyle name="Good 23" xfId="645"/>
    <cellStyle name="Good 24" xfId="678"/>
    <cellStyle name="Good 25" xfId="711"/>
    <cellStyle name="Good 26" xfId="744"/>
    <cellStyle name="Good 27" xfId="777"/>
    <cellStyle name="Good 28" xfId="810"/>
    <cellStyle name="Good 29" xfId="903"/>
    <cellStyle name="Good 3" xfId="13"/>
    <cellStyle name="Good 30" xfId="900"/>
    <cellStyle name="Good 31" xfId="909"/>
    <cellStyle name="Good 32" xfId="942"/>
    <cellStyle name="Good 33" xfId="975"/>
    <cellStyle name="Good 34" xfId="1008"/>
    <cellStyle name="Good 35" xfId="1041"/>
    <cellStyle name="Good 36" xfId="1074"/>
    <cellStyle name="Good 37" xfId="1107"/>
    <cellStyle name="Good 38" xfId="1140"/>
    <cellStyle name="Good 39" xfId="1173"/>
    <cellStyle name="Good 4" xfId="22"/>
    <cellStyle name="Good 40" xfId="1206"/>
    <cellStyle name="Good 41" xfId="1239"/>
    <cellStyle name="Good 42" xfId="1272"/>
    <cellStyle name="Good 43" xfId="1305"/>
    <cellStyle name="Good 44" xfId="1338"/>
    <cellStyle name="Good 45" xfId="1371"/>
    <cellStyle name="Good 46" xfId="1404"/>
    <cellStyle name="Good 47" xfId="1437"/>
    <cellStyle name="Good 48" xfId="1470"/>
    <cellStyle name="Good 49" xfId="1503"/>
    <cellStyle name="Good 5" xfId="55"/>
    <cellStyle name="Good 50" xfId="1536"/>
    <cellStyle name="Good 51" xfId="1569"/>
    <cellStyle name="Good 52" xfId="1602"/>
    <cellStyle name="Good 53" xfId="1635"/>
    <cellStyle name="Good 54" xfId="1668"/>
    <cellStyle name="Good 55" xfId="1700"/>
    <cellStyle name="Good 6" xfId="88"/>
    <cellStyle name="Good 7" xfId="121"/>
    <cellStyle name="Good 8" xfId="154"/>
    <cellStyle name="Good 9" xfId="187"/>
    <cellStyle name="Heading 1" xfId="1" builtinId="16" customBuiltin="1"/>
    <cellStyle name="Heading 2" xfId="2" builtinId="17" customBuiltin="1"/>
    <cellStyle name="Heading 3" xfId="3" builtinId="18" customBuiltin="1"/>
    <cellStyle name="Heading 4 10" xfId="217"/>
    <cellStyle name="Heading 4 11" xfId="311"/>
    <cellStyle name="Heading 4 12" xfId="343"/>
    <cellStyle name="Heading 4 13" xfId="315"/>
    <cellStyle name="Heading 4 14" xfId="347"/>
    <cellStyle name="Heading 4 15" xfId="379"/>
    <cellStyle name="Heading 4 16" xfId="412"/>
    <cellStyle name="Heading 4 17" xfId="506"/>
    <cellStyle name="Heading 4 18" xfId="505"/>
    <cellStyle name="Heading 4 19" xfId="510"/>
    <cellStyle name="Heading 4 2" xfId="15"/>
    <cellStyle name="Heading 4 20" xfId="543"/>
    <cellStyle name="Heading 4 21" xfId="576"/>
    <cellStyle name="Heading 4 22" xfId="609"/>
    <cellStyle name="Heading 4 23" xfId="642"/>
    <cellStyle name="Heading 4 24" xfId="675"/>
    <cellStyle name="Heading 4 25" xfId="708"/>
    <cellStyle name="Heading 4 26" xfId="741"/>
    <cellStyle name="Heading 4 27" xfId="774"/>
    <cellStyle name="Heading 4 28" xfId="807"/>
    <cellStyle name="Heading 4 29" xfId="902"/>
    <cellStyle name="Heading 4 3" xfId="14"/>
    <cellStyle name="Heading 4 30" xfId="901"/>
    <cellStyle name="Heading 4 31" xfId="906"/>
    <cellStyle name="Heading 4 32" xfId="939"/>
    <cellStyle name="Heading 4 33" xfId="972"/>
    <cellStyle name="Heading 4 34" xfId="1005"/>
    <cellStyle name="Heading 4 35" xfId="1038"/>
    <cellStyle name="Heading 4 36" xfId="1071"/>
    <cellStyle name="Heading 4 37" xfId="1104"/>
    <cellStyle name="Heading 4 38" xfId="1137"/>
    <cellStyle name="Heading 4 39" xfId="1170"/>
    <cellStyle name="Heading 4 4" xfId="19"/>
    <cellStyle name="Heading 4 40" xfId="1203"/>
    <cellStyle name="Heading 4 41" xfId="1236"/>
    <cellStyle name="Heading 4 42" xfId="1269"/>
    <cellStyle name="Heading 4 43" xfId="1302"/>
    <cellStyle name="Heading 4 44" xfId="1335"/>
    <cellStyle name="Heading 4 45" xfId="1368"/>
    <cellStyle name="Heading 4 46" xfId="1401"/>
    <cellStyle name="Heading 4 47" xfId="1434"/>
    <cellStyle name="Heading 4 48" xfId="1467"/>
    <cellStyle name="Heading 4 49" xfId="1500"/>
    <cellStyle name="Heading 4 5" xfId="52"/>
    <cellStyle name="Heading 4 50" xfId="1533"/>
    <cellStyle name="Heading 4 51" xfId="1566"/>
    <cellStyle name="Heading 4 52" xfId="1599"/>
    <cellStyle name="Heading 4 53" xfId="1632"/>
    <cellStyle name="Heading 4 54" xfId="1665"/>
    <cellStyle name="Heading 4 55" xfId="1697"/>
    <cellStyle name="Heading 4 6" xfId="85"/>
    <cellStyle name="Heading 4 7" xfId="118"/>
    <cellStyle name="Heading 4 8" xfId="151"/>
    <cellStyle name="Heading 4 9" xfId="184"/>
    <cellStyle name="Input" xfId="4" builtinId="20" customBuiltin="1"/>
    <cellStyle name="Linked Cell" xfId="7" builtinId="24" customBuiltin="1"/>
    <cellStyle name="Neutral 10" xfId="251"/>
    <cellStyle name="Neutral 11" xfId="314"/>
    <cellStyle name="Neutral 12" xfId="346"/>
    <cellStyle name="Neutral 13" xfId="349"/>
    <cellStyle name="Neutral 14" xfId="381"/>
    <cellStyle name="Neutral 15" xfId="414"/>
    <cellStyle name="Neutral 16" xfId="446"/>
    <cellStyle name="Neutral 17" xfId="509"/>
    <cellStyle name="Neutral 18" xfId="512"/>
    <cellStyle name="Neutral 19" xfId="545"/>
    <cellStyle name="Neutral 2" xfId="18"/>
    <cellStyle name="Neutral 20" xfId="578"/>
    <cellStyle name="Neutral 21" xfId="611"/>
    <cellStyle name="Neutral 22" xfId="644"/>
    <cellStyle name="Neutral 23" xfId="677"/>
    <cellStyle name="Neutral 24" xfId="710"/>
    <cellStyle name="Neutral 25" xfId="743"/>
    <cellStyle name="Neutral 26" xfId="776"/>
    <cellStyle name="Neutral 27" xfId="809"/>
    <cellStyle name="Neutral 28" xfId="841"/>
    <cellStyle name="Neutral 29" xfId="905"/>
    <cellStyle name="Neutral 3" xfId="21"/>
    <cellStyle name="Neutral 30" xfId="908"/>
    <cellStyle name="Neutral 31" xfId="941"/>
    <cellStyle name="Neutral 32" xfId="974"/>
    <cellStyle name="Neutral 33" xfId="1007"/>
    <cellStyle name="Neutral 34" xfId="1040"/>
    <cellStyle name="Neutral 35" xfId="1073"/>
    <cellStyle name="Neutral 36" xfId="1106"/>
    <cellStyle name="Neutral 37" xfId="1139"/>
    <cellStyle name="Neutral 38" xfId="1172"/>
    <cellStyle name="Neutral 39" xfId="1205"/>
    <cellStyle name="Neutral 4" xfId="54"/>
    <cellStyle name="Neutral 40" xfId="1238"/>
    <cellStyle name="Neutral 41" xfId="1271"/>
    <cellStyle name="Neutral 42" xfId="1304"/>
    <cellStyle name="Neutral 43" xfId="1337"/>
    <cellStyle name="Neutral 44" xfId="1370"/>
    <cellStyle name="Neutral 45" xfId="1403"/>
    <cellStyle name="Neutral 46" xfId="1436"/>
    <cellStyle name="Neutral 47" xfId="1469"/>
    <cellStyle name="Neutral 48" xfId="1502"/>
    <cellStyle name="Neutral 49" xfId="1535"/>
    <cellStyle name="Neutral 5" xfId="87"/>
    <cellStyle name="Neutral 50" xfId="1568"/>
    <cellStyle name="Neutral 51" xfId="1601"/>
    <cellStyle name="Neutral 52" xfId="1634"/>
    <cellStyle name="Neutral 53" xfId="1667"/>
    <cellStyle name="Neutral 54" xfId="1699"/>
    <cellStyle name="Neutral 55" xfId="1731"/>
    <cellStyle name="Neutral 6" xfId="120"/>
    <cellStyle name="Neutral 7" xfId="153"/>
    <cellStyle name="Neutral 8" xfId="186"/>
    <cellStyle name="Neutral 9" xfId="219"/>
    <cellStyle name="Normal" xfId="0" builtinId="0"/>
    <cellStyle name="Normal 10" xfId="256"/>
    <cellStyle name="Normal 11" xfId="898"/>
    <cellStyle name="Normal 12" xfId="518"/>
    <cellStyle name="Normal 13" xfId="551"/>
    <cellStyle name="Normal 14" xfId="387"/>
    <cellStyle name="Normal 15" xfId="420"/>
    <cellStyle name="Normal 16" xfId="451"/>
    <cellStyle name="Normal 17" xfId="584"/>
    <cellStyle name="Normal 18" xfId="617"/>
    <cellStyle name="Normal 19" xfId="650"/>
    <cellStyle name="Normal 2 2" xfId="11"/>
    <cellStyle name="Normal 2 3" xfId="1788"/>
    <cellStyle name="Normal 20" xfId="683"/>
    <cellStyle name="Normal 21" xfId="716"/>
    <cellStyle name="Normal 22" xfId="749"/>
    <cellStyle name="Normal 23" xfId="782"/>
    <cellStyle name="Normal 24" xfId="815"/>
    <cellStyle name="Normal 25" xfId="846"/>
    <cellStyle name="Normal 26" xfId="914"/>
    <cellStyle name="Normal 27" xfId="947"/>
    <cellStyle name="Normal 28" xfId="980"/>
    <cellStyle name="Normal 29" xfId="1013"/>
    <cellStyle name="Normal 3" xfId="27"/>
    <cellStyle name="Normal 30" xfId="1046"/>
    <cellStyle name="Normal 31" xfId="1079"/>
    <cellStyle name="Normal 32" xfId="1112"/>
    <cellStyle name="Normal 33" xfId="1145"/>
    <cellStyle name="Normal 34" xfId="1178"/>
    <cellStyle name="Normal 35" xfId="1211"/>
    <cellStyle name="Normal 36" xfId="1244"/>
    <cellStyle name="Normal 37" xfId="1277"/>
    <cellStyle name="Normal 38" xfId="1310"/>
    <cellStyle name="Normal 39" xfId="1343"/>
    <cellStyle name="Normal 4" xfId="60"/>
    <cellStyle name="Normal 40" xfId="1376"/>
    <cellStyle name="Normal 41" xfId="1409"/>
    <cellStyle name="Normal 42" xfId="1442"/>
    <cellStyle name="Normal 43" xfId="1475"/>
    <cellStyle name="Normal 44" xfId="1508"/>
    <cellStyle name="Normal 45" xfId="1541"/>
    <cellStyle name="Normal 46" xfId="1574"/>
    <cellStyle name="Normal 47" xfId="1607"/>
    <cellStyle name="Normal 48" xfId="1640"/>
    <cellStyle name="Normal 49" xfId="10"/>
    <cellStyle name="Normal 5" xfId="93"/>
    <cellStyle name="Normal 50" xfId="1705"/>
    <cellStyle name="Normal 51" xfId="1736"/>
    <cellStyle name="Normal 6" xfId="126"/>
    <cellStyle name="Normal 7" xfId="159"/>
    <cellStyle name="Normal 8" xfId="192"/>
    <cellStyle name="Normal 9" xfId="225"/>
    <cellStyle name="Note 10" xfId="282"/>
    <cellStyle name="Note 11" xfId="317"/>
    <cellStyle name="Note 12" xfId="353"/>
    <cellStyle name="Note 13" xfId="385"/>
    <cellStyle name="Note 14" xfId="418"/>
    <cellStyle name="Note 15" xfId="449"/>
    <cellStyle name="Note 16" xfId="477"/>
    <cellStyle name="Note 17" xfId="516"/>
    <cellStyle name="Note 18" xfId="549"/>
    <cellStyle name="Note 19" xfId="582"/>
    <cellStyle name="Note 2" xfId="25"/>
    <cellStyle name="Note 20" xfId="615"/>
    <cellStyle name="Note 21" xfId="648"/>
    <cellStyle name="Note 22" xfId="681"/>
    <cellStyle name="Note 23" xfId="714"/>
    <cellStyle name="Note 24" xfId="747"/>
    <cellStyle name="Note 25" xfId="780"/>
    <cellStyle name="Note 26" xfId="813"/>
    <cellStyle name="Note 27" xfId="844"/>
    <cellStyle name="Note 28" xfId="872"/>
    <cellStyle name="Note 29" xfId="912"/>
    <cellStyle name="Note 3" xfId="58"/>
    <cellStyle name="Note 30" xfId="945"/>
    <cellStyle name="Note 31" xfId="978"/>
    <cellStyle name="Note 32" xfId="1011"/>
    <cellStyle name="Note 33" xfId="1044"/>
    <cellStyle name="Note 34" xfId="1077"/>
    <cellStyle name="Note 35" xfId="1110"/>
    <cellStyle name="Note 36" xfId="1143"/>
    <cellStyle name="Note 37" xfId="1176"/>
    <cellStyle name="Note 38" xfId="1209"/>
    <cellStyle name="Note 39" xfId="1242"/>
    <cellStyle name="Note 4" xfId="91"/>
    <cellStyle name="Note 40" xfId="1275"/>
    <cellStyle name="Note 41" xfId="1308"/>
    <cellStyle name="Note 42" xfId="1341"/>
    <cellStyle name="Note 43" xfId="1374"/>
    <cellStyle name="Note 44" xfId="1407"/>
    <cellStyle name="Note 45" xfId="1440"/>
    <cellStyle name="Note 46" xfId="1473"/>
    <cellStyle name="Note 47" xfId="1506"/>
    <cellStyle name="Note 48" xfId="1539"/>
    <cellStyle name="Note 49" xfId="1572"/>
    <cellStyle name="Note 5" xfId="124"/>
    <cellStyle name="Note 50" xfId="1605"/>
    <cellStyle name="Note 51" xfId="1638"/>
    <cellStyle name="Note 52" xfId="1671"/>
    <cellStyle name="Note 53" xfId="1703"/>
    <cellStyle name="Note 54" xfId="1734"/>
    <cellStyle name="Note 55" xfId="1762"/>
    <cellStyle name="Note 6" xfId="157"/>
    <cellStyle name="Note 7" xfId="190"/>
    <cellStyle name="Note 8" xfId="223"/>
    <cellStyle name="Note 9" xfId="254"/>
    <cellStyle name="Output" xfId="5" builtinId="21" customBuiltin="1"/>
    <cellStyle name="Title 10" xfId="250"/>
    <cellStyle name="Title 11" xfId="308"/>
    <cellStyle name="Title 12" xfId="310"/>
    <cellStyle name="Title 13" xfId="348"/>
    <cellStyle name="Title 14" xfId="380"/>
    <cellStyle name="Title 15" xfId="413"/>
    <cellStyle name="Title 16" xfId="445"/>
    <cellStyle name="Title 17" xfId="503"/>
    <cellStyle name="Title 18" xfId="511"/>
    <cellStyle name="Title 19" xfId="544"/>
    <cellStyle name="Title 2" xfId="12"/>
    <cellStyle name="Title 20" xfId="577"/>
    <cellStyle name="Title 21" xfId="610"/>
    <cellStyle name="Title 22" xfId="643"/>
    <cellStyle name="Title 23" xfId="676"/>
    <cellStyle name="Title 24" xfId="709"/>
    <cellStyle name="Title 25" xfId="742"/>
    <cellStyle name="Title 26" xfId="775"/>
    <cellStyle name="Title 27" xfId="808"/>
    <cellStyle name="Title 28" xfId="840"/>
    <cellStyle name="Title 29" xfId="899"/>
    <cellStyle name="Title 3" xfId="20"/>
    <cellStyle name="Title 30" xfId="907"/>
    <cellStyle name="Title 31" xfId="940"/>
    <cellStyle name="Title 32" xfId="973"/>
    <cellStyle name="Title 33" xfId="1006"/>
    <cellStyle name="Title 34" xfId="1039"/>
    <cellStyle name="Title 35" xfId="1072"/>
    <cellStyle name="Title 36" xfId="1105"/>
    <cellStyle name="Title 37" xfId="1138"/>
    <cellStyle name="Title 38" xfId="1171"/>
    <cellStyle name="Title 39" xfId="1204"/>
    <cellStyle name="Title 4" xfId="53"/>
    <cellStyle name="Title 40" xfId="1237"/>
    <cellStyle name="Title 41" xfId="1270"/>
    <cellStyle name="Title 42" xfId="1303"/>
    <cellStyle name="Title 43" xfId="1336"/>
    <cellStyle name="Title 44" xfId="1369"/>
    <cellStyle name="Title 45" xfId="1402"/>
    <cellStyle name="Title 46" xfId="1435"/>
    <cellStyle name="Title 47" xfId="1468"/>
    <cellStyle name="Title 48" xfId="1501"/>
    <cellStyle name="Title 49" xfId="1534"/>
    <cellStyle name="Title 5" xfId="86"/>
    <cellStyle name="Title 50" xfId="1567"/>
    <cellStyle name="Title 51" xfId="1600"/>
    <cellStyle name="Title 52" xfId="1633"/>
    <cellStyle name="Title 53" xfId="1666"/>
    <cellStyle name="Title 54" xfId="1698"/>
    <cellStyle name="Title 55" xfId="1730"/>
    <cellStyle name="Title 6" xfId="119"/>
    <cellStyle name="Title 7" xfId="152"/>
    <cellStyle name="Title 8" xfId="185"/>
    <cellStyle name="Title 9" xfId="218"/>
    <cellStyle name="Total" xfId="9" builtinId="25" customBuiltin="1"/>
    <cellStyle name="Warning Text 10" xfId="281"/>
    <cellStyle name="Warning Text 11" xfId="316"/>
    <cellStyle name="Warning Text 12" xfId="352"/>
    <cellStyle name="Warning Text 13" xfId="384"/>
    <cellStyle name="Warning Text 14" xfId="417"/>
    <cellStyle name="Warning Text 15" xfId="448"/>
    <cellStyle name="Warning Text 16" xfId="476"/>
    <cellStyle name="Warning Text 17" xfId="515"/>
    <cellStyle name="Warning Text 18" xfId="548"/>
    <cellStyle name="Warning Text 19" xfId="581"/>
    <cellStyle name="Warning Text 2" xfId="24"/>
    <cellStyle name="Warning Text 20" xfId="614"/>
    <cellStyle name="Warning Text 21" xfId="647"/>
    <cellStyle name="Warning Text 22" xfId="680"/>
    <cellStyle name="Warning Text 23" xfId="713"/>
    <cellStyle name="Warning Text 24" xfId="746"/>
    <cellStyle name="Warning Text 25" xfId="779"/>
    <cellStyle name="Warning Text 26" xfId="812"/>
    <cellStyle name="Warning Text 27" xfId="843"/>
    <cellStyle name="Warning Text 28" xfId="871"/>
    <cellStyle name="Warning Text 29" xfId="911"/>
    <cellStyle name="Warning Text 3" xfId="57"/>
    <cellStyle name="Warning Text 30" xfId="944"/>
    <cellStyle name="Warning Text 31" xfId="977"/>
    <cellStyle name="Warning Text 32" xfId="1010"/>
    <cellStyle name="Warning Text 33" xfId="1043"/>
    <cellStyle name="Warning Text 34" xfId="1076"/>
    <cellStyle name="Warning Text 35" xfId="1109"/>
    <cellStyle name="Warning Text 36" xfId="1142"/>
    <cellStyle name="Warning Text 37" xfId="1175"/>
    <cellStyle name="Warning Text 38" xfId="1208"/>
    <cellStyle name="Warning Text 39" xfId="1241"/>
    <cellStyle name="Warning Text 4" xfId="90"/>
    <cellStyle name="Warning Text 40" xfId="1274"/>
    <cellStyle name="Warning Text 41" xfId="1307"/>
    <cellStyle name="Warning Text 42" xfId="1340"/>
    <cellStyle name="Warning Text 43" xfId="1373"/>
    <cellStyle name="Warning Text 44" xfId="1406"/>
    <cellStyle name="Warning Text 45" xfId="1439"/>
    <cellStyle name="Warning Text 46" xfId="1472"/>
    <cellStyle name="Warning Text 47" xfId="1505"/>
    <cellStyle name="Warning Text 48" xfId="1538"/>
    <cellStyle name="Warning Text 49" xfId="1571"/>
    <cellStyle name="Warning Text 5" xfId="123"/>
    <cellStyle name="Warning Text 50" xfId="1604"/>
    <cellStyle name="Warning Text 51" xfId="1637"/>
    <cellStyle name="Warning Text 52" xfId="1670"/>
    <cellStyle name="Warning Text 53" xfId="1702"/>
    <cellStyle name="Warning Text 54" xfId="1733"/>
    <cellStyle name="Warning Text 55" xfId="1761"/>
    <cellStyle name="Warning Text 6" xfId="156"/>
    <cellStyle name="Warning Text 7" xfId="189"/>
    <cellStyle name="Warning Text 8" xfId="222"/>
    <cellStyle name="Warning Text 9" xfId="253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B6" sqref="B6"/>
    </sheetView>
  </sheetViews>
  <sheetFormatPr defaultColWidth="12.625" defaultRowHeight="15" customHeight="1"/>
  <cols>
    <col min="1" max="1" width="15.625" customWidth="1"/>
    <col min="2" max="16" width="8" customWidth="1"/>
    <col min="17" max="26" width="7.625" customWidth="1"/>
  </cols>
  <sheetData>
    <row r="1" spans="1:26" ht="19.5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07" t="s">
        <v>694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 t="s">
        <v>19</v>
      </c>
      <c r="B6" s="6">
        <v>2</v>
      </c>
      <c r="C6" s="6">
        <v>2</v>
      </c>
      <c r="D6" s="7">
        <v>0</v>
      </c>
      <c r="E6" s="6">
        <v>0</v>
      </c>
      <c r="F6" s="6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6">
        <v>0</v>
      </c>
      <c r="M6" s="6">
        <v>1</v>
      </c>
      <c r="N6" s="6">
        <v>0</v>
      </c>
      <c r="O6" s="6">
        <v>0</v>
      </c>
      <c r="P6" s="7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8" t="s">
        <v>20</v>
      </c>
      <c r="B7" s="9">
        <v>2</v>
      </c>
      <c r="C7" s="9">
        <v>2</v>
      </c>
      <c r="D7" s="9">
        <v>0</v>
      </c>
      <c r="E7" s="9">
        <v>0</v>
      </c>
      <c r="F7" s="10">
        <v>1</v>
      </c>
      <c r="G7" s="10">
        <v>1</v>
      </c>
      <c r="H7" s="10">
        <v>0</v>
      </c>
      <c r="I7" s="10">
        <v>0</v>
      </c>
      <c r="J7" s="10">
        <v>0</v>
      </c>
      <c r="K7" s="10">
        <v>0</v>
      </c>
      <c r="L7" s="9">
        <v>0</v>
      </c>
      <c r="M7" s="9">
        <v>1</v>
      </c>
      <c r="N7" s="10">
        <v>0</v>
      </c>
      <c r="O7" s="10">
        <v>0</v>
      </c>
      <c r="P7" s="10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8" t="s">
        <v>21</v>
      </c>
      <c r="B8" s="9">
        <v>2</v>
      </c>
      <c r="C8" s="9">
        <v>2</v>
      </c>
      <c r="D8" s="9">
        <v>0</v>
      </c>
      <c r="E8" s="10">
        <v>0</v>
      </c>
      <c r="F8" s="10">
        <v>1</v>
      </c>
      <c r="G8" s="10">
        <v>1</v>
      </c>
      <c r="H8" s="10">
        <v>0</v>
      </c>
      <c r="I8" s="10">
        <v>0</v>
      </c>
      <c r="J8" s="10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10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8" t="s">
        <v>22</v>
      </c>
      <c r="B9" s="9">
        <v>2</v>
      </c>
      <c r="C9" s="9">
        <v>2</v>
      </c>
      <c r="D9" s="9">
        <v>0</v>
      </c>
      <c r="E9" s="9">
        <v>0</v>
      </c>
      <c r="F9" s="9">
        <v>1</v>
      </c>
      <c r="G9" s="9">
        <v>1</v>
      </c>
      <c r="H9" s="10">
        <v>0</v>
      </c>
      <c r="I9" s="10">
        <v>0</v>
      </c>
      <c r="J9" s="9">
        <v>0</v>
      </c>
      <c r="K9" s="10">
        <v>0</v>
      </c>
      <c r="L9" s="9">
        <v>0</v>
      </c>
      <c r="M9" s="10">
        <v>1</v>
      </c>
      <c r="N9" s="9">
        <v>0</v>
      </c>
      <c r="O9" s="9">
        <v>0</v>
      </c>
      <c r="P9" s="10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8" t="s">
        <v>23</v>
      </c>
      <c r="B10" s="9">
        <v>2</v>
      </c>
      <c r="C10" s="9">
        <v>2</v>
      </c>
      <c r="D10" s="9">
        <v>0</v>
      </c>
      <c r="E10" s="9">
        <v>0</v>
      </c>
      <c r="F10" s="9">
        <v>1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9">
        <v>0</v>
      </c>
      <c r="M10" s="10">
        <v>1</v>
      </c>
      <c r="N10" s="9">
        <v>0</v>
      </c>
      <c r="O10" s="10">
        <v>0</v>
      </c>
      <c r="P10" s="10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8" t="s">
        <v>24</v>
      </c>
      <c r="B11" s="9">
        <f t="shared" ref="B11:M11" si="0">AVERAGE(B6:B10)</f>
        <v>2</v>
      </c>
      <c r="C11" s="9">
        <f t="shared" si="0"/>
        <v>2</v>
      </c>
      <c r="D11" s="9">
        <f t="shared" si="0"/>
        <v>0</v>
      </c>
      <c r="E11" s="9">
        <f t="shared" si="0"/>
        <v>0</v>
      </c>
      <c r="F11" s="9">
        <f t="shared" si="0"/>
        <v>1</v>
      </c>
      <c r="G11" s="9">
        <f t="shared" si="0"/>
        <v>1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1</v>
      </c>
      <c r="N11" s="9">
        <v>0</v>
      </c>
      <c r="O11" s="9">
        <v>0</v>
      </c>
      <c r="P11" s="9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110" t="s">
        <v>25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  <c r="N12" s="110"/>
      <c r="O12" s="108"/>
      <c r="P12" s="10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14" sqref="D14"/>
    </sheetView>
  </sheetViews>
  <sheetFormatPr defaultRowHeight="15" customHeight="1"/>
  <cols>
    <col min="1" max="1" width="5.75" customWidth="1"/>
    <col min="2" max="2" width="17.5" customWidth="1"/>
    <col min="3" max="3" width="29.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107" t="s">
        <v>26</v>
      </c>
      <c r="B1" s="108"/>
      <c r="C1" s="108"/>
      <c r="D1" s="108"/>
      <c r="E1" s="108"/>
      <c r="F1" s="108"/>
      <c r="G1" s="108"/>
      <c r="H1" s="109"/>
    </row>
    <row r="2" spans="1:26" ht="19.5" customHeight="1">
      <c r="A2" s="107" t="s">
        <v>27</v>
      </c>
      <c r="B2" s="108"/>
      <c r="C2" s="108"/>
      <c r="D2" s="108"/>
      <c r="E2" s="108"/>
      <c r="F2" s="108"/>
      <c r="G2" s="108"/>
      <c r="H2" s="109"/>
    </row>
    <row r="3" spans="1:26" ht="19.5" customHeight="1">
      <c r="A3" s="107" t="s">
        <v>28</v>
      </c>
      <c r="B3" s="108"/>
      <c r="C3" s="108"/>
      <c r="D3" s="108"/>
      <c r="E3" s="108"/>
      <c r="F3" s="108"/>
      <c r="G3" s="108"/>
      <c r="H3" s="109"/>
    </row>
    <row r="4" spans="1:26" ht="19.5" customHeight="1">
      <c r="A4" s="107" t="s">
        <v>29</v>
      </c>
      <c r="B4" s="108"/>
      <c r="C4" s="108"/>
      <c r="D4" s="108"/>
      <c r="E4" s="108"/>
      <c r="F4" s="108"/>
      <c r="G4" s="108"/>
      <c r="H4" s="10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1.5">
      <c r="A5" s="114" t="s">
        <v>30</v>
      </c>
      <c r="B5" s="114" t="s">
        <v>31</v>
      </c>
      <c r="C5" s="12" t="s">
        <v>32</v>
      </c>
      <c r="D5" s="13" t="s">
        <v>33</v>
      </c>
      <c r="E5" s="13" t="s">
        <v>34</v>
      </c>
      <c r="F5" s="12" t="s">
        <v>35</v>
      </c>
      <c r="G5" s="116" t="s">
        <v>36</v>
      </c>
      <c r="H5" s="109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1.5">
      <c r="A6" s="115"/>
      <c r="B6" s="115"/>
      <c r="C6" s="12" t="s">
        <v>37</v>
      </c>
      <c r="D6" s="12">
        <v>70</v>
      </c>
      <c r="E6" s="12">
        <v>30</v>
      </c>
      <c r="F6" s="12">
        <f>D6+E6</f>
        <v>100</v>
      </c>
      <c r="G6" s="13" t="s">
        <v>38</v>
      </c>
      <c r="H6" s="13" t="s">
        <v>39</v>
      </c>
    </row>
    <row r="7" spans="1:26" ht="19.5" customHeight="1">
      <c r="A7" s="111" t="s">
        <v>40</v>
      </c>
      <c r="B7" s="112"/>
      <c r="C7" s="113"/>
      <c r="D7" s="15">
        <v>0.5</v>
      </c>
      <c r="E7" s="15">
        <v>0.7</v>
      </c>
      <c r="F7" s="16"/>
      <c r="G7" s="15">
        <v>0.5</v>
      </c>
      <c r="H7" s="17">
        <v>0.7</v>
      </c>
    </row>
    <row r="8" spans="1:26" ht="19.5" customHeight="1">
      <c r="A8" s="92">
        <v>1</v>
      </c>
      <c r="B8" s="93" t="s">
        <v>304</v>
      </c>
      <c r="C8" s="93" t="s">
        <v>305</v>
      </c>
      <c r="D8" s="102">
        <v>8</v>
      </c>
      <c r="E8" s="103">
        <v>23</v>
      </c>
      <c r="F8" s="19">
        <f>SUM(D8:E8)</f>
        <v>31</v>
      </c>
      <c r="G8" s="20">
        <f>IF((D8/$D$6)&gt;=$D$7,1,0)</f>
        <v>0</v>
      </c>
      <c r="H8" s="21">
        <f>IF((E8/$E$6)&gt;=$E$7,1,0)</f>
        <v>1</v>
      </c>
    </row>
    <row r="9" spans="1:26" ht="19.5" customHeight="1">
      <c r="A9" s="92">
        <v>2</v>
      </c>
      <c r="B9" s="93" t="s">
        <v>306</v>
      </c>
      <c r="C9" s="93" t="s">
        <v>307</v>
      </c>
      <c r="D9" s="102">
        <v>20</v>
      </c>
      <c r="E9" s="103">
        <v>27</v>
      </c>
      <c r="F9" s="19">
        <f t="shared" ref="F9:F72" si="0">SUM(D9:E9)</f>
        <v>47</v>
      </c>
      <c r="G9" s="20">
        <f t="shared" ref="G9:G72" si="1">IF((D9/$D$6)&gt;=$D$7,1,0)</f>
        <v>0</v>
      </c>
      <c r="H9" s="21">
        <f t="shared" ref="H9:H72" si="2">IF((E9/$E$6)&gt;=$E$7,1,0)</f>
        <v>1</v>
      </c>
    </row>
    <row r="10" spans="1:26" ht="19.5" customHeight="1">
      <c r="A10" s="92">
        <v>3</v>
      </c>
      <c r="B10" s="93" t="s">
        <v>308</v>
      </c>
      <c r="C10" s="93" t="s">
        <v>309</v>
      </c>
      <c r="D10" s="102">
        <v>7</v>
      </c>
      <c r="E10" s="103">
        <v>23</v>
      </c>
      <c r="F10" s="19">
        <f t="shared" si="0"/>
        <v>30</v>
      </c>
      <c r="G10" s="20">
        <f t="shared" si="1"/>
        <v>0</v>
      </c>
      <c r="H10" s="21">
        <f t="shared" si="2"/>
        <v>1</v>
      </c>
    </row>
    <row r="11" spans="1:26" ht="19.5" customHeight="1">
      <c r="A11" s="92">
        <v>4</v>
      </c>
      <c r="B11" s="93" t="s">
        <v>310</v>
      </c>
      <c r="C11" s="93" t="s">
        <v>101</v>
      </c>
      <c r="D11" s="102">
        <v>38</v>
      </c>
      <c r="E11" s="103">
        <v>30</v>
      </c>
      <c r="F11" s="19">
        <f t="shared" si="0"/>
        <v>68</v>
      </c>
      <c r="G11" s="20">
        <f t="shared" si="1"/>
        <v>1</v>
      </c>
      <c r="H11" s="21">
        <f t="shared" si="2"/>
        <v>1</v>
      </c>
    </row>
    <row r="12" spans="1:26" ht="19.5" customHeight="1">
      <c r="A12" s="92">
        <v>5</v>
      </c>
      <c r="B12" s="93" t="s">
        <v>311</v>
      </c>
      <c r="C12" s="93" t="s">
        <v>312</v>
      </c>
      <c r="D12" s="102">
        <v>11</v>
      </c>
      <c r="E12" s="103">
        <v>21</v>
      </c>
      <c r="F12" s="19">
        <f t="shared" si="0"/>
        <v>32</v>
      </c>
      <c r="G12" s="20">
        <f t="shared" si="1"/>
        <v>0</v>
      </c>
      <c r="H12" s="21">
        <f t="shared" si="2"/>
        <v>1</v>
      </c>
    </row>
    <row r="13" spans="1:26" ht="19.5" customHeight="1">
      <c r="A13" s="92">
        <v>6</v>
      </c>
      <c r="B13" s="93" t="s">
        <v>313</v>
      </c>
      <c r="C13" s="93" t="s">
        <v>314</v>
      </c>
      <c r="D13" s="102">
        <v>19</v>
      </c>
      <c r="E13" s="103">
        <v>23</v>
      </c>
      <c r="F13" s="19">
        <f t="shared" si="0"/>
        <v>42</v>
      </c>
      <c r="G13" s="20">
        <f t="shared" si="1"/>
        <v>0</v>
      </c>
      <c r="H13" s="21">
        <f t="shared" si="2"/>
        <v>1</v>
      </c>
    </row>
    <row r="14" spans="1:26" ht="19.5" customHeight="1">
      <c r="A14" s="92">
        <v>7</v>
      </c>
      <c r="B14" s="93" t="s">
        <v>315</v>
      </c>
      <c r="C14" s="93" t="s">
        <v>316</v>
      </c>
      <c r="D14" s="102">
        <v>8</v>
      </c>
      <c r="E14" s="103">
        <v>27</v>
      </c>
      <c r="F14" s="19">
        <f t="shared" si="0"/>
        <v>35</v>
      </c>
      <c r="G14" s="20">
        <f t="shared" si="1"/>
        <v>0</v>
      </c>
      <c r="H14" s="21">
        <f t="shared" si="2"/>
        <v>1</v>
      </c>
    </row>
    <row r="15" spans="1:26" ht="19.5" customHeight="1">
      <c r="A15" s="92">
        <v>8</v>
      </c>
      <c r="B15" s="93" t="s">
        <v>317</v>
      </c>
      <c r="C15" s="93" t="s">
        <v>318</v>
      </c>
      <c r="D15" s="102">
        <v>42</v>
      </c>
      <c r="E15" s="103">
        <v>30</v>
      </c>
      <c r="F15" s="19">
        <f t="shared" si="0"/>
        <v>72</v>
      </c>
      <c r="G15" s="20">
        <f t="shared" si="1"/>
        <v>1</v>
      </c>
      <c r="H15" s="21">
        <f t="shared" si="2"/>
        <v>1</v>
      </c>
    </row>
    <row r="16" spans="1:26" ht="19.5" customHeight="1">
      <c r="A16" s="92">
        <v>9</v>
      </c>
      <c r="B16" s="93" t="s">
        <v>319</v>
      </c>
      <c r="C16" s="93" t="s">
        <v>320</v>
      </c>
      <c r="D16" s="102">
        <v>28</v>
      </c>
      <c r="E16" s="103">
        <v>28</v>
      </c>
      <c r="F16" s="19">
        <f t="shared" si="0"/>
        <v>56</v>
      </c>
      <c r="G16" s="20">
        <f t="shared" si="1"/>
        <v>0</v>
      </c>
      <c r="H16" s="21">
        <f t="shared" si="2"/>
        <v>1</v>
      </c>
    </row>
    <row r="17" spans="1:8" ht="19.5" customHeight="1">
      <c r="A17" s="92">
        <v>10</v>
      </c>
      <c r="B17" s="93" t="s">
        <v>321</v>
      </c>
      <c r="C17" s="93" t="s">
        <v>322</v>
      </c>
      <c r="D17" s="102">
        <v>40</v>
      </c>
      <c r="E17" s="103">
        <v>25</v>
      </c>
      <c r="F17" s="19">
        <f t="shared" si="0"/>
        <v>65</v>
      </c>
      <c r="G17" s="20">
        <f t="shared" si="1"/>
        <v>1</v>
      </c>
      <c r="H17" s="21">
        <f t="shared" si="2"/>
        <v>1</v>
      </c>
    </row>
    <row r="18" spans="1:8" ht="19.5" customHeight="1">
      <c r="A18" s="92">
        <v>11</v>
      </c>
      <c r="B18" s="93" t="s">
        <v>323</v>
      </c>
      <c r="C18" s="93" t="s">
        <v>324</v>
      </c>
      <c r="D18" s="102">
        <v>53</v>
      </c>
      <c r="E18" s="103">
        <v>30</v>
      </c>
      <c r="F18" s="19">
        <f t="shared" si="0"/>
        <v>83</v>
      </c>
      <c r="G18" s="20">
        <f t="shared" si="1"/>
        <v>1</v>
      </c>
      <c r="H18" s="21">
        <f t="shared" si="2"/>
        <v>1</v>
      </c>
    </row>
    <row r="19" spans="1:8" ht="19.5" customHeight="1">
      <c r="A19" s="92">
        <v>12</v>
      </c>
      <c r="B19" s="93" t="s">
        <v>325</v>
      </c>
      <c r="C19" s="93" t="s">
        <v>326</v>
      </c>
      <c r="D19" s="102">
        <v>24</v>
      </c>
      <c r="E19" s="103">
        <v>25</v>
      </c>
      <c r="F19" s="19">
        <f t="shared" si="0"/>
        <v>49</v>
      </c>
      <c r="G19" s="20">
        <f t="shared" si="1"/>
        <v>0</v>
      </c>
      <c r="H19" s="21">
        <f t="shared" si="2"/>
        <v>1</v>
      </c>
    </row>
    <row r="20" spans="1:8" ht="19.5" customHeight="1">
      <c r="A20" s="92">
        <v>13</v>
      </c>
      <c r="B20" s="93" t="s">
        <v>327</v>
      </c>
      <c r="C20" s="93" t="s">
        <v>328</v>
      </c>
      <c r="D20" s="102">
        <v>6</v>
      </c>
      <c r="E20" s="103">
        <v>25</v>
      </c>
      <c r="F20" s="19">
        <f t="shared" si="0"/>
        <v>31</v>
      </c>
      <c r="G20" s="20">
        <f t="shared" si="1"/>
        <v>0</v>
      </c>
      <c r="H20" s="21">
        <f t="shared" si="2"/>
        <v>1</v>
      </c>
    </row>
    <row r="21" spans="1:8" ht="19.5" customHeight="1">
      <c r="A21" s="92">
        <v>14</v>
      </c>
      <c r="B21" s="93" t="s">
        <v>329</v>
      </c>
      <c r="C21" s="93" t="s">
        <v>330</v>
      </c>
      <c r="D21" s="102">
        <v>31</v>
      </c>
      <c r="E21" s="103">
        <v>29</v>
      </c>
      <c r="F21" s="19">
        <f t="shared" si="0"/>
        <v>60</v>
      </c>
      <c r="G21" s="20">
        <f t="shared" si="1"/>
        <v>0</v>
      </c>
      <c r="H21" s="21">
        <f t="shared" si="2"/>
        <v>1</v>
      </c>
    </row>
    <row r="22" spans="1:8" ht="19.5" customHeight="1">
      <c r="A22" s="92">
        <v>15</v>
      </c>
      <c r="B22" s="93" t="s">
        <v>331</v>
      </c>
      <c r="C22" s="93" t="s">
        <v>332</v>
      </c>
      <c r="D22" s="102">
        <v>7</v>
      </c>
      <c r="E22" s="103">
        <v>23</v>
      </c>
      <c r="F22" s="19">
        <f t="shared" si="0"/>
        <v>30</v>
      </c>
      <c r="G22" s="20">
        <f t="shared" si="1"/>
        <v>0</v>
      </c>
      <c r="H22" s="21">
        <f t="shared" si="2"/>
        <v>1</v>
      </c>
    </row>
    <row r="23" spans="1:8" ht="19.5" customHeight="1">
      <c r="A23" s="92">
        <v>16</v>
      </c>
      <c r="B23" s="93" t="s">
        <v>333</v>
      </c>
      <c r="C23" s="93" t="s">
        <v>334</v>
      </c>
      <c r="D23" s="102">
        <v>46</v>
      </c>
      <c r="E23" s="103">
        <v>28</v>
      </c>
      <c r="F23" s="19">
        <f t="shared" si="0"/>
        <v>74</v>
      </c>
      <c r="G23" s="20">
        <f t="shared" si="1"/>
        <v>1</v>
      </c>
      <c r="H23" s="21">
        <f t="shared" si="2"/>
        <v>1</v>
      </c>
    </row>
    <row r="24" spans="1:8" ht="19.5" customHeight="1">
      <c r="A24" s="92">
        <v>17</v>
      </c>
      <c r="B24" s="93" t="s">
        <v>335</v>
      </c>
      <c r="C24" s="93" t="s">
        <v>336</v>
      </c>
      <c r="D24" s="102">
        <v>14</v>
      </c>
      <c r="E24" s="103">
        <v>25</v>
      </c>
      <c r="F24" s="19">
        <f t="shared" si="0"/>
        <v>39</v>
      </c>
      <c r="G24" s="20">
        <f t="shared" si="1"/>
        <v>0</v>
      </c>
      <c r="H24" s="21">
        <f t="shared" si="2"/>
        <v>1</v>
      </c>
    </row>
    <row r="25" spans="1:8" ht="19.5" customHeight="1">
      <c r="A25" s="92">
        <v>18</v>
      </c>
      <c r="B25" s="93" t="s">
        <v>337</v>
      </c>
      <c r="C25" s="93" t="s">
        <v>338</v>
      </c>
      <c r="D25" s="102">
        <v>26</v>
      </c>
      <c r="E25" s="103">
        <v>27</v>
      </c>
      <c r="F25" s="19">
        <f t="shared" si="0"/>
        <v>53</v>
      </c>
      <c r="G25" s="20">
        <f t="shared" si="1"/>
        <v>0</v>
      </c>
      <c r="H25" s="21">
        <f t="shared" si="2"/>
        <v>1</v>
      </c>
    </row>
    <row r="26" spans="1:8" ht="19.5" customHeight="1">
      <c r="A26" s="92">
        <v>19</v>
      </c>
      <c r="B26" s="93" t="s">
        <v>339</v>
      </c>
      <c r="C26" s="93" t="s">
        <v>340</v>
      </c>
      <c r="D26" s="102">
        <v>11</v>
      </c>
      <c r="E26" s="103">
        <v>27</v>
      </c>
      <c r="F26" s="19">
        <f t="shared" si="0"/>
        <v>38</v>
      </c>
      <c r="G26" s="20">
        <f t="shared" si="1"/>
        <v>0</v>
      </c>
      <c r="H26" s="21">
        <f t="shared" si="2"/>
        <v>1</v>
      </c>
    </row>
    <row r="27" spans="1:8" ht="19.5" customHeight="1">
      <c r="A27" s="92">
        <v>20</v>
      </c>
      <c r="B27" s="93" t="s">
        <v>341</v>
      </c>
      <c r="C27" s="93" t="s">
        <v>342</v>
      </c>
      <c r="D27" s="102">
        <v>60</v>
      </c>
      <c r="E27" s="103">
        <v>29</v>
      </c>
      <c r="F27" s="19">
        <f t="shared" si="0"/>
        <v>89</v>
      </c>
      <c r="G27" s="20">
        <f t="shared" si="1"/>
        <v>1</v>
      </c>
      <c r="H27" s="21">
        <f t="shared" si="2"/>
        <v>1</v>
      </c>
    </row>
    <row r="28" spans="1:8" ht="19.5" customHeight="1">
      <c r="A28" s="92">
        <v>21</v>
      </c>
      <c r="B28" s="93" t="s">
        <v>343</v>
      </c>
      <c r="C28" s="93" t="s">
        <v>344</v>
      </c>
      <c r="D28" s="102">
        <v>14</v>
      </c>
      <c r="E28" s="103">
        <v>23</v>
      </c>
      <c r="F28" s="19">
        <f t="shared" si="0"/>
        <v>37</v>
      </c>
      <c r="G28" s="20">
        <f t="shared" si="1"/>
        <v>0</v>
      </c>
      <c r="H28" s="21">
        <f t="shared" si="2"/>
        <v>1</v>
      </c>
    </row>
    <row r="29" spans="1:8" ht="19.5" customHeight="1">
      <c r="A29" s="92">
        <v>22</v>
      </c>
      <c r="B29" s="93" t="s">
        <v>345</v>
      </c>
      <c r="C29" s="93" t="s">
        <v>346</v>
      </c>
      <c r="D29" s="102">
        <v>41</v>
      </c>
      <c r="E29" s="103">
        <v>25</v>
      </c>
      <c r="F29" s="19">
        <f t="shared" si="0"/>
        <v>66</v>
      </c>
      <c r="G29" s="20">
        <f t="shared" si="1"/>
        <v>1</v>
      </c>
      <c r="H29" s="21">
        <f t="shared" si="2"/>
        <v>1</v>
      </c>
    </row>
    <row r="30" spans="1:8" ht="19.5" customHeight="1">
      <c r="A30" s="92">
        <v>23</v>
      </c>
      <c r="B30" s="93" t="s">
        <v>347</v>
      </c>
      <c r="C30" s="93" t="s">
        <v>348</v>
      </c>
      <c r="D30" s="102">
        <v>43</v>
      </c>
      <c r="E30" s="103">
        <v>24</v>
      </c>
      <c r="F30" s="19">
        <f t="shared" si="0"/>
        <v>67</v>
      </c>
      <c r="G30" s="20">
        <f t="shared" si="1"/>
        <v>1</v>
      </c>
      <c r="H30" s="21">
        <f t="shared" si="2"/>
        <v>1</v>
      </c>
    </row>
    <row r="31" spans="1:8" ht="19.5" customHeight="1">
      <c r="A31" s="92">
        <v>24</v>
      </c>
      <c r="B31" s="93" t="s">
        <v>349</v>
      </c>
      <c r="C31" s="93" t="s">
        <v>350</v>
      </c>
      <c r="D31" s="102" t="s">
        <v>692</v>
      </c>
      <c r="E31" s="103">
        <v>23</v>
      </c>
      <c r="F31" s="19">
        <f t="shared" si="0"/>
        <v>23</v>
      </c>
      <c r="G31" s="20" t="e">
        <f t="shared" si="1"/>
        <v>#VALUE!</v>
      </c>
      <c r="H31" s="21">
        <f t="shared" si="2"/>
        <v>1</v>
      </c>
    </row>
    <row r="32" spans="1:8" ht="19.5" customHeight="1">
      <c r="A32" s="92">
        <v>25</v>
      </c>
      <c r="B32" s="93" t="s">
        <v>351</v>
      </c>
      <c r="C32" s="93" t="s">
        <v>352</v>
      </c>
      <c r="D32" s="102">
        <v>32</v>
      </c>
      <c r="E32" s="103">
        <v>27</v>
      </c>
      <c r="F32" s="19">
        <f t="shared" si="0"/>
        <v>59</v>
      </c>
      <c r="G32" s="20">
        <f t="shared" si="1"/>
        <v>0</v>
      </c>
      <c r="H32" s="21">
        <f t="shared" si="2"/>
        <v>1</v>
      </c>
    </row>
    <row r="33" spans="1:8" ht="19.5" customHeight="1">
      <c r="A33" s="92">
        <v>26</v>
      </c>
      <c r="B33" s="93" t="s">
        <v>353</v>
      </c>
      <c r="C33" s="93" t="s">
        <v>354</v>
      </c>
      <c r="D33" s="102">
        <v>19</v>
      </c>
      <c r="E33" s="103">
        <v>23</v>
      </c>
      <c r="F33" s="19">
        <f t="shared" si="0"/>
        <v>42</v>
      </c>
      <c r="G33" s="20">
        <f t="shared" si="1"/>
        <v>0</v>
      </c>
      <c r="H33" s="21">
        <f t="shared" si="2"/>
        <v>1</v>
      </c>
    </row>
    <row r="34" spans="1:8" ht="19.5" customHeight="1">
      <c r="A34" s="92">
        <v>27</v>
      </c>
      <c r="B34" s="93" t="s">
        <v>355</v>
      </c>
      <c r="C34" s="93" t="s">
        <v>356</v>
      </c>
      <c r="D34" s="102">
        <v>41</v>
      </c>
      <c r="E34" s="103">
        <v>25</v>
      </c>
      <c r="F34" s="19">
        <f t="shared" si="0"/>
        <v>66</v>
      </c>
      <c r="G34" s="20">
        <f t="shared" si="1"/>
        <v>1</v>
      </c>
      <c r="H34" s="21">
        <f t="shared" si="2"/>
        <v>1</v>
      </c>
    </row>
    <row r="35" spans="1:8" ht="19.5" customHeight="1">
      <c r="A35" s="92">
        <v>28</v>
      </c>
      <c r="B35" s="93" t="s">
        <v>357</v>
      </c>
      <c r="C35" s="93" t="s">
        <v>358</v>
      </c>
      <c r="D35" s="102">
        <v>4</v>
      </c>
      <c r="E35" s="103">
        <v>23</v>
      </c>
      <c r="F35" s="19">
        <f t="shared" si="0"/>
        <v>27</v>
      </c>
      <c r="G35" s="20">
        <f t="shared" si="1"/>
        <v>0</v>
      </c>
      <c r="H35" s="21">
        <f t="shared" si="2"/>
        <v>1</v>
      </c>
    </row>
    <row r="36" spans="1:8" ht="19.5" customHeight="1">
      <c r="A36" s="92">
        <v>29</v>
      </c>
      <c r="B36" s="93" t="s">
        <v>359</v>
      </c>
      <c r="C36" s="93" t="s">
        <v>360</v>
      </c>
      <c r="D36" s="102">
        <v>45</v>
      </c>
      <c r="E36" s="103">
        <v>30</v>
      </c>
      <c r="F36" s="19">
        <f t="shared" si="0"/>
        <v>75</v>
      </c>
      <c r="G36" s="20">
        <f t="shared" si="1"/>
        <v>1</v>
      </c>
      <c r="H36" s="21">
        <f t="shared" si="2"/>
        <v>1</v>
      </c>
    </row>
    <row r="37" spans="1:8" ht="19.5" customHeight="1">
      <c r="A37" s="92">
        <v>30</v>
      </c>
      <c r="B37" s="93" t="s">
        <v>361</v>
      </c>
      <c r="C37" s="93" t="s">
        <v>362</v>
      </c>
      <c r="D37" s="102">
        <v>25</v>
      </c>
      <c r="E37" s="103">
        <v>23</v>
      </c>
      <c r="F37" s="19">
        <f t="shared" si="0"/>
        <v>48</v>
      </c>
      <c r="G37" s="20">
        <f t="shared" si="1"/>
        <v>0</v>
      </c>
      <c r="H37" s="21">
        <f t="shared" si="2"/>
        <v>1</v>
      </c>
    </row>
    <row r="38" spans="1:8" ht="19.5" customHeight="1">
      <c r="A38" s="92">
        <v>31</v>
      </c>
      <c r="B38" s="93" t="s">
        <v>363</v>
      </c>
      <c r="C38" s="93" t="s">
        <v>364</v>
      </c>
      <c r="D38" s="102">
        <v>8</v>
      </c>
      <c r="E38" s="103">
        <v>25</v>
      </c>
      <c r="F38" s="19">
        <f t="shared" si="0"/>
        <v>33</v>
      </c>
      <c r="G38" s="20">
        <f t="shared" si="1"/>
        <v>0</v>
      </c>
      <c r="H38" s="21">
        <f t="shared" si="2"/>
        <v>1</v>
      </c>
    </row>
    <row r="39" spans="1:8" ht="19.5" customHeight="1">
      <c r="A39" s="92">
        <v>32</v>
      </c>
      <c r="B39" s="93" t="s">
        <v>365</v>
      </c>
      <c r="C39" s="93" t="s">
        <v>366</v>
      </c>
      <c r="D39" s="102">
        <v>9</v>
      </c>
      <c r="E39" s="103">
        <v>23</v>
      </c>
      <c r="F39" s="19">
        <f t="shared" si="0"/>
        <v>32</v>
      </c>
      <c r="G39" s="20">
        <f t="shared" si="1"/>
        <v>0</v>
      </c>
      <c r="H39" s="21">
        <f t="shared" si="2"/>
        <v>1</v>
      </c>
    </row>
    <row r="40" spans="1:8" ht="19.5" customHeight="1">
      <c r="A40" s="92">
        <v>33</v>
      </c>
      <c r="B40" s="93" t="s">
        <v>367</v>
      </c>
      <c r="C40" s="93" t="s">
        <v>368</v>
      </c>
      <c r="D40" s="102">
        <v>69</v>
      </c>
      <c r="E40" s="103">
        <v>30</v>
      </c>
      <c r="F40" s="19">
        <f t="shared" si="0"/>
        <v>99</v>
      </c>
      <c r="G40" s="20">
        <f t="shared" si="1"/>
        <v>1</v>
      </c>
      <c r="H40" s="21">
        <f t="shared" si="2"/>
        <v>1</v>
      </c>
    </row>
    <row r="41" spans="1:8" ht="19.5" customHeight="1">
      <c r="A41" s="92">
        <v>34</v>
      </c>
      <c r="B41" s="93" t="s">
        <v>369</v>
      </c>
      <c r="C41" s="93" t="s">
        <v>370</v>
      </c>
      <c r="D41" s="102">
        <v>8</v>
      </c>
      <c r="E41" s="103">
        <v>24</v>
      </c>
      <c r="F41" s="19">
        <f t="shared" si="0"/>
        <v>32</v>
      </c>
      <c r="G41" s="20">
        <f t="shared" si="1"/>
        <v>0</v>
      </c>
      <c r="H41" s="21">
        <f t="shared" si="2"/>
        <v>1</v>
      </c>
    </row>
    <row r="42" spans="1:8" ht="19.5" customHeight="1">
      <c r="A42" s="92">
        <v>35</v>
      </c>
      <c r="B42" s="93" t="s">
        <v>371</v>
      </c>
      <c r="C42" s="93" t="s">
        <v>372</v>
      </c>
      <c r="D42" s="102">
        <v>17</v>
      </c>
      <c r="E42" s="103">
        <v>21</v>
      </c>
      <c r="F42" s="19">
        <f t="shared" si="0"/>
        <v>38</v>
      </c>
      <c r="G42" s="20">
        <f t="shared" si="1"/>
        <v>0</v>
      </c>
      <c r="H42" s="21">
        <f t="shared" si="2"/>
        <v>1</v>
      </c>
    </row>
    <row r="43" spans="1:8" ht="19.5" customHeight="1">
      <c r="A43" s="92">
        <v>36</v>
      </c>
      <c r="B43" s="93" t="s">
        <v>373</v>
      </c>
      <c r="C43" s="93" t="s">
        <v>374</v>
      </c>
      <c r="D43" s="102">
        <v>16</v>
      </c>
      <c r="E43" s="103">
        <v>23</v>
      </c>
      <c r="F43" s="19">
        <f t="shared" si="0"/>
        <v>39</v>
      </c>
      <c r="G43" s="20">
        <f t="shared" si="1"/>
        <v>0</v>
      </c>
      <c r="H43" s="21">
        <f t="shared" si="2"/>
        <v>1</v>
      </c>
    </row>
    <row r="44" spans="1:8" ht="19.5" customHeight="1">
      <c r="A44" s="92">
        <v>37</v>
      </c>
      <c r="B44" s="93" t="s">
        <v>375</v>
      </c>
      <c r="C44" s="93" t="s">
        <v>376</v>
      </c>
      <c r="D44" s="102">
        <v>29</v>
      </c>
      <c r="E44" s="103">
        <v>23</v>
      </c>
      <c r="F44" s="19">
        <f t="shared" si="0"/>
        <v>52</v>
      </c>
      <c r="G44" s="20">
        <f t="shared" si="1"/>
        <v>0</v>
      </c>
      <c r="H44" s="21">
        <f t="shared" si="2"/>
        <v>1</v>
      </c>
    </row>
    <row r="45" spans="1:8" ht="19.5" customHeight="1">
      <c r="A45" s="92">
        <v>38</v>
      </c>
      <c r="B45" s="93" t="s">
        <v>377</v>
      </c>
      <c r="C45" s="93" t="s">
        <v>378</v>
      </c>
      <c r="D45" s="102">
        <v>6</v>
      </c>
      <c r="E45" s="103">
        <v>19</v>
      </c>
      <c r="F45" s="19">
        <f t="shared" si="0"/>
        <v>25</v>
      </c>
      <c r="G45" s="20">
        <f t="shared" si="1"/>
        <v>0</v>
      </c>
      <c r="H45" s="21">
        <f t="shared" si="2"/>
        <v>0</v>
      </c>
    </row>
    <row r="46" spans="1:8" ht="19.5" customHeight="1">
      <c r="A46" s="92">
        <v>39</v>
      </c>
      <c r="B46" s="93" t="s">
        <v>379</v>
      </c>
      <c r="C46" s="93" t="s">
        <v>380</v>
      </c>
      <c r="D46" s="102">
        <v>22</v>
      </c>
      <c r="E46" s="103">
        <v>27</v>
      </c>
      <c r="F46" s="19">
        <f t="shared" si="0"/>
        <v>49</v>
      </c>
      <c r="G46" s="20">
        <f t="shared" si="1"/>
        <v>0</v>
      </c>
      <c r="H46" s="21">
        <f t="shared" si="2"/>
        <v>1</v>
      </c>
    </row>
    <row r="47" spans="1:8" ht="19.5" customHeight="1">
      <c r="A47" s="92">
        <v>40</v>
      </c>
      <c r="B47" s="93" t="s">
        <v>381</v>
      </c>
      <c r="C47" s="93" t="s">
        <v>382</v>
      </c>
      <c r="D47" s="102">
        <v>19</v>
      </c>
      <c r="E47" s="103">
        <v>23</v>
      </c>
      <c r="F47" s="19">
        <f t="shared" si="0"/>
        <v>42</v>
      </c>
      <c r="G47" s="20">
        <f t="shared" si="1"/>
        <v>0</v>
      </c>
      <c r="H47" s="21">
        <f t="shared" si="2"/>
        <v>1</v>
      </c>
    </row>
    <row r="48" spans="1:8" ht="19.5" customHeight="1">
      <c r="A48" s="92">
        <v>41</v>
      </c>
      <c r="B48" s="93" t="s">
        <v>383</v>
      </c>
      <c r="C48" s="93" t="s">
        <v>384</v>
      </c>
      <c r="D48" s="102">
        <v>10</v>
      </c>
      <c r="E48" s="103">
        <v>23</v>
      </c>
      <c r="F48" s="19">
        <f t="shared" si="0"/>
        <v>33</v>
      </c>
      <c r="G48" s="20">
        <f t="shared" si="1"/>
        <v>0</v>
      </c>
      <c r="H48" s="21">
        <f t="shared" si="2"/>
        <v>1</v>
      </c>
    </row>
    <row r="49" spans="1:8" ht="19.5" customHeight="1">
      <c r="A49" s="92">
        <v>42</v>
      </c>
      <c r="B49" s="93" t="s">
        <v>385</v>
      </c>
      <c r="C49" s="93" t="s">
        <v>386</v>
      </c>
      <c r="D49" s="102">
        <v>6</v>
      </c>
      <c r="E49" s="103">
        <v>24</v>
      </c>
      <c r="F49" s="19">
        <f t="shared" si="0"/>
        <v>30</v>
      </c>
      <c r="G49" s="20">
        <f t="shared" si="1"/>
        <v>0</v>
      </c>
      <c r="H49" s="21">
        <f t="shared" si="2"/>
        <v>1</v>
      </c>
    </row>
    <row r="50" spans="1:8" ht="19.5" customHeight="1">
      <c r="A50" s="92">
        <v>43</v>
      </c>
      <c r="B50" s="93" t="s">
        <v>387</v>
      </c>
      <c r="C50" s="93" t="s">
        <v>388</v>
      </c>
      <c r="D50" s="102">
        <v>23</v>
      </c>
      <c r="E50" s="103">
        <v>28</v>
      </c>
      <c r="F50" s="19">
        <f t="shared" si="0"/>
        <v>51</v>
      </c>
      <c r="G50" s="20">
        <f t="shared" si="1"/>
        <v>0</v>
      </c>
      <c r="H50" s="21">
        <f t="shared" si="2"/>
        <v>1</v>
      </c>
    </row>
    <row r="51" spans="1:8" ht="19.5" customHeight="1">
      <c r="A51" s="92">
        <v>44</v>
      </c>
      <c r="B51" s="93" t="s">
        <v>389</v>
      </c>
      <c r="C51" s="93" t="s">
        <v>390</v>
      </c>
      <c r="D51" s="102">
        <v>19</v>
      </c>
      <c r="E51" s="103">
        <v>26</v>
      </c>
      <c r="F51" s="19">
        <f t="shared" si="0"/>
        <v>45</v>
      </c>
      <c r="G51" s="20">
        <f t="shared" si="1"/>
        <v>0</v>
      </c>
      <c r="H51" s="21">
        <f t="shared" si="2"/>
        <v>1</v>
      </c>
    </row>
    <row r="52" spans="1:8" ht="19.5" customHeight="1">
      <c r="A52" s="92">
        <v>45</v>
      </c>
      <c r="B52" s="93" t="s">
        <v>391</v>
      </c>
      <c r="C52" s="93" t="s">
        <v>392</v>
      </c>
      <c r="D52" s="102">
        <v>23</v>
      </c>
      <c r="E52" s="103">
        <v>24</v>
      </c>
      <c r="F52" s="19">
        <f t="shared" si="0"/>
        <v>47</v>
      </c>
      <c r="G52" s="20">
        <f t="shared" si="1"/>
        <v>0</v>
      </c>
      <c r="H52" s="21">
        <f t="shared" si="2"/>
        <v>1</v>
      </c>
    </row>
    <row r="53" spans="1:8" ht="19.5" customHeight="1">
      <c r="A53" s="92">
        <v>46</v>
      </c>
      <c r="B53" s="93" t="s">
        <v>393</v>
      </c>
      <c r="C53" s="93" t="s">
        <v>394</v>
      </c>
      <c r="D53" s="102">
        <v>22</v>
      </c>
      <c r="E53" s="103">
        <v>24</v>
      </c>
      <c r="F53" s="19">
        <f t="shared" si="0"/>
        <v>46</v>
      </c>
      <c r="G53" s="20">
        <f t="shared" si="1"/>
        <v>0</v>
      </c>
      <c r="H53" s="21">
        <f t="shared" si="2"/>
        <v>1</v>
      </c>
    </row>
    <row r="54" spans="1:8" ht="19.5" customHeight="1">
      <c r="A54" s="92">
        <v>47</v>
      </c>
      <c r="B54" s="93" t="s">
        <v>395</v>
      </c>
      <c r="C54" s="93" t="s">
        <v>396</v>
      </c>
      <c r="D54" s="102">
        <v>40</v>
      </c>
      <c r="E54" s="103">
        <v>27</v>
      </c>
      <c r="F54" s="19">
        <f t="shared" si="0"/>
        <v>67</v>
      </c>
      <c r="G54" s="20">
        <f t="shared" si="1"/>
        <v>1</v>
      </c>
      <c r="H54" s="21">
        <f t="shared" si="2"/>
        <v>1</v>
      </c>
    </row>
    <row r="55" spans="1:8" ht="19.5" customHeight="1">
      <c r="A55" s="92">
        <v>48</v>
      </c>
      <c r="B55" s="93" t="s">
        <v>397</v>
      </c>
      <c r="C55" s="93" t="s">
        <v>398</v>
      </c>
      <c r="D55" s="102">
        <v>14</v>
      </c>
      <c r="E55" s="103">
        <v>24</v>
      </c>
      <c r="F55" s="19">
        <f t="shared" si="0"/>
        <v>38</v>
      </c>
      <c r="G55" s="20">
        <f t="shared" si="1"/>
        <v>0</v>
      </c>
      <c r="H55" s="21">
        <f t="shared" si="2"/>
        <v>1</v>
      </c>
    </row>
    <row r="56" spans="1:8" ht="19.5" customHeight="1">
      <c r="A56" s="92">
        <v>49</v>
      </c>
      <c r="B56" s="93" t="s">
        <v>399</v>
      </c>
      <c r="C56" s="93" t="s">
        <v>400</v>
      </c>
      <c r="D56" s="102">
        <v>4</v>
      </c>
      <c r="E56" s="103">
        <v>26</v>
      </c>
      <c r="F56" s="19">
        <f t="shared" si="0"/>
        <v>30</v>
      </c>
      <c r="G56" s="20">
        <f t="shared" si="1"/>
        <v>0</v>
      </c>
      <c r="H56" s="21">
        <f t="shared" si="2"/>
        <v>1</v>
      </c>
    </row>
    <row r="57" spans="1:8" ht="19.5" customHeight="1">
      <c r="A57" s="92">
        <v>50</v>
      </c>
      <c r="B57" s="93" t="s">
        <v>401</v>
      </c>
      <c r="C57" s="93" t="s">
        <v>402</v>
      </c>
      <c r="D57" s="102">
        <v>49</v>
      </c>
      <c r="E57" s="103">
        <v>30</v>
      </c>
      <c r="F57" s="19">
        <f t="shared" si="0"/>
        <v>79</v>
      </c>
      <c r="G57" s="20">
        <f t="shared" si="1"/>
        <v>1</v>
      </c>
      <c r="H57" s="21">
        <f t="shared" si="2"/>
        <v>1</v>
      </c>
    </row>
    <row r="58" spans="1:8" ht="19.5" customHeight="1">
      <c r="A58" s="92">
        <v>51</v>
      </c>
      <c r="B58" s="93" t="s">
        <v>403</v>
      </c>
      <c r="C58" s="93" t="s">
        <v>404</v>
      </c>
      <c r="D58" s="102">
        <v>32</v>
      </c>
      <c r="E58" s="103">
        <v>27</v>
      </c>
      <c r="F58" s="19">
        <f t="shared" si="0"/>
        <v>59</v>
      </c>
      <c r="G58" s="20">
        <f t="shared" si="1"/>
        <v>0</v>
      </c>
      <c r="H58" s="21">
        <f t="shared" si="2"/>
        <v>1</v>
      </c>
    </row>
    <row r="59" spans="1:8" ht="19.5" customHeight="1">
      <c r="A59" s="92">
        <v>52</v>
      </c>
      <c r="B59" s="93" t="s">
        <v>405</v>
      </c>
      <c r="C59" s="93" t="s">
        <v>406</v>
      </c>
      <c r="D59" s="102">
        <v>14</v>
      </c>
      <c r="E59" s="103">
        <v>24</v>
      </c>
      <c r="F59" s="19">
        <f t="shared" si="0"/>
        <v>38</v>
      </c>
      <c r="G59" s="20">
        <f t="shared" si="1"/>
        <v>0</v>
      </c>
      <c r="H59" s="21">
        <f t="shared" si="2"/>
        <v>1</v>
      </c>
    </row>
    <row r="60" spans="1:8" ht="19.5" customHeight="1">
      <c r="A60" s="92">
        <v>53</v>
      </c>
      <c r="B60" s="93" t="s">
        <v>407</v>
      </c>
      <c r="C60" s="93" t="s">
        <v>408</v>
      </c>
      <c r="D60" s="102">
        <v>17</v>
      </c>
      <c r="E60" s="103">
        <v>24</v>
      </c>
      <c r="F60" s="19">
        <f t="shared" si="0"/>
        <v>41</v>
      </c>
      <c r="G60" s="20">
        <f t="shared" si="1"/>
        <v>0</v>
      </c>
      <c r="H60" s="21">
        <f t="shared" si="2"/>
        <v>1</v>
      </c>
    </row>
    <row r="61" spans="1:8" ht="19.5" customHeight="1">
      <c r="A61" s="92">
        <v>54</v>
      </c>
      <c r="B61" s="93" t="s">
        <v>409</v>
      </c>
      <c r="C61" s="93" t="s">
        <v>410</v>
      </c>
      <c r="D61" s="102">
        <v>26</v>
      </c>
      <c r="E61" s="103">
        <v>29</v>
      </c>
      <c r="F61" s="19">
        <f t="shared" si="0"/>
        <v>55</v>
      </c>
      <c r="G61" s="20">
        <f t="shared" si="1"/>
        <v>0</v>
      </c>
      <c r="H61" s="21">
        <f t="shared" si="2"/>
        <v>1</v>
      </c>
    </row>
    <row r="62" spans="1:8" ht="19.5" customHeight="1">
      <c r="A62" s="92">
        <v>55</v>
      </c>
      <c r="B62" s="93" t="s">
        <v>411</v>
      </c>
      <c r="C62" s="93" t="s">
        <v>156</v>
      </c>
      <c r="D62" s="102">
        <v>13</v>
      </c>
      <c r="E62" s="103">
        <v>23</v>
      </c>
      <c r="F62" s="19">
        <f t="shared" si="0"/>
        <v>36</v>
      </c>
      <c r="G62" s="20">
        <f t="shared" si="1"/>
        <v>0</v>
      </c>
      <c r="H62" s="21">
        <f t="shared" si="2"/>
        <v>1</v>
      </c>
    </row>
    <row r="63" spans="1:8" ht="19.5" customHeight="1">
      <c r="A63" s="92">
        <v>56</v>
      </c>
      <c r="B63" s="93" t="s">
        <v>412</v>
      </c>
      <c r="C63" s="93" t="s">
        <v>413</v>
      </c>
      <c r="D63" s="102">
        <v>12</v>
      </c>
      <c r="E63" s="103">
        <v>24</v>
      </c>
      <c r="F63" s="19">
        <f t="shared" si="0"/>
        <v>36</v>
      </c>
      <c r="G63" s="20">
        <f t="shared" si="1"/>
        <v>0</v>
      </c>
      <c r="H63" s="21">
        <f t="shared" si="2"/>
        <v>1</v>
      </c>
    </row>
    <row r="64" spans="1:8" ht="19.5" customHeight="1">
      <c r="A64" s="92">
        <v>57</v>
      </c>
      <c r="B64" s="93" t="s">
        <v>414</v>
      </c>
      <c r="C64" s="93" t="s">
        <v>415</v>
      </c>
      <c r="D64" s="102">
        <v>9</v>
      </c>
      <c r="E64" s="103">
        <v>24</v>
      </c>
      <c r="F64" s="19">
        <f t="shared" si="0"/>
        <v>33</v>
      </c>
      <c r="G64" s="20">
        <f t="shared" si="1"/>
        <v>0</v>
      </c>
      <c r="H64" s="21">
        <f t="shared" si="2"/>
        <v>1</v>
      </c>
    </row>
    <row r="65" spans="1:8" ht="19.5" customHeight="1">
      <c r="A65" s="92">
        <v>58</v>
      </c>
      <c r="B65" s="93" t="s">
        <v>416</v>
      </c>
      <c r="C65" s="93" t="s">
        <v>417</v>
      </c>
      <c r="D65" s="102">
        <v>25</v>
      </c>
      <c r="E65" s="103">
        <v>23</v>
      </c>
      <c r="F65" s="19">
        <f t="shared" si="0"/>
        <v>48</v>
      </c>
      <c r="G65" s="20">
        <f t="shared" si="1"/>
        <v>0</v>
      </c>
      <c r="H65" s="21">
        <f t="shared" si="2"/>
        <v>1</v>
      </c>
    </row>
    <row r="66" spans="1:8" ht="19.5" customHeight="1">
      <c r="A66" s="92">
        <v>59</v>
      </c>
      <c r="B66" s="93" t="s">
        <v>418</v>
      </c>
      <c r="C66" s="93" t="s">
        <v>419</v>
      </c>
      <c r="D66" s="102">
        <v>17</v>
      </c>
      <c r="E66" s="103">
        <v>24</v>
      </c>
      <c r="F66" s="19">
        <f t="shared" si="0"/>
        <v>41</v>
      </c>
      <c r="G66" s="20">
        <f t="shared" si="1"/>
        <v>0</v>
      </c>
      <c r="H66" s="21">
        <f t="shared" si="2"/>
        <v>1</v>
      </c>
    </row>
    <row r="67" spans="1:8" ht="19.5" customHeight="1">
      <c r="A67" s="92">
        <v>60</v>
      </c>
      <c r="B67" s="93" t="s">
        <v>420</v>
      </c>
      <c r="C67" s="93" t="s">
        <v>421</v>
      </c>
      <c r="D67" s="102">
        <v>14</v>
      </c>
      <c r="E67" s="103">
        <v>22</v>
      </c>
      <c r="F67" s="19">
        <f t="shared" si="0"/>
        <v>36</v>
      </c>
      <c r="G67" s="20">
        <f t="shared" si="1"/>
        <v>0</v>
      </c>
      <c r="H67" s="21">
        <f t="shared" si="2"/>
        <v>1</v>
      </c>
    </row>
    <row r="68" spans="1:8" ht="19.5" customHeight="1">
      <c r="A68" s="92">
        <v>61</v>
      </c>
      <c r="B68" s="93" t="s">
        <v>422</v>
      </c>
      <c r="C68" s="93" t="s">
        <v>423</v>
      </c>
      <c r="D68" s="102">
        <v>13</v>
      </c>
      <c r="E68" s="103">
        <v>26</v>
      </c>
      <c r="F68" s="19">
        <f t="shared" si="0"/>
        <v>39</v>
      </c>
      <c r="G68" s="20">
        <f t="shared" si="1"/>
        <v>0</v>
      </c>
      <c r="H68" s="21">
        <f t="shared" si="2"/>
        <v>1</v>
      </c>
    </row>
    <row r="69" spans="1:8" ht="19.5" customHeight="1">
      <c r="A69" s="92">
        <v>62</v>
      </c>
      <c r="B69" s="93" t="s">
        <v>424</v>
      </c>
      <c r="C69" s="93" t="s">
        <v>425</v>
      </c>
      <c r="D69" s="102">
        <v>9</v>
      </c>
      <c r="E69" s="103">
        <v>24</v>
      </c>
      <c r="F69" s="19">
        <f t="shared" si="0"/>
        <v>33</v>
      </c>
      <c r="G69" s="20">
        <f t="shared" si="1"/>
        <v>0</v>
      </c>
      <c r="H69" s="21">
        <f t="shared" si="2"/>
        <v>1</v>
      </c>
    </row>
    <row r="70" spans="1:8" ht="19.5" customHeight="1">
      <c r="A70" s="92">
        <v>63</v>
      </c>
      <c r="B70" s="93" t="s">
        <v>426</v>
      </c>
      <c r="C70" s="93" t="s">
        <v>427</v>
      </c>
      <c r="D70" s="102">
        <v>28</v>
      </c>
      <c r="E70" s="103">
        <v>28</v>
      </c>
      <c r="F70" s="19">
        <f t="shared" si="0"/>
        <v>56</v>
      </c>
      <c r="G70" s="20">
        <f t="shared" si="1"/>
        <v>0</v>
      </c>
      <c r="H70" s="21">
        <f t="shared" si="2"/>
        <v>1</v>
      </c>
    </row>
    <row r="71" spans="1:8" ht="19.5" customHeight="1">
      <c r="A71" s="92">
        <v>64</v>
      </c>
      <c r="B71" s="93" t="s">
        <v>428</v>
      </c>
      <c r="C71" s="93" t="s">
        <v>429</v>
      </c>
      <c r="D71" s="102">
        <v>39</v>
      </c>
      <c r="E71" s="103">
        <v>28</v>
      </c>
      <c r="F71" s="19">
        <f t="shared" si="0"/>
        <v>67</v>
      </c>
      <c r="G71" s="20">
        <f t="shared" si="1"/>
        <v>1</v>
      </c>
      <c r="H71" s="21">
        <f t="shared" si="2"/>
        <v>1</v>
      </c>
    </row>
    <row r="72" spans="1:8" ht="19.5" customHeight="1">
      <c r="A72" s="92">
        <v>65</v>
      </c>
      <c r="B72" s="93" t="s">
        <v>430</v>
      </c>
      <c r="C72" s="93" t="s">
        <v>431</v>
      </c>
      <c r="D72" s="102">
        <v>18</v>
      </c>
      <c r="E72" s="103">
        <v>24</v>
      </c>
      <c r="F72" s="19">
        <f t="shared" si="0"/>
        <v>42</v>
      </c>
      <c r="G72" s="20">
        <f t="shared" si="1"/>
        <v>0</v>
      </c>
      <c r="H72" s="21">
        <f t="shared" si="2"/>
        <v>1</v>
      </c>
    </row>
    <row r="73" spans="1:8" ht="19.5" customHeight="1">
      <c r="A73" s="92">
        <v>66</v>
      </c>
      <c r="B73" s="93" t="s">
        <v>432</v>
      </c>
      <c r="C73" s="93" t="s">
        <v>433</v>
      </c>
      <c r="D73" s="102">
        <v>11</v>
      </c>
      <c r="E73" s="103">
        <v>23</v>
      </c>
      <c r="F73" s="19">
        <f t="shared" ref="F73:F136" si="3">SUM(D73:E73)</f>
        <v>34</v>
      </c>
      <c r="G73" s="20">
        <f t="shared" ref="G73:G136" si="4">IF((D73/$D$6)&gt;=$D$7,1,0)</f>
        <v>0</v>
      </c>
      <c r="H73" s="21">
        <f t="shared" ref="H73:H136" si="5">IF((E73/$E$6)&gt;=$E$7,1,0)</f>
        <v>1</v>
      </c>
    </row>
    <row r="74" spans="1:8" ht="19.5" customHeight="1">
      <c r="A74" s="92">
        <v>67</v>
      </c>
      <c r="B74" s="93" t="s">
        <v>434</v>
      </c>
      <c r="C74" s="93" t="s">
        <v>435</v>
      </c>
      <c r="D74" s="102">
        <v>18</v>
      </c>
      <c r="E74" s="103">
        <v>24</v>
      </c>
      <c r="F74" s="19">
        <f t="shared" si="3"/>
        <v>42</v>
      </c>
      <c r="G74" s="20">
        <f t="shared" si="4"/>
        <v>0</v>
      </c>
      <c r="H74" s="21">
        <f t="shared" si="5"/>
        <v>1</v>
      </c>
    </row>
    <row r="75" spans="1:8" ht="19.5" customHeight="1">
      <c r="A75" s="92">
        <v>68</v>
      </c>
      <c r="B75" s="93" t="s">
        <v>436</v>
      </c>
      <c r="C75" s="93" t="s">
        <v>437</v>
      </c>
      <c r="D75" s="102">
        <v>18</v>
      </c>
      <c r="E75" s="103">
        <v>23</v>
      </c>
      <c r="F75" s="19">
        <f t="shared" si="3"/>
        <v>41</v>
      </c>
      <c r="G75" s="20">
        <f t="shared" si="4"/>
        <v>0</v>
      </c>
      <c r="H75" s="21">
        <f t="shared" si="5"/>
        <v>1</v>
      </c>
    </row>
    <row r="76" spans="1:8" ht="19.5" customHeight="1">
      <c r="A76" s="92">
        <v>69</v>
      </c>
      <c r="B76" s="93" t="s">
        <v>438</v>
      </c>
      <c r="C76" s="93" t="s">
        <v>439</v>
      </c>
      <c r="D76" s="102">
        <v>10</v>
      </c>
      <c r="E76" s="103">
        <v>22</v>
      </c>
      <c r="F76" s="19">
        <f t="shared" si="3"/>
        <v>32</v>
      </c>
      <c r="G76" s="20">
        <f t="shared" si="4"/>
        <v>0</v>
      </c>
      <c r="H76" s="21">
        <f t="shared" si="5"/>
        <v>1</v>
      </c>
    </row>
    <row r="77" spans="1:8" ht="19.5" customHeight="1">
      <c r="A77" s="92">
        <v>70</v>
      </c>
      <c r="B77" s="93" t="s">
        <v>440</v>
      </c>
      <c r="C77" s="93" t="s">
        <v>441</v>
      </c>
      <c r="D77" s="102">
        <v>18</v>
      </c>
      <c r="E77" s="103">
        <v>25</v>
      </c>
      <c r="F77" s="19">
        <f t="shared" si="3"/>
        <v>43</v>
      </c>
      <c r="G77" s="20">
        <f t="shared" si="4"/>
        <v>0</v>
      </c>
      <c r="H77" s="21">
        <f t="shared" si="5"/>
        <v>1</v>
      </c>
    </row>
    <row r="78" spans="1:8" ht="19.5" customHeight="1">
      <c r="A78" s="92">
        <v>71</v>
      </c>
      <c r="B78" s="93" t="s">
        <v>442</v>
      </c>
      <c r="C78" s="93" t="s">
        <v>443</v>
      </c>
      <c r="D78" s="102">
        <v>20</v>
      </c>
      <c r="E78" s="103">
        <v>25</v>
      </c>
      <c r="F78" s="19">
        <f t="shared" si="3"/>
        <v>45</v>
      </c>
      <c r="G78" s="20">
        <f t="shared" si="4"/>
        <v>0</v>
      </c>
      <c r="H78" s="21">
        <f t="shared" si="5"/>
        <v>1</v>
      </c>
    </row>
    <row r="79" spans="1:8" ht="19.5" customHeight="1">
      <c r="A79" s="92">
        <v>72</v>
      </c>
      <c r="B79" s="93" t="s">
        <v>444</v>
      </c>
      <c r="C79" s="93" t="s">
        <v>445</v>
      </c>
      <c r="D79" s="102">
        <v>32</v>
      </c>
      <c r="E79" s="103">
        <v>30</v>
      </c>
      <c r="F79" s="19">
        <f t="shared" si="3"/>
        <v>62</v>
      </c>
      <c r="G79" s="20">
        <f t="shared" si="4"/>
        <v>0</v>
      </c>
      <c r="H79" s="21">
        <f t="shared" si="5"/>
        <v>1</v>
      </c>
    </row>
    <row r="80" spans="1:8" ht="19.5" customHeight="1">
      <c r="A80" s="92">
        <v>73</v>
      </c>
      <c r="B80" s="93" t="s">
        <v>446</v>
      </c>
      <c r="C80" s="93" t="s">
        <v>447</v>
      </c>
      <c r="D80" s="102">
        <v>27</v>
      </c>
      <c r="E80" s="103">
        <v>26</v>
      </c>
      <c r="F80" s="19">
        <f t="shared" si="3"/>
        <v>53</v>
      </c>
      <c r="G80" s="20">
        <f t="shared" si="4"/>
        <v>0</v>
      </c>
      <c r="H80" s="21">
        <f t="shared" si="5"/>
        <v>1</v>
      </c>
    </row>
    <row r="81" spans="1:8" ht="19.5" customHeight="1">
      <c r="A81" s="92">
        <v>74</v>
      </c>
      <c r="B81" s="93" t="s">
        <v>448</v>
      </c>
      <c r="C81" s="93" t="s">
        <v>449</v>
      </c>
      <c r="D81" s="102">
        <v>15</v>
      </c>
      <c r="E81" s="103">
        <v>26</v>
      </c>
      <c r="F81" s="19">
        <f t="shared" si="3"/>
        <v>41</v>
      </c>
      <c r="G81" s="20">
        <f t="shared" si="4"/>
        <v>0</v>
      </c>
      <c r="H81" s="21">
        <f t="shared" si="5"/>
        <v>1</v>
      </c>
    </row>
    <row r="82" spans="1:8" ht="19.5" customHeight="1">
      <c r="A82" s="92">
        <v>75</v>
      </c>
      <c r="B82" s="93" t="s">
        <v>450</v>
      </c>
      <c r="C82" s="93" t="s">
        <v>451</v>
      </c>
      <c r="D82" s="102">
        <v>22</v>
      </c>
      <c r="E82" s="103">
        <v>26</v>
      </c>
      <c r="F82" s="19">
        <f t="shared" si="3"/>
        <v>48</v>
      </c>
      <c r="G82" s="20">
        <f t="shared" si="4"/>
        <v>0</v>
      </c>
      <c r="H82" s="21">
        <f t="shared" si="5"/>
        <v>1</v>
      </c>
    </row>
    <row r="83" spans="1:8" ht="19.5" customHeight="1">
      <c r="A83" s="92">
        <v>76</v>
      </c>
      <c r="B83" s="93" t="s">
        <v>452</v>
      </c>
      <c r="C83" s="93" t="s">
        <v>453</v>
      </c>
      <c r="D83" s="102">
        <v>24</v>
      </c>
      <c r="E83" s="103">
        <v>21</v>
      </c>
      <c r="F83" s="19">
        <f t="shared" si="3"/>
        <v>45</v>
      </c>
      <c r="G83" s="20">
        <f t="shared" si="4"/>
        <v>0</v>
      </c>
      <c r="H83" s="21">
        <f t="shared" si="5"/>
        <v>1</v>
      </c>
    </row>
    <row r="84" spans="1:8" ht="19.5" customHeight="1">
      <c r="A84" s="92">
        <v>77</v>
      </c>
      <c r="B84" s="93" t="s">
        <v>454</v>
      </c>
      <c r="C84" s="93" t="s">
        <v>188</v>
      </c>
      <c r="D84" s="102">
        <v>25</v>
      </c>
      <c r="E84" s="103">
        <v>24</v>
      </c>
      <c r="F84" s="19">
        <f t="shared" si="3"/>
        <v>49</v>
      </c>
      <c r="G84" s="20">
        <f t="shared" si="4"/>
        <v>0</v>
      </c>
      <c r="H84" s="21">
        <f t="shared" si="5"/>
        <v>1</v>
      </c>
    </row>
    <row r="85" spans="1:8" ht="19.5" customHeight="1">
      <c r="A85" s="92">
        <v>78</v>
      </c>
      <c r="B85" s="93" t="s">
        <v>455</v>
      </c>
      <c r="C85" s="93" t="s">
        <v>456</v>
      </c>
      <c r="D85" s="102">
        <v>33</v>
      </c>
      <c r="E85" s="103">
        <v>29</v>
      </c>
      <c r="F85" s="19">
        <f t="shared" si="3"/>
        <v>62</v>
      </c>
      <c r="G85" s="20">
        <f t="shared" si="4"/>
        <v>0</v>
      </c>
      <c r="H85" s="21">
        <f t="shared" si="5"/>
        <v>1</v>
      </c>
    </row>
    <row r="86" spans="1:8" ht="19.5" customHeight="1">
      <c r="A86" s="92">
        <v>79</v>
      </c>
      <c r="B86" s="93" t="s">
        <v>457</v>
      </c>
      <c r="C86" s="93" t="s">
        <v>458</v>
      </c>
      <c r="D86" s="102">
        <v>22</v>
      </c>
      <c r="E86" s="103">
        <v>26</v>
      </c>
      <c r="F86" s="19">
        <f t="shared" si="3"/>
        <v>48</v>
      </c>
      <c r="G86" s="20">
        <f t="shared" si="4"/>
        <v>0</v>
      </c>
      <c r="H86" s="21">
        <f t="shared" si="5"/>
        <v>1</v>
      </c>
    </row>
    <row r="87" spans="1:8" ht="19.5" customHeight="1">
      <c r="A87" s="92">
        <v>80</v>
      </c>
      <c r="B87" s="93" t="s">
        <v>459</v>
      </c>
      <c r="C87" s="93" t="s">
        <v>460</v>
      </c>
      <c r="D87" s="102">
        <v>18</v>
      </c>
      <c r="E87" s="103">
        <v>24</v>
      </c>
      <c r="F87" s="19">
        <f t="shared" si="3"/>
        <v>42</v>
      </c>
      <c r="G87" s="20">
        <f t="shared" si="4"/>
        <v>0</v>
      </c>
      <c r="H87" s="21">
        <f t="shared" si="5"/>
        <v>1</v>
      </c>
    </row>
    <row r="88" spans="1:8" ht="19.5" customHeight="1">
      <c r="A88" s="92">
        <v>81</v>
      </c>
      <c r="B88" s="93" t="s">
        <v>461</v>
      </c>
      <c r="C88" s="93" t="s">
        <v>462</v>
      </c>
      <c r="D88" s="102">
        <v>12</v>
      </c>
      <c r="E88" s="103">
        <v>22</v>
      </c>
      <c r="F88" s="19">
        <f t="shared" si="3"/>
        <v>34</v>
      </c>
      <c r="G88" s="20">
        <f t="shared" si="4"/>
        <v>0</v>
      </c>
      <c r="H88" s="21">
        <f t="shared" si="5"/>
        <v>1</v>
      </c>
    </row>
    <row r="89" spans="1:8" ht="19.5" customHeight="1">
      <c r="A89" s="92">
        <v>82</v>
      </c>
      <c r="B89" s="93" t="s">
        <v>463</v>
      </c>
      <c r="C89" s="93" t="s">
        <v>464</v>
      </c>
      <c r="D89" s="102">
        <v>28</v>
      </c>
      <c r="E89" s="103">
        <v>23</v>
      </c>
      <c r="F89" s="19">
        <f t="shared" si="3"/>
        <v>51</v>
      </c>
      <c r="G89" s="20">
        <f t="shared" si="4"/>
        <v>0</v>
      </c>
      <c r="H89" s="21">
        <f t="shared" si="5"/>
        <v>1</v>
      </c>
    </row>
    <row r="90" spans="1:8" ht="19.5" customHeight="1">
      <c r="A90" s="92">
        <v>83</v>
      </c>
      <c r="B90" s="93" t="s">
        <v>465</v>
      </c>
      <c r="C90" s="93" t="s">
        <v>466</v>
      </c>
      <c r="D90" s="102">
        <v>45</v>
      </c>
      <c r="E90" s="103">
        <v>30</v>
      </c>
      <c r="F90" s="19">
        <f t="shared" si="3"/>
        <v>75</v>
      </c>
      <c r="G90" s="20">
        <f t="shared" si="4"/>
        <v>1</v>
      </c>
      <c r="H90" s="21">
        <f t="shared" si="5"/>
        <v>1</v>
      </c>
    </row>
    <row r="91" spans="1:8" ht="19.5" customHeight="1">
      <c r="A91" s="92">
        <v>84</v>
      </c>
      <c r="B91" s="93" t="s">
        <v>467</v>
      </c>
      <c r="C91" s="93" t="s">
        <v>468</v>
      </c>
      <c r="D91" s="102">
        <v>39</v>
      </c>
      <c r="E91" s="103">
        <v>30</v>
      </c>
      <c r="F91" s="19">
        <f t="shared" si="3"/>
        <v>69</v>
      </c>
      <c r="G91" s="20">
        <f t="shared" si="4"/>
        <v>1</v>
      </c>
      <c r="H91" s="21">
        <f t="shared" si="5"/>
        <v>1</v>
      </c>
    </row>
    <row r="92" spans="1:8" ht="19.5" customHeight="1">
      <c r="A92" s="92">
        <v>85</v>
      </c>
      <c r="B92" s="93" t="s">
        <v>469</v>
      </c>
      <c r="C92" s="93" t="s">
        <v>470</v>
      </c>
      <c r="D92" s="102">
        <v>31</v>
      </c>
      <c r="E92" s="103">
        <v>24</v>
      </c>
      <c r="F92" s="19">
        <f t="shared" si="3"/>
        <v>55</v>
      </c>
      <c r="G92" s="20">
        <f t="shared" si="4"/>
        <v>0</v>
      </c>
      <c r="H92" s="21">
        <f t="shared" si="5"/>
        <v>1</v>
      </c>
    </row>
    <row r="93" spans="1:8" ht="19.5" customHeight="1">
      <c r="A93" s="92">
        <v>86</v>
      </c>
      <c r="B93" s="93" t="s">
        <v>471</v>
      </c>
      <c r="C93" s="93" t="s">
        <v>472</v>
      </c>
      <c r="D93" s="102">
        <v>47</v>
      </c>
      <c r="E93" s="103">
        <v>25</v>
      </c>
      <c r="F93" s="19">
        <f t="shared" si="3"/>
        <v>72</v>
      </c>
      <c r="G93" s="20">
        <f t="shared" si="4"/>
        <v>1</v>
      </c>
      <c r="H93" s="21">
        <f t="shared" si="5"/>
        <v>1</v>
      </c>
    </row>
    <row r="94" spans="1:8" ht="19.5" customHeight="1">
      <c r="A94" s="92">
        <v>87</v>
      </c>
      <c r="B94" s="93" t="s">
        <v>473</v>
      </c>
      <c r="C94" s="93" t="s">
        <v>474</v>
      </c>
      <c r="D94" s="102">
        <v>40</v>
      </c>
      <c r="E94" s="103">
        <v>23</v>
      </c>
      <c r="F94" s="19">
        <f t="shared" si="3"/>
        <v>63</v>
      </c>
      <c r="G94" s="20">
        <f t="shared" si="4"/>
        <v>1</v>
      </c>
      <c r="H94" s="21">
        <f t="shared" si="5"/>
        <v>1</v>
      </c>
    </row>
    <row r="95" spans="1:8" ht="19.5" customHeight="1">
      <c r="A95" s="92">
        <v>88</v>
      </c>
      <c r="B95" s="93" t="s">
        <v>475</v>
      </c>
      <c r="C95" s="93" t="s">
        <v>476</v>
      </c>
      <c r="D95" s="102">
        <v>35</v>
      </c>
      <c r="E95" s="103">
        <v>25</v>
      </c>
      <c r="F95" s="19">
        <f t="shared" si="3"/>
        <v>60</v>
      </c>
      <c r="G95" s="20">
        <f t="shared" si="4"/>
        <v>1</v>
      </c>
      <c r="H95" s="21">
        <f t="shared" si="5"/>
        <v>1</v>
      </c>
    </row>
    <row r="96" spans="1:8" ht="19.5" customHeight="1">
      <c r="A96" s="92">
        <v>89</v>
      </c>
      <c r="B96" s="93" t="s">
        <v>477</v>
      </c>
      <c r="C96" s="93" t="s">
        <v>478</v>
      </c>
      <c r="D96" s="102">
        <v>22</v>
      </c>
      <c r="E96" s="103">
        <v>24</v>
      </c>
      <c r="F96" s="19">
        <f t="shared" si="3"/>
        <v>46</v>
      </c>
      <c r="G96" s="20">
        <f t="shared" si="4"/>
        <v>0</v>
      </c>
      <c r="H96" s="21">
        <f t="shared" si="5"/>
        <v>1</v>
      </c>
    </row>
    <row r="97" spans="1:8" ht="19.5" customHeight="1">
      <c r="A97" s="92">
        <v>90</v>
      </c>
      <c r="B97" s="93" t="s">
        <v>479</v>
      </c>
      <c r="C97" s="93" t="s">
        <v>480</v>
      </c>
      <c r="D97" s="102">
        <v>43</v>
      </c>
      <c r="E97" s="103">
        <v>25</v>
      </c>
      <c r="F97" s="19">
        <f t="shared" si="3"/>
        <v>68</v>
      </c>
      <c r="G97" s="20">
        <f t="shared" si="4"/>
        <v>1</v>
      </c>
      <c r="H97" s="21">
        <f t="shared" si="5"/>
        <v>1</v>
      </c>
    </row>
    <row r="98" spans="1:8" ht="19.5" customHeight="1">
      <c r="A98" s="92">
        <v>91</v>
      </c>
      <c r="B98" s="93" t="s">
        <v>481</v>
      </c>
      <c r="C98" s="93" t="s">
        <v>482</v>
      </c>
      <c r="D98" s="102">
        <v>12</v>
      </c>
      <c r="E98" s="103">
        <v>23</v>
      </c>
      <c r="F98" s="19">
        <f t="shared" si="3"/>
        <v>35</v>
      </c>
      <c r="G98" s="20">
        <f t="shared" si="4"/>
        <v>0</v>
      </c>
      <c r="H98" s="21">
        <f t="shared" si="5"/>
        <v>1</v>
      </c>
    </row>
    <row r="99" spans="1:8" ht="19.5" customHeight="1">
      <c r="A99" s="92">
        <v>92</v>
      </c>
      <c r="B99" s="93" t="s">
        <v>483</v>
      </c>
      <c r="C99" s="93" t="s">
        <v>484</v>
      </c>
      <c r="D99" s="102">
        <v>54</v>
      </c>
      <c r="E99" s="103">
        <v>30</v>
      </c>
      <c r="F99" s="19">
        <f t="shared" si="3"/>
        <v>84</v>
      </c>
      <c r="G99" s="20">
        <f t="shared" si="4"/>
        <v>1</v>
      </c>
      <c r="H99" s="21">
        <f t="shared" si="5"/>
        <v>1</v>
      </c>
    </row>
    <row r="100" spans="1:8" ht="19.5" customHeight="1">
      <c r="A100" s="92">
        <v>93</v>
      </c>
      <c r="B100" s="93" t="s">
        <v>485</v>
      </c>
      <c r="C100" s="93" t="s">
        <v>486</v>
      </c>
      <c r="D100" s="102">
        <v>12</v>
      </c>
      <c r="E100" s="103">
        <v>24</v>
      </c>
      <c r="F100" s="19">
        <f t="shared" si="3"/>
        <v>36</v>
      </c>
      <c r="G100" s="20">
        <f t="shared" si="4"/>
        <v>0</v>
      </c>
      <c r="H100" s="21">
        <f t="shared" si="5"/>
        <v>1</v>
      </c>
    </row>
    <row r="101" spans="1:8" ht="19.5" customHeight="1">
      <c r="A101" s="92">
        <v>94</v>
      </c>
      <c r="B101" s="93" t="s">
        <v>487</v>
      </c>
      <c r="C101" s="93" t="s">
        <v>488</v>
      </c>
      <c r="D101" s="102">
        <v>48</v>
      </c>
      <c r="E101" s="103">
        <v>29</v>
      </c>
      <c r="F101" s="19">
        <f t="shared" si="3"/>
        <v>77</v>
      </c>
      <c r="G101" s="20">
        <f t="shared" si="4"/>
        <v>1</v>
      </c>
      <c r="H101" s="21">
        <f t="shared" si="5"/>
        <v>1</v>
      </c>
    </row>
    <row r="102" spans="1:8" ht="19.5" customHeight="1">
      <c r="A102" s="92">
        <v>95</v>
      </c>
      <c r="B102" s="93" t="s">
        <v>489</v>
      </c>
      <c r="C102" s="93" t="s">
        <v>490</v>
      </c>
      <c r="D102" s="102">
        <v>38</v>
      </c>
      <c r="E102" s="103">
        <v>27</v>
      </c>
      <c r="F102" s="19">
        <f t="shared" si="3"/>
        <v>65</v>
      </c>
      <c r="G102" s="20">
        <f t="shared" si="4"/>
        <v>1</v>
      </c>
      <c r="H102" s="21">
        <f t="shared" si="5"/>
        <v>1</v>
      </c>
    </row>
    <row r="103" spans="1:8" ht="19.5" customHeight="1">
      <c r="A103" s="92">
        <v>96</v>
      </c>
      <c r="B103" s="93" t="s">
        <v>491</v>
      </c>
      <c r="C103" s="93" t="s">
        <v>492</v>
      </c>
      <c r="D103" s="102">
        <v>28</v>
      </c>
      <c r="E103" s="103">
        <v>24</v>
      </c>
      <c r="F103" s="19">
        <f t="shared" si="3"/>
        <v>52</v>
      </c>
      <c r="G103" s="20">
        <f t="shared" si="4"/>
        <v>0</v>
      </c>
      <c r="H103" s="21">
        <f t="shared" si="5"/>
        <v>1</v>
      </c>
    </row>
    <row r="104" spans="1:8" ht="19.5" customHeight="1">
      <c r="A104" s="92">
        <v>97</v>
      </c>
      <c r="B104" s="93" t="s">
        <v>493</v>
      </c>
      <c r="C104" s="93" t="s">
        <v>494</v>
      </c>
      <c r="D104" s="102">
        <v>13</v>
      </c>
      <c r="E104" s="103">
        <v>25</v>
      </c>
      <c r="F104" s="19">
        <f t="shared" si="3"/>
        <v>38</v>
      </c>
      <c r="G104" s="20">
        <f t="shared" si="4"/>
        <v>0</v>
      </c>
      <c r="H104" s="21">
        <f t="shared" si="5"/>
        <v>1</v>
      </c>
    </row>
    <row r="105" spans="1:8" ht="19.5" customHeight="1">
      <c r="A105" s="92">
        <v>98</v>
      </c>
      <c r="B105" s="93" t="s">
        <v>495</v>
      </c>
      <c r="C105" s="93" t="s">
        <v>496</v>
      </c>
      <c r="D105" s="102">
        <v>18</v>
      </c>
      <c r="E105" s="103">
        <v>25</v>
      </c>
      <c r="F105" s="19">
        <f t="shared" si="3"/>
        <v>43</v>
      </c>
      <c r="G105" s="20">
        <f t="shared" si="4"/>
        <v>0</v>
      </c>
      <c r="H105" s="21">
        <f t="shared" si="5"/>
        <v>1</v>
      </c>
    </row>
    <row r="106" spans="1:8" ht="19.5" customHeight="1">
      <c r="A106" s="92">
        <v>99</v>
      </c>
      <c r="B106" s="93" t="s">
        <v>497</v>
      </c>
      <c r="C106" s="93" t="s">
        <v>498</v>
      </c>
      <c r="D106" s="102">
        <v>39</v>
      </c>
      <c r="E106" s="103">
        <v>30</v>
      </c>
      <c r="F106" s="19">
        <f t="shared" si="3"/>
        <v>69</v>
      </c>
      <c r="G106" s="20">
        <f t="shared" si="4"/>
        <v>1</v>
      </c>
      <c r="H106" s="21">
        <f t="shared" si="5"/>
        <v>1</v>
      </c>
    </row>
    <row r="107" spans="1:8" ht="19.5" customHeight="1">
      <c r="A107" s="92">
        <v>100</v>
      </c>
      <c r="B107" s="93" t="s">
        <v>499</v>
      </c>
      <c r="C107" s="93" t="s">
        <v>500</v>
      </c>
      <c r="D107" s="102">
        <v>35</v>
      </c>
      <c r="E107" s="103">
        <v>26</v>
      </c>
      <c r="F107" s="19">
        <f t="shared" si="3"/>
        <v>61</v>
      </c>
      <c r="G107" s="20">
        <f t="shared" si="4"/>
        <v>1</v>
      </c>
      <c r="H107" s="21">
        <f t="shared" si="5"/>
        <v>1</v>
      </c>
    </row>
    <row r="108" spans="1:8" ht="19.5" customHeight="1">
      <c r="A108" s="92">
        <v>101</v>
      </c>
      <c r="B108" s="93" t="s">
        <v>501</v>
      </c>
      <c r="C108" s="93" t="s">
        <v>502</v>
      </c>
      <c r="D108" s="102">
        <v>32</v>
      </c>
      <c r="E108" s="103">
        <v>27</v>
      </c>
      <c r="F108" s="19">
        <f t="shared" si="3"/>
        <v>59</v>
      </c>
      <c r="G108" s="20">
        <f t="shared" si="4"/>
        <v>0</v>
      </c>
      <c r="H108" s="21">
        <f t="shared" si="5"/>
        <v>1</v>
      </c>
    </row>
    <row r="109" spans="1:8" ht="19.5" customHeight="1">
      <c r="A109" s="92">
        <v>102</v>
      </c>
      <c r="B109" s="93" t="s">
        <v>503</v>
      </c>
      <c r="C109" s="93" t="s">
        <v>504</v>
      </c>
      <c r="D109" s="102">
        <v>21</v>
      </c>
      <c r="E109" s="103">
        <v>24</v>
      </c>
      <c r="F109" s="19">
        <f t="shared" si="3"/>
        <v>45</v>
      </c>
      <c r="G109" s="20">
        <f t="shared" si="4"/>
        <v>0</v>
      </c>
      <c r="H109" s="21">
        <f t="shared" si="5"/>
        <v>1</v>
      </c>
    </row>
    <row r="110" spans="1:8" ht="19.5" customHeight="1">
      <c r="A110" s="92">
        <v>103</v>
      </c>
      <c r="B110" s="93" t="s">
        <v>505</v>
      </c>
      <c r="C110" s="93" t="s">
        <v>506</v>
      </c>
      <c r="D110" s="102">
        <v>10</v>
      </c>
      <c r="E110" s="103">
        <v>24</v>
      </c>
      <c r="F110" s="19">
        <f t="shared" si="3"/>
        <v>34</v>
      </c>
      <c r="G110" s="20">
        <f t="shared" si="4"/>
        <v>0</v>
      </c>
      <c r="H110" s="21">
        <f t="shared" si="5"/>
        <v>1</v>
      </c>
    </row>
    <row r="111" spans="1:8" ht="19.5" customHeight="1">
      <c r="A111" s="92">
        <v>104</v>
      </c>
      <c r="B111" s="93" t="s">
        <v>507</v>
      </c>
      <c r="C111" s="93" t="s">
        <v>198</v>
      </c>
      <c r="D111" s="102">
        <v>31</v>
      </c>
      <c r="E111" s="103">
        <v>26</v>
      </c>
      <c r="F111" s="19">
        <f t="shared" si="3"/>
        <v>57</v>
      </c>
      <c r="G111" s="20">
        <f t="shared" si="4"/>
        <v>0</v>
      </c>
      <c r="H111" s="21">
        <f t="shared" si="5"/>
        <v>1</v>
      </c>
    </row>
    <row r="112" spans="1:8" ht="19.5" customHeight="1">
      <c r="A112" s="92">
        <v>105</v>
      </c>
      <c r="B112" s="93" t="s">
        <v>508</v>
      </c>
      <c r="C112" s="93" t="s">
        <v>509</v>
      </c>
      <c r="D112" s="102">
        <v>0</v>
      </c>
      <c r="E112" s="103">
        <v>19</v>
      </c>
      <c r="F112" s="19">
        <f t="shared" si="3"/>
        <v>19</v>
      </c>
      <c r="G112" s="20">
        <f t="shared" si="4"/>
        <v>0</v>
      </c>
      <c r="H112" s="21">
        <f t="shared" si="5"/>
        <v>0</v>
      </c>
    </row>
    <row r="113" spans="1:8" ht="19.5" customHeight="1">
      <c r="A113" s="92">
        <v>106</v>
      </c>
      <c r="B113" s="93" t="s">
        <v>510</v>
      </c>
      <c r="C113" s="93" t="s">
        <v>200</v>
      </c>
      <c r="D113" s="102">
        <v>9</v>
      </c>
      <c r="E113" s="103">
        <v>22</v>
      </c>
      <c r="F113" s="19">
        <f t="shared" si="3"/>
        <v>31</v>
      </c>
      <c r="G113" s="20">
        <f t="shared" si="4"/>
        <v>0</v>
      </c>
      <c r="H113" s="21">
        <f t="shared" si="5"/>
        <v>1</v>
      </c>
    </row>
    <row r="114" spans="1:8" ht="19.5" customHeight="1">
      <c r="A114" s="92">
        <v>107</v>
      </c>
      <c r="B114" s="93" t="s">
        <v>511</v>
      </c>
      <c r="C114" s="93" t="s">
        <v>512</v>
      </c>
      <c r="D114" s="102">
        <v>35</v>
      </c>
      <c r="E114" s="103">
        <v>26</v>
      </c>
      <c r="F114" s="19">
        <f t="shared" si="3"/>
        <v>61</v>
      </c>
      <c r="G114" s="20">
        <f t="shared" si="4"/>
        <v>1</v>
      </c>
      <c r="H114" s="21">
        <f t="shared" si="5"/>
        <v>1</v>
      </c>
    </row>
    <row r="115" spans="1:8" ht="19.5" customHeight="1">
      <c r="A115" s="92">
        <v>108</v>
      </c>
      <c r="B115" s="93" t="s">
        <v>513</v>
      </c>
      <c r="C115" s="93" t="s">
        <v>514</v>
      </c>
      <c r="D115" s="102">
        <v>39</v>
      </c>
      <c r="E115" s="103">
        <v>27</v>
      </c>
      <c r="F115" s="19">
        <f t="shared" si="3"/>
        <v>66</v>
      </c>
      <c r="G115" s="20">
        <f t="shared" si="4"/>
        <v>1</v>
      </c>
      <c r="H115" s="21">
        <f t="shared" si="5"/>
        <v>1</v>
      </c>
    </row>
    <row r="116" spans="1:8" ht="19.5" customHeight="1">
      <c r="A116" s="92">
        <v>109</v>
      </c>
      <c r="B116" s="93" t="s">
        <v>515</v>
      </c>
      <c r="C116" s="93" t="s">
        <v>516</v>
      </c>
      <c r="D116" s="102">
        <v>7</v>
      </c>
      <c r="E116" s="103">
        <v>24</v>
      </c>
      <c r="F116" s="19">
        <f t="shared" si="3"/>
        <v>31</v>
      </c>
      <c r="G116" s="20">
        <f t="shared" si="4"/>
        <v>0</v>
      </c>
      <c r="H116" s="21">
        <f t="shared" si="5"/>
        <v>1</v>
      </c>
    </row>
    <row r="117" spans="1:8" ht="19.5" customHeight="1">
      <c r="A117" s="92">
        <v>110</v>
      </c>
      <c r="B117" s="93" t="s">
        <v>517</v>
      </c>
      <c r="C117" s="93" t="s">
        <v>518</v>
      </c>
      <c r="D117" s="102">
        <v>23</v>
      </c>
      <c r="E117" s="103">
        <v>27</v>
      </c>
      <c r="F117" s="19">
        <f t="shared" si="3"/>
        <v>50</v>
      </c>
      <c r="G117" s="20">
        <f t="shared" si="4"/>
        <v>0</v>
      </c>
      <c r="H117" s="21">
        <f t="shared" si="5"/>
        <v>1</v>
      </c>
    </row>
    <row r="118" spans="1:8" ht="19.5" customHeight="1">
      <c r="A118" s="92">
        <v>111</v>
      </c>
      <c r="B118" s="93" t="s">
        <v>519</v>
      </c>
      <c r="C118" s="93" t="s">
        <v>520</v>
      </c>
      <c r="D118" s="102">
        <v>22</v>
      </c>
      <c r="E118" s="103">
        <v>25</v>
      </c>
      <c r="F118" s="19">
        <f t="shared" si="3"/>
        <v>47</v>
      </c>
      <c r="G118" s="20">
        <f t="shared" si="4"/>
        <v>0</v>
      </c>
      <c r="H118" s="21">
        <f t="shared" si="5"/>
        <v>1</v>
      </c>
    </row>
    <row r="119" spans="1:8" ht="19.5" customHeight="1">
      <c r="A119" s="92">
        <v>112</v>
      </c>
      <c r="B119" s="93" t="s">
        <v>521</v>
      </c>
      <c r="C119" s="93" t="s">
        <v>522</v>
      </c>
      <c r="D119" s="102">
        <v>31</v>
      </c>
      <c r="E119" s="103">
        <v>25</v>
      </c>
      <c r="F119" s="19">
        <f t="shared" si="3"/>
        <v>56</v>
      </c>
      <c r="G119" s="20">
        <f t="shared" si="4"/>
        <v>0</v>
      </c>
      <c r="H119" s="21">
        <f t="shared" si="5"/>
        <v>1</v>
      </c>
    </row>
    <row r="120" spans="1:8" ht="19.5" customHeight="1">
      <c r="A120" s="92">
        <v>113</v>
      </c>
      <c r="B120" s="93" t="s">
        <v>523</v>
      </c>
      <c r="C120" s="93" t="s">
        <v>207</v>
      </c>
      <c r="D120" s="102">
        <v>35</v>
      </c>
      <c r="E120" s="103">
        <v>27</v>
      </c>
      <c r="F120" s="19">
        <f t="shared" si="3"/>
        <v>62</v>
      </c>
      <c r="G120" s="20">
        <f t="shared" si="4"/>
        <v>1</v>
      </c>
      <c r="H120" s="21">
        <f t="shared" si="5"/>
        <v>1</v>
      </c>
    </row>
    <row r="121" spans="1:8" ht="19.5" customHeight="1">
      <c r="A121" s="92">
        <v>114</v>
      </c>
      <c r="B121" s="93" t="s">
        <v>524</v>
      </c>
      <c r="C121" s="93" t="s">
        <v>525</v>
      </c>
      <c r="D121" s="102">
        <v>17</v>
      </c>
      <c r="E121" s="103">
        <v>23</v>
      </c>
      <c r="F121" s="19">
        <f t="shared" si="3"/>
        <v>40</v>
      </c>
      <c r="G121" s="20">
        <f t="shared" si="4"/>
        <v>0</v>
      </c>
      <c r="H121" s="21">
        <f t="shared" si="5"/>
        <v>1</v>
      </c>
    </row>
    <row r="122" spans="1:8" ht="19.5" customHeight="1">
      <c r="A122" s="92">
        <v>115</v>
      </c>
      <c r="B122" s="93" t="s">
        <v>526</v>
      </c>
      <c r="C122" s="93" t="s">
        <v>527</v>
      </c>
      <c r="D122" s="102">
        <v>22</v>
      </c>
      <c r="E122" s="103">
        <v>28</v>
      </c>
      <c r="F122" s="19">
        <f t="shared" si="3"/>
        <v>50</v>
      </c>
      <c r="G122" s="20">
        <f t="shared" si="4"/>
        <v>0</v>
      </c>
      <c r="H122" s="21">
        <f t="shared" si="5"/>
        <v>1</v>
      </c>
    </row>
    <row r="123" spans="1:8" ht="19.5" customHeight="1">
      <c r="A123" s="92">
        <v>116</v>
      </c>
      <c r="B123" s="93" t="s">
        <v>528</v>
      </c>
      <c r="C123" s="93" t="s">
        <v>529</v>
      </c>
      <c r="D123" s="102">
        <v>44</v>
      </c>
      <c r="E123" s="103">
        <v>30</v>
      </c>
      <c r="F123" s="19">
        <f t="shared" si="3"/>
        <v>74</v>
      </c>
      <c r="G123" s="20">
        <f t="shared" si="4"/>
        <v>1</v>
      </c>
      <c r="H123" s="21">
        <f t="shared" si="5"/>
        <v>1</v>
      </c>
    </row>
    <row r="124" spans="1:8" ht="19.5" customHeight="1">
      <c r="A124" s="92">
        <v>117</v>
      </c>
      <c r="B124" s="93" t="s">
        <v>530</v>
      </c>
      <c r="C124" s="93" t="s">
        <v>531</v>
      </c>
      <c r="D124" s="102">
        <v>13</v>
      </c>
      <c r="E124" s="103">
        <v>23</v>
      </c>
      <c r="F124" s="19">
        <f t="shared" si="3"/>
        <v>36</v>
      </c>
      <c r="G124" s="20">
        <f t="shared" si="4"/>
        <v>0</v>
      </c>
      <c r="H124" s="21">
        <f t="shared" si="5"/>
        <v>1</v>
      </c>
    </row>
    <row r="125" spans="1:8" ht="19.5" customHeight="1">
      <c r="A125" s="92">
        <v>118</v>
      </c>
      <c r="B125" s="93" t="s">
        <v>532</v>
      </c>
      <c r="C125" s="93" t="s">
        <v>533</v>
      </c>
      <c r="D125" s="102">
        <v>56</v>
      </c>
      <c r="E125" s="103">
        <v>29</v>
      </c>
      <c r="F125" s="19">
        <f t="shared" si="3"/>
        <v>85</v>
      </c>
      <c r="G125" s="20">
        <f t="shared" si="4"/>
        <v>1</v>
      </c>
      <c r="H125" s="21">
        <f t="shared" si="5"/>
        <v>1</v>
      </c>
    </row>
    <row r="126" spans="1:8" ht="19.5" customHeight="1">
      <c r="A126" s="92">
        <v>119</v>
      </c>
      <c r="B126" s="93" t="s">
        <v>534</v>
      </c>
      <c r="C126" s="93" t="s">
        <v>535</v>
      </c>
      <c r="D126" s="102">
        <v>20</v>
      </c>
      <c r="E126" s="103">
        <v>25</v>
      </c>
      <c r="F126" s="19">
        <f t="shared" si="3"/>
        <v>45</v>
      </c>
      <c r="G126" s="20">
        <f t="shared" si="4"/>
        <v>0</v>
      </c>
      <c r="H126" s="21">
        <f t="shared" si="5"/>
        <v>1</v>
      </c>
    </row>
    <row r="127" spans="1:8" ht="19.5" customHeight="1">
      <c r="A127" s="92">
        <v>120</v>
      </c>
      <c r="B127" s="93" t="s">
        <v>536</v>
      </c>
      <c r="C127" s="93" t="s">
        <v>537</v>
      </c>
      <c r="D127" s="102">
        <v>20</v>
      </c>
      <c r="E127" s="103">
        <v>24</v>
      </c>
      <c r="F127" s="19">
        <f t="shared" si="3"/>
        <v>44</v>
      </c>
      <c r="G127" s="20">
        <f t="shared" si="4"/>
        <v>0</v>
      </c>
      <c r="H127" s="21">
        <f t="shared" si="5"/>
        <v>1</v>
      </c>
    </row>
    <row r="128" spans="1:8" ht="19.5" customHeight="1">
      <c r="A128" s="92">
        <v>121</v>
      </c>
      <c r="B128" s="93" t="s">
        <v>538</v>
      </c>
      <c r="C128" s="93" t="s">
        <v>539</v>
      </c>
      <c r="D128" s="102">
        <v>30</v>
      </c>
      <c r="E128" s="103">
        <v>29</v>
      </c>
      <c r="F128" s="19">
        <f t="shared" si="3"/>
        <v>59</v>
      </c>
      <c r="G128" s="20">
        <f t="shared" si="4"/>
        <v>0</v>
      </c>
      <c r="H128" s="21">
        <f t="shared" si="5"/>
        <v>1</v>
      </c>
    </row>
    <row r="129" spans="1:8" ht="19.5" customHeight="1">
      <c r="A129" s="92">
        <v>122</v>
      </c>
      <c r="B129" s="93" t="s">
        <v>540</v>
      </c>
      <c r="C129" s="93" t="s">
        <v>541</v>
      </c>
      <c r="D129" s="102">
        <v>7</v>
      </c>
      <c r="E129" s="103">
        <v>24</v>
      </c>
      <c r="F129" s="19">
        <f t="shared" si="3"/>
        <v>31</v>
      </c>
      <c r="G129" s="20">
        <f t="shared" si="4"/>
        <v>0</v>
      </c>
      <c r="H129" s="21">
        <f t="shared" si="5"/>
        <v>1</v>
      </c>
    </row>
    <row r="130" spans="1:8" ht="19.5" customHeight="1">
      <c r="A130" s="92">
        <v>123</v>
      </c>
      <c r="B130" s="93" t="s">
        <v>542</v>
      </c>
      <c r="C130" s="93" t="s">
        <v>543</v>
      </c>
      <c r="D130" s="102">
        <v>44</v>
      </c>
      <c r="E130" s="103">
        <v>28</v>
      </c>
      <c r="F130" s="19">
        <f t="shared" si="3"/>
        <v>72</v>
      </c>
      <c r="G130" s="20">
        <f t="shared" si="4"/>
        <v>1</v>
      </c>
      <c r="H130" s="21">
        <f t="shared" si="5"/>
        <v>1</v>
      </c>
    </row>
    <row r="131" spans="1:8" ht="19.5" customHeight="1">
      <c r="A131" s="92">
        <v>124</v>
      </c>
      <c r="B131" s="93" t="s">
        <v>544</v>
      </c>
      <c r="C131" s="93" t="s">
        <v>545</v>
      </c>
      <c r="D131" s="102">
        <v>44</v>
      </c>
      <c r="E131" s="103">
        <v>29</v>
      </c>
      <c r="F131" s="19">
        <f t="shared" si="3"/>
        <v>73</v>
      </c>
      <c r="G131" s="20">
        <f t="shared" si="4"/>
        <v>1</v>
      </c>
      <c r="H131" s="21">
        <f t="shared" si="5"/>
        <v>1</v>
      </c>
    </row>
    <row r="132" spans="1:8" ht="19.5" customHeight="1">
      <c r="A132" s="92">
        <v>125</v>
      </c>
      <c r="B132" s="93" t="s">
        <v>546</v>
      </c>
      <c r="C132" s="93" t="s">
        <v>547</v>
      </c>
      <c r="D132" s="102">
        <v>5</v>
      </c>
      <c r="E132" s="103">
        <v>24</v>
      </c>
      <c r="F132" s="19">
        <f t="shared" si="3"/>
        <v>29</v>
      </c>
      <c r="G132" s="20">
        <f t="shared" si="4"/>
        <v>0</v>
      </c>
      <c r="H132" s="21">
        <f t="shared" si="5"/>
        <v>1</v>
      </c>
    </row>
    <row r="133" spans="1:8" ht="19.5" customHeight="1">
      <c r="A133" s="92">
        <v>126</v>
      </c>
      <c r="B133" s="93" t="s">
        <v>548</v>
      </c>
      <c r="C133" s="93" t="s">
        <v>549</v>
      </c>
      <c r="D133" s="102">
        <v>6</v>
      </c>
      <c r="E133" s="103">
        <v>23</v>
      </c>
      <c r="F133" s="19">
        <f t="shared" si="3"/>
        <v>29</v>
      </c>
      <c r="G133" s="20">
        <f t="shared" si="4"/>
        <v>0</v>
      </c>
      <c r="H133" s="21">
        <f t="shared" si="5"/>
        <v>1</v>
      </c>
    </row>
    <row r="134" spans="1:8" ht="19.5" customHeight="1">
      <c r="A134" s="92">
        <v>127</v>
      </c>
      <c r="B134" s="93" t="s">
        <v>550</v>
      </c>
      <c r="C134" s="93" t="s">
        <v>551</v>
      </c>
      <c r="D134" s="102">
        <v>13</v>
      </c>
      <c r="E134" s="103">
        <v>25</v>
      </c>
      <c r="F134" s="19">
        <f t="shared" si="3"/>
        <v>38</v>
      </c>
      <c r="G134" s="20">
        <f t="shared" si="4"/>
        <v>0</v>
      </c>
      <c r="H134" s="21">
        <f t="shared" si="5"/>
        <v>1</v>
      </c>
    </row>
    <row r="135" spans="1:8" ht="19.5" customHeight="1">
      <c r="A135" s="92">
        <v>128</v>
      </c>
      <c r="B135" s="93" t="s">
        <v>552</v>
      </c>
      <c r="C135" s="93" t="s">
        <v>553</v>
      </c>
      <c r="D135" s="102">
        <v>32</v>
      </c>
      <c r="E135" s="103">
        <v>23</v>
      </c>
      <c r="F135" s="19">
        <f t="shared" si="3"/>
        <v>55</v>
      </c>
      <c r="G135" s="20">
        <f t="shared" si="4"/>
        <v>0</v>
      </c>
      <c r="H135" s="21">
        <f t="shared" si="5"/>
        <v>1</v>
      </c>
    </row>
    <row r="136" spans="1:8" ht="19.5" customHeight="1">
      <c r="A136" s="92">
        <v>129</v>
      </c>
      <c r="B136" s="93" t="s">
        <v>554</v>
      </c>
      <c r="C136" s="93" t="s">
        <v>555</v>
      </c>
      <c r="D136" s="102">
        <v>24</v>
      </c>
      <c r="E136" s="103">
        <v>23</v>
      </c>
      <c r="F136" s="19">
        <f t="shared" si="3"/>
        <v>47</v>
      </c>
      <c r="G136" s="20">
        <f t="shared" si="4"/>
        <v>0</v>
      </c>
      <c r="H136" s="21">
        <f t="shared" si="5"/>
        <v>1</v>
      </c>
    </row>
    <row r="137" spans="1:8" ht="19.5" customHeight="1">
      <c r="A137" s="92">
        <v>130</v>
      </c>
      <c r="B137" s="93" t="s">
        <v>556</v>
      </c>
      <c r="C137" s="93" t="s">
        <v>557</v>
      </c>
      <c r="D137" s="102">
        <v>37</v>
      </c>
      <c r="E137" s="103">
        <v>28</v>
      </c>
      <c r="F137" s="19">
        <f t="shared" ref="F137:F200" si="6">SUM(D137:E137)</f>
        <v>65</v>
      </c>
      <c r="G137" s="20">
        <f t="shared" ref="G137:G200" si="7">IF((D137/$D$6)&gt;=$D$7,1,0)</f>
        <v>1</v>
      </c>
      <c r="H137" s="21">
        <f t="shared" ref="H137:H200" si="8">IF((E137/$E$6)&gt;=$E$7,1,0)</f>
        <v>1</v>
      </c>
    </row>
    <row r="138" spans="1:8" ht="19.5" customHeight="1">
      <c r="A138" s="92">
        <v>131</v>
      </c>
      <c r="B138" s="93" t="s">
        <v>558</v>
      </c>
      <c r="C138" s="93" t="s">
        <v>559</v>
      </c>
      <c r="D138" s="102">
        <v>40</v>
      </c>
      <c r="E138" s="103">
        <v>27</v>
      </c>
      <c r="F138" s="19">
        <f t="shared" si="6"/>
        <v>67</v>
      </c>
      <c r="G138" s="20">
        <f t="shared" si="7"/>
        <v>1</v>
      </c>
      <c r="H138" s="21">
        <f t="shared" si="8"/>
        <v>1</v>
      </c>
    </row>
    <row r="139" spans="1:8" ht="19.5" customHeight="1">
      <c r="A139" s="92">
        <v>132</v>
      </c>
      <c r="B139" s="93" t="s">
        <v>560</v>
      </c>
      <c r="C139" s="93" t="s">
        <v>561</v>
      </c>
      <c r="D139" s="102">
        <v>30</v>
      </c>
      <c r="E139" s="103">
        <v>23</v>
      </c>
      <c r="F139" s="19">
        <f t="shared" si="6"/>
        <v>53</v>
      </c>
      <c r="G139" s="20">
        <f t="shared" si="7"/>
        <v>0</v>
      </c>
      <c r="H139" s="21">
        <f t="shared" si="8"/>
        <v>1</v>
      </c>
    </row>
    <row r="140" spans="1:8" ht="19.5" customHeight="1">
      <c r="A140" s="92">
        <v>133</v>
      </c>
      <c r="B140" s="93" t="s">
        <v>562</v>
      </c>
      <c r="C140" s="93" t="s">
        <v>563</v>
      </c>
      <c r="D140" s="102">
        <v>32</v>
      </c>
      <c r="E140" s="103">
        <v>29</v>
      </c>
      <c r="F140" s="19">
        <f t="shared" si="6"/>
        <v>61</v>
      </c>
      <c r="G140" s="20">
        <f t="shared" si="7"/>
        <v>0</v>
      </c>
      <c r="H140" s="21">
        <f t="shared" si="8"/>
        <v>1</v>
      </c>
    </row>
    <row r="141" spans="1:8" ht="19.5" customHeight="1">
      <c r="A141" s="92">
        <v>134</v>
      </c>
      <c r="B141" s="93" t="s">
        <v>564</v>
      </c>
      <c r="C141" s="93" t="s">
        <v>565</v>
      </c>
      <c r="D141" s="102">
        <v>37</v>
      </c>
      <c r="E141" s="103">
        <v>29</v>
      </c>
      <c r="F141" s="19">
        <f t="shared" si="6"/>
        <v>66</v>
      </c>
      <c r="G141" s="20">
        <f t="shared" si="7"/>
        <v>1</v>
      </c>
      <c r="H141" s="21">
        <f t="shared" si="8"/>
        <v>1</v>
      </c>
    </row>
    <row r="142" spans="1:8" ht="19.5" customHeight="1">
      <c r="A142" s="92">
        <v>135</v>
      </c>
      <c r="B142" s="93" t="s">
        <v>566</v>
      </c>
      <c r="C142" s="93" t="s">
        <v>229</v>
      </c>
      <c r="D142" s="102">
        <v>27</v>
      </c>
      <c r="E142" s="103">
        <v>24</v>
      </c>
      <c r="F142" s="19">
        <f t="shared" si="6"/>
        <v>51</v>
      </c>
      <c r="G142" s="20">
        <f t="shared" si="7"/>
        <v>0</v>
      </c>
      <c r="H142" s="21">
        <f t="shared" si="8"/>
        <v>1</v>
      </c>
    </row>
    <row r="143" spans="1:8" ht="19.5" customHeight="1">
      <c r="A143" s="92">
        <v>136</v>
      </c>
      <c r="B143" s="93" t="s">
        <v>567</v>
      </c>
      <c r="C143" s="93" t="s">
        <v>568</v>
      </c>
      <c r="D143" s="102">
        <v>27</v>
      </c>
      <c r="E143" s="103">
        <v>24</v>
      </c>
      <c r="F143" s="19">
        <f t="shared" si="6"/>
        <v>51</v>
      </c>
      <c r="G143" s="20">
        <f t="shared" si="7"/>
        <v>0</v>
      </c>
      <c r="H143" s="21">
        <f t="shared" si="8"/>
        <v>1</v>
      </c>
    </row>
    <row r="144" spans="1:8" ht="19.5" customHeight="1">
      <c r="A144" s="92">
        <v>137</v>
      </c>
      <c r="B144" s="93" t="s">
        <v>569</v>
      </c>
      <c r="C144" s="93" t="s">
        <v>570</v>
      </c>
      <c r="D144" s="102">
        <v>0</v>
      </c>
      <c r="E144" s="103">
        <v>24</v>
      </c>
      <c r="F144" s="19">
        <f t="shared" si="6"/>
        <v>24</v>
      </c>
      <c r="G144" s="20">
        <f t="shared" si="7"/>
        <v>0</v>
      </c>
      <c r="H144" s="21">
        <f t="shared" si="8"/>
        <v>1</v>
      </c>
    </row>
    <row r="145" spans="1:8" ht="19.5" customHeight="1">
      <c r="A145" s="92">
        <v>138</v>
      </c>
      <c r="B145" s="93" t="s">
        <v>571</v>
      </c>
      <c r="C145" s="93" t="s">
        <v>572</v>
      </c>
      <c r="D145" s="102">
        <v>36</v>
      </c>
      <c r="E145" s="103">
        <v>29</v>
      </c>
      <c r="F145" s="19">
        <f t="shared" si="6"/>
        <v>65</v>
      </c>
      <c r="G145" s="20">
        <f t="shared" si="7"/>
        <v>1</v>
      </c>
      <c r="H145" s="21">
        <f t="shared" si="8"/>
        <v>1</v>
      </c>
    </row>
    <row r="146" spans="1:8" ht="19.5" customHeight="1">
      <c r="A146" s="92">
        <v>139</v>
      </c>
      <c r="B146" s="93" t="s">
        <v>573</v>
      </c>
      <c r="C146" s="93" t="s">
        <v>574</v>
      </c>
      <c r="D146" s="102">
        <v>18</v>
      </c>
      <c r="E146" s="103">
        <v>23</v>
      </c>
      <c r="F146" s="19">
        <f t="shared" si="6"/>
        <v>41</v>
      </c>
      <c r="G146" s="20">
        <f t="shared" si="7"/>
        <v>0</v>
      </c>
      <c r="H146" s="21">
        <f t="shared" si="8"/>
        <v>1</v>
      </c>
    </row>
    <row r="147" spans="1:8" ht="19.5" customHeight="1">
      <c r="A147" s="92">
        <v>140</v>
      </c>
      <c r="B147" s="93" t="s">
        <v>575</v>
      </c>
      <c r="C147" s="93" t="s">
        <v>576</v>
      </c>
      <c r="D147" s="102">
        <v>46</v>
      </c>
      <c r="E147" s="103">
        <v>30</v>
      </c>
      <c r="F147" s="19">
        <f t="shared" si="6"/>
        <v>76</v>
      </c>
      <c r="G147" s="20">
        <f t="shared" si="7"/>
        <v>1</v>
      </c>
      <c r="H147" s="21">
        <f t="shared" si="8"/>
        <v>1</v>
      </c>
    </row>
    <row r="148" spans="1:8" ht="19.5" customHeight="1">
      <c r="A148" s="92">
        <v>141</v>
      </c>
      <c r="B148" s="93" t="s">
        <v>577</v>
      </c>
      <c r="C148" s="93" t="s">
        <v>578</v>
      </c>
      <c r="D148" s="102">
        <v>30</v>
      </c>
      <c r="E148" s="103">
        <v>24</v>
      </c>
      <c r="F148" s="19">
        <f t="shared" si="6"/>
        <v>54</v>
      </c>
      <c r="G148" s="20">
        <f t="shared" si="7"/>
        <v>0</v>
      </c>
      <c r="H148" s="21">
        <f t="shared" si="8"/>
        <v>1</v>
      </c>
    </row>
    <row r="149" spans="1:8" ht="15.75" customHeight="1">
      <c r="A149" s="92">
        <v>142</v>
      </c>
      <c r="B149" s="93" t="s">
        <v>579</v>
      </c>
      <c r="C149" s="93" t="s">
        <v>580</v>
      </c>
      <c r="D149" s="102">
        <v>20</v>
      </c>
      <c r="E149" s="103">
        <v>23</v>
      </c>
      <c r="F149" s="19">
        <f t="shared" si="6"/>
        <v>43</v>
      </c>
      <c r="G149" s="20">
        <f t="shared" si="7"/>
        <v>0</v>
      </c>
      <c r="H149" s="21">
        <f t="shared" si="8"/>
        <v>1</v>
      </c>
    </row>
    <row r="150" spans="1:8" ht="19.5" customHeight="1">
      <c r="A150" s="92">
        <v>143</v>
      </c>
      <c r="B150" s="93" t="s">
        <v>581</v>
      </c>
      <c r="C150" s="93" t="s">
        <v>582</v>
      </c>
      <c r="D150" s="102">
        <v>36</v>
      </c>
      <c r="E150" s="103">
        <v>29</v>
      </c>
      <c r="F150" s="19">
        <f t="shared" si="6"/>
        <v>65</v>
      </c>
      <c r="G150" s="20">
        <f t="shared" si="7"/>
        <v>1</v>
      </c>
      <c r="H150" s="21">
        <f t="shared" si="8"/>
        <v>1</v>
      </c>
    </row>
    <row r="151" spans="1:8" ht="19.5" customHeight="1">
      <c r="A151" s="92">
        <v>144</v>
      </c>
      <c r="B151" s="93" t="s">
        <v>583</v>
      </c>
      <c r="C151" s="93" t="s">
        <v>584</v>
      </c>
      <c r="D151" s="102">
        <v>45</v>
      </c>
      <c r="E151" s="103">
        <v>30</v>
      </c>
      <c r="F151" s="19">
        <f t="shared" si="6"/>
        <v>75</v>
      </c>
      <c r="G151" s="20">
        <f t="shared" si="7"/>
        <v>1</v>
      </c>
      <c r="H151" s="21">
        <f t="shared" si="8"/>
        <v>1</v>
      </c>
    </row>
    <row r="152" spans="1:8" ht="15.75" customHeight="1">
      <c r="A152" s="92">
        <v>145</v>
      </c>
      <c r="B152" s="93" t="s">
        <v>585</v>
      </c>
      <c r="C152" s="93" t="s">
        <v>586</v>
      </c>
      <c r="D152" s="102">
        <v>31</v>
      </c>
      <c r="E152" s="103">
        <v>25</v>
      </c>
      <c r="F152" s="19">
        <f t="shared" si="6"/>
        <v>56</v>
      </c>
      <c r="G152" s="20">
        <f t="shared" si="7"/>
        <v>0</v>
      </c>
      <c r="H152" s="21">
        <f t="shared" si="8"/>
        <v>1</v>
      </c>
    </row>
    <row r="153" spans="1:8" ht="15.75" customHeight="1">
      <c r="A153" s="92">
        <v>146</v>
      </c>
      <c r="B153" s="93" t="s">
        <v>587</v>
      </c>
      <c r="C153" s="93" t="s">
        <v>588</v>
      </c>
      <c r="D153" s="102">
        <v>37</v>
      </c>
      <c r="E153" s="103">
        <v>27</v>
      </c>
      <c r="F153" s="19">
        <f t="shared" si="6"/>
        <v>64</v>
      </c>
      <c r="G153" s="20">
        <f t="shared" si="7"/>
        <v>1</v>
      </c>
      <c r="H153" s="21">
        <f t="shared" si="8"/>
        <v>1</v>
      </c>
    </row>
    <row r="154" spans="1:8" ht="15.75" customHeight="1">
      <c r="A154" s="92">
        <v>147</v>
      </c>
      <c r="B154" s="93" t="s">
        <v>589</v>
      </c>
      <c r="C154" s="93" t="s">
        <v>590</v>
      </c>
      <c r="D154" s="102">
        <v>19</v>
      </c>
      <c r="E154" s="103">
        <v>24</v>
      </c>
      <c r="F154" s="19">
        <f t="shared" si="6"/>
        <v>43</v>
      </c>
      <c r="G154" s="20">
        <f t="shared" si="7"/>
        <v>0</v>
      </c>
      <c r="H154" s="21">
        <f t="shared" si="8"/>
        <v>1</v>
      </c>
    </row>
    <row r="155" spans="1:8" ht="15.75" customHeight="1">
      <c r="A155" s="92">
        <v>148</v>
      </c>
      <c r="B155" s="93" t="s">
        <v>591</v>
      </c>
      <c r="C155" s="93" t="s">
        <v>592</v>
      </c>
      <c r="D155" s="102">
        <v>9</v>
      </c>
      <c r="E155" s="103">
        <v>23</v>
      </c>
      <c r="F155" s="19">
        <f t="shared" si="6"/>
        <v>32</v>
      </c>
      <c r="G155" s="20">
        <f t="shared" si="7"/>
        <v>0</v>
      </c>
      <c r="H155" s="21">
        <f t="shared" si="8"/>
        <v>1</v>
      </c>
    </row>
    <row r="156" spans="1:8" ht="15.75" customHeight="1">
      <c r="A156" s="92">
        <v>149</v>
      </c>
      <c r="B156" s="93" t="s">
        <v>593</v>
      </c>
      <c r="C156" s="93" t="s">
        <v>594</v>
      </c>
      <c r="D156" s="102">
        <v>22</v>
      </c>
      <c r="E156" s="103">
        <v>25</v>
      </c>
      <c r="F156" s="19">
        <f t="shared" si="6"/>
        <v>47</v>
      </c>
      <c r="G156" s="20">
        <f t="shared" si="7"/>
        <v>0</v>
      </c>
      <c r="H156" s="21">
        <f t="shared" si="8"/>
        <v>1</v>
      </c>
    </row>
    <row r="157" spans="1:8" ht="15.75" customHeight="1">
      <c r="A157" s="92">
        <v>150</v>
      </c>
      <c r="B157" s="93" t="s">
        <v>595</v>
      </c>
      <c r="C157" s="93" t="s">
        <v>596</v>
      </c>
      <c r="D157" s="102">
        <v>42</v>
      </c>
      <c r="E157" s="103">
        <v>28</v>
      </c>
      <c r="F157" s="19">
        <f t="shared" si="6"/>
        <v>70</v>
      </c>
      <c r="G157" s="20">
        <f t="shared" si="7"/>
        <v>1</v>
      </c>
      <c r="H157" s="21">
        <f t="shared" si="8"/>
        <v>1</v>
      </c>
    </row>
    <row r="158" spans="1:8" ht="15.75" customHeight="1">
      <c r="A158" s="92">
        <v>151</v>
      </c>
      <c r="B158" s="93" t="s">
        <v>597</v>
      </c>
      <c r="C158" s="93" t="s">
        <v>598</v>
      </c>
      <c r="D158" s="102">
        <v>28</v>
      </c>
      <c r="E158" s="103">
        <v>25</v>
      </c>
      <c r="F158" s="19">
        <f t="shared" si="6"/>
        <v>53</v>
      </c>
      <c r="G158" s="20">
        <f t="shared" si="7"/>
        <v>0</v>
      </c>
      <c r="H158" s="21">
        <f t="shared" si="8"/>
        <v>1</v>
      </c>
    </row>
    <row r="159" spans="1:8" ht="15.75" customHeight="1">
      <c r="A159" s="92">
        <v>152</v>
      </c>
      <c r="B159" s="93" t="s">
        <v>599</v>
      </c>
      <c r="C159" s="93" t="s">
        <v>600</v>
      </c>
      <c r="D159" s="102">
        <v>11</v>
      </c>
      <c r="E159" s="103">
        <v>24</v>
      </c>
      <c r="F159" s="19">
        <f t="shared" si="6"/>
        <v>35</v>
      </c>
      <c r="G159" s="20">
        <f t="shared" si="7"/>
        <v>0</v>
      </c>
      <c r="H159" s="21">
        <f t="shared" si="8"/>
        <v>1</v>
      </c>
    </row>
    <row r="160" spans="1:8" ht="15.75" customHeight="1">
      <c r="A160" s="92">
        <v>153</v>
      </c>
      <c r="B160" s="93" t="s">
        <v>601</v>
      </c>
      <c r="C160" s="93" t="s">
        <v>602</v>
      </c>
      <c r="D160" s="102">
        <v>18</v>
      </c>
      <c r="E160" s="103">
        <v>29</v>
      </c>
      <c r="F160" s="19">
        <f t="shared" si="6"/>
        <v>47</v>
      </c>
      <c r="G160" s="20">
        <f t="shared" si="7"/>
        <v>0</v>
      </c>
      <c r="H160" s="21">
        <f t="shared" si="8"/>
        <v>1</v>
      </c>
    </row>
    <row r="161" spans="1:8" ht="15.75" customHeight="1">
      <c r="A161" s="92">
        <v>154</v>
      </c>
      <c r="B161" s="93" t="s">
        <v>603</v>
      </c>
      <c r="C161" s="93" t="s">
        <v>604</v>
      </c>
      <c r="D161" s="102">
        <v>43</v>
      </c>
      <c r="E161" s="103">
        <v>26</v>
      </c>
      <c r="F161" s="19">
        <f t="shared" si="6"/>
        <v>69</v>
      </c>
      <c r="G161" s="20">
        <f t="shared" si="7"/>
        <v>1</v>
      </c>
      <c r="H161" s="21">
        <f t="shared" si="8"/>
        <v>1</v>
      </c>
    </row>
    <row r="162" spans="1:8" ht="15.75" customHeight="1">
      <c r="A162" s="92">
        <v>155</v>
      </c>
      <c r="B162" s="93" t="s">
        <v>605</v>
      </c>
      <c r="C162" s="93" t="s">
        <v>606</v>
      </c>
      <c r="D162" s="102">
        <v>40</v>
      </c>
      <c r="E162" s="103">
        <v>28</v>
      </c>
      <c r="F162" s="19">
        <f t="shared" si="6"/>
        <v>68</v>
      </c>
      <c r="G162" s="20">
        <f t="shared" si="7"/>
        <v>1</v>
      </c>
      <c r="H162" s="21">
        <f t="shared" si="8"/>
        <v>1</v>
      </c>
    </row>
    <row r="163" spans="1:8" ht="15.75" customHeight="1">
      <c r="A163" s="92">
        <v>156</v>
      </c>
      <c r="B163" s="93" t="s">
        <v>607</v>
      </c>
      <c r="C163" s="93" t="s">
        <v>608</v>
      </c>
      <c r="D163" s="102">
        <v>1</v>
      </c>
      <c r="E163" s="103">
        <v>24</v>
      </c>
      <c r="F163" s="19">
        <f t="shared" si="6"/>
        <v>25</v>
      </c>
      <c r="G163" s="20">
        <f t="shared" si="7"/>
        <v>0</v>
      </c>
      <c r="H163" s="21">
        <f t="shared" si="8"/>
        <v>1</v>
      </c>
    </row>
    <row r="164" spans="1:8" ht="15.75" customHeight="1">
      <c r="A164" s="92">
        <v>157</v>
      </c>
      <c r="B164" s="93" t="s">
        <v>609</v>
      </c>
      <c r="C164" s="93" t="s">
        <v>610</v>
      </c>
      <c r="D164" s="102">
        <v>2</v>
      </c>
      <c r="E164" s="103">
        <v>21</v>
      </c>
      <c r="F164" s="19">
        <f t="shared" si="6"/>
        <v>23</v>
      </c>
      <c r="G164" s="20">
        <f t="shared" si="7"/>
        <v>0</v>
      </c>
      <c r="H164" s="21">
        <f t="shared" si="8"/>
        <v>1</v>
      </c>
    </row>
    <row r="165" spans="1:8" ht="15.75" customHeight="1">
      <c r="A165" s="92">
        <v>158</v>
      </c>
      <c r="B165" s="93" t="s">
        <v>611</v>
      </c>
      <c r="C165" s="93" t="s">
        <v>612</v>
      </c>
      <c r="D165" s="102">
        <v>8</v>
      </c>
      <c r="E165" s="103">
        <v>22</v>
      </c>
      <c r="F165" s="19">
        <f t="shared" si="6"/>
        <v>30</v>
      </c>
      <c r="G165" s="20">
        <f t="shared" si="7"/>
        <v>0</v>
      </c>
      <c r="H165" s="21">
        <f t="shared" si="8"/>
        <v>1</v>
      </c>
    </row>
    <row r="166" spans="1:8" ht="15.75" customHeight="1">
      <c r="A166" s="92">
        <v>159</v>
      </c>
      <c r="B166" s="93" t="s">
        <v>613</v>
      </c>
      <c r="C166" s="93" t="s">
        <v>614</v>
      </c>
      <c r="D166" s="102">
        <v>31</v>
      </c>
      <c r="E166" s="103">
        <v>29</v>
      </c>
      <c r="F166" s="19">
        <f t="shared" si="6"/>
        <v>60</v>
      </c>
      <c r="G166" s="20">
        <f t="shared" si="7"/>
        <v>0</v>
      </c>
      <c r="H166" s="21">
        <f t="shared" si="8"/>
        <v>1</v>
      </c>
    </row>
    <row r="167" spans="1:8" ht="15.75" customHeight="1">
      <c r="A167" s="92">
        <v>160</v>
      </c>
      <c r="B167" s="93" t="s">
        <v>615</v>
      </c>
      <c r="C167" s="93" t="s">
        <v>616</v>
      </c>
      <c r="D167" s="102">
        <v>36</v>
      </c>
      <c r="E167" s="103">
        <v>29</v>
      </c>
      <c r="F167" s="19">
        <f t="shared" si="6"/>
        <v>65</v>
      </c>
      <c r="G167" s="20">
        <f t="shared" si="7"/>
        <v>1</v>
      </c>
      <c r="H167" s="21">
        <f t="shared" si="8"/>
        <v>1</v>
      </c>
    </row>
    <row r="168" spans="1:8" ht="15.75" customHeight="1">
      <c r="A168" s="92">
        <v>161</v>
      </c>
      <c r="B168" s="93" t="s">
        <v>617</v>
      </c>
      <c r="C168" s="93" t="s">
        <v>618</v>
      </c>
      <c r="D168" s="102">
        <v>29</v>
      </c>
      <c r="E168" s="103">
        <v>24</v>
      </c>
      <c r="F168" s="19">
        <f t="shared" si="6"/>
        <v>53</v>
      </c>
      <c r="G168" s="20">
        <f t="shared" si="7"/>
        <v>0</v>
      </c>
      <c r="H168" s="21">
        <f t="shared" si="8"/>
        <v>1</v>
      </c>
    </row>
    <row r="169" spans="1:8" ht="15.75" customHeight="1">
      <c r="A169" s="92">
        <v>162</v>
      </c>
      <c r="B169" s="93" t="s">
        <v>619</v>
      </c>
      <c r="C169" s="93" t="s">
        <v>620</v>
      </c>
      <c r="D169" s="102">
        <v>21</v>
      </c>
      <c r="E169" s="103">
        <v>24</v>
      </c>
      <c r="F169" s="19">
        <f t="shared" si="6"/>
        <v>45</v>
      </c>
      <c r="G169" s="20">
        <f t="shared" si="7"/>
        <v>0</v>
      </c>
      <c r="H169" s="21">
        <f t="shared" si="8"/>
        <v>1</v>
      </c>
    </row>
    <row r="170" spans="1:8" ht="15.75" customHeight="1">
      <c r="A170" s="92">
        <v>163</v>
      </c>
      <c r="B170" s="93" t="s">
        <v>621</v>
      </c>
      <c r="C170" s="93" t="s">
        <v>622</v>
      </c>
      <c r="D170" s="102">
        <v>5</v>
      </c>
      <c r="E170" s="103">
        <v>24</v>
      </c>
      <c r="F170" s="19">
        <f t="shared" si="6"/>
        <v>29</v>
      </c>
      <c r="G170" s="20">
        <f t="shared" si="7"/>
        <v>0</v>
      </c>
      <c r="H170" s="21">
        <f t="shared" si="8"/>
        <v>1</v>
      </c>
    </row>
    <row r="171" spans="1:8" ht="15.75" customHeight="1">
      <c r="A171" s="92">
        <v>164</v>
      </c>
      <c r="B171" s="93" t="s">
        <v>623</v>
      </c>
      <c r="C171" s="93" t="s">
        <v>624</v>
      </c>
      <c r="D171" s="102">
        <v>59</v>
      </c>
      <c r="E171" s="103">
        <v>30</v>
      </c>
      <c r="F171" s="19">
        <f t="shared" si="6"/>
        <v>89</v>
      </c>
      <c r="G171" s="20">
        <f t="shared" si="7"/>
        <v>1</v>
      </c>
      <c r="H171" s="21">
        <f t="shared" si="8"/>
        <v>1</v>
      </c>
    </row>
    <row r="172" spans="1:8" ht="15.75" customHeight="1">
      <c r="A172" s="92">
        <v>165</v>
      </c>
      <c r="B172" s="93" t="s">
        <v>625</v>
      </c>
      <c r="C172" s="93" t="s">
        <v>626</v>
      </c>
      <c r="D172" s="102">
        <v>8</v>
      </c>
      <c r="E172" s="103">
        <v>24</v>
      </c>
      <c r="F172" s="19">
        <f t="shared" si="6"/>
        <v>32</v>
      </c>
      <c r="G172" s="20">
        <f t="shared" si="7"/>
        <v>0</v>
      </c>
      <c r="H172" s="21">
        <f t="shared" si="8"/>
        <v>1</v>
      </c>
    </row>
    <row r="173" spans="1:8" ht="15.75" customHeight="1">
      <c r="A173" s="92">
        <v>166</v>
      </c>
      <c r="B173" s="93" t="s">
        <v>627</v>
      </c>
      <c r="C173" s="93" t="s">
        <v>628</v>
      </c>
      <c r="D173" s="102">
        <v>36</v>
      </c>
      <c r="E173" s="103">
        <v>23</v>
      </c>
      <c r="F173" s="19">
        <f t="shared" si="6"/>
        <v>59</v>
      </c>
      <c r="G173" s="20">
        <f t="shared" si="7"/>
        <v>1</v>
      </c>
      <c r="H173" s="21">
        <f t="shared" si="8"/>
        <v>1</v>
      </c>
    </row>
    <row r="174" spans="1:8" ht="15.75" customHeight="1">
      <c r="A174" s="92">
        <v>167</v>
      </c>
      <c r="B174" s="93" t="s">
        <v>629</v>
      </c>
      <c r="C174" s="93" t="s">
        <v>630</v>
      </c>
      <c r="D174" s="102">
        <v>41</v>
      </c>
      <c r="E174" s="103">
        <v>26</v>
      </c>
      <c r="F174" s="19">
        <f t="shared" si="6"/>
        <v>67</v>
      </c>
      <c r="G174" s="20">
        <f t="shared" si="7"/>
        <v>1</v>
      </c>
      <c r="H174" s="21">
        <f t="shared" si="8"/>
        <v>1</v>
      </c>
    </row>
    <row r="175" spans="1:8" ht="15.75" customHeight="1">
      <c r="A175" s="92">
        <v>168</v>
      </c>
      <c r="B175" s="93" t="s">
        <v>631</v>
      </c>
      <c r="C175" s="93" t="s">
        <v>632</v>
      </c>
      <c r="D175" s="102">
        <v>45</v>
      </c>
      <c r="E175" s="103">
        <v>30</v>
      </c>
      <c r="F175" s="19">
        <f t="shared" si="6"/>
        <v>75</v>
      </c>
      <c r="G175" s="20">
        <f t="shared" si="7"/>
        <v>1</v>
      </c>
      <c r="H175" s="21">
        <f t="shared" si="8"/>
        <v>1</v>
      </c>
    </row>
    <row r="176" spans="1:8" ht="15.75" customHeight="1">
      <c r="A176" s="92">
        <v>169</v>
      </c>
      <c r="B176" s="93" t="s">
        <v>633</v>
      </c>
      <c r="C176" s="93" t="s">
        <v>634</v>
      </c>
      <c r="D176" s="102">
        <v>25</v>
      </c>
      <c r="E176" s="103">
        <v>26</v>
      </c>
      <c r="F176" s="19">
        <f t="shared" si="6"/>
        <v>51</v>
      </c>
      <c r="G176" s="20">
        <f t="shared" si="7"/>
        <v>0</v>
      </c>
      <c r="H176" s="21">
        <f t="shared" si="8"/>
        <v>1</v>
      </c>
    </row>
    <row r="177" spans="1:8" ht="15.75" customHeight="1">
      <c r="A177" s="92">
        <v>170</v>
      </c>
      <c r="B177" s="93" t="s">
        <v>635</v>
      </c>
      <c r="C177" s="93" t="s">
        <v>636</v>
      </c>
      <c r="D177" s="102">
        <v>23</v>
      </c>
      <c r="E177" s="103">
        <v>26</v>
      </c>
      <c r="F177" s="19">
        <f t="shared" si="6"/>
        <v>49</v>
      </c>
      <c r="G177" s="20">
        <f t="shared" si="7"/>
        <v>0</v>
      </c>
      <c r="H177" s="21">
        <f t="shared" si="8"/>
        <v>1</v>
      </c>
    </row>
    <row r="178" spans="1:8" ht="15.75" customHeight="1">
      <c r="A178" s="92">
        <v>171</v>
      </c>
      <c r="B178" s="93" t="s">
        <v>637</v>
      </c>
      <c r="C178" s="93" t="s">
        <v>638</v>
      </c>
      <c r="D178" s="102" t="s">
        <v>692</v>
      </c>
      <c r="E178" s="103" t="s">
        <v>692</v>
      </c>
      <c r="F178" s="19">
        <f t="shared" si="6"/>
        <v>0</v>
      </c>
      <c r="G178" s="20" t="e">
        <f t="shared" si="7"/>
        <v>#VALUE!</v>
      </c>
      <c r="H178" s="21" t="e">
        <f t="shared" si="8"/>
        <v>#VALUE!</v>
      </c>
    </row>
    <row r="179" spans="1:8" ht="15.75" customHeight="1">
      <c r="A179" s="92">
        <v>172</v>
      </c>
      <c r="B179" s="93" t="s">
        <v>639</v>
      </c>
      <c r="C179" s="93" t="s">
        <v>640</v>
      </c>
      <c r="D179" s="102">
        <v>8</v>
      </c>
      <c r="E179" s="103">
        <v>24</v>
      </c>
      <c r="F179" s="19">
        <f t="shared" si="6"/>
        <v>32</v>
      </c>
      <c r="G179" s="20">
        <f t="shared" si="7"/>
        <v>0</v>
      </c>
      <c r="H179" s="21">
        <f t="shared" si="8"/>
        <v>1</v>
      </c>
    </row>
    <row r="180" spans="1:8" ht="15.75" customHeight="1">
      <c r="A180" s="92">
        <v>173</v>
      </c>
      <c r="B180" s="93" t="s">
        <v>641</v>
      </c>
      <c r="C180" s="93" t="s">
        <v>642</v>
      </c>
      <c r="D180" s="102">
        <v>20</v>
      </c>
      <c r="E180" s="103">
        <v>24</v>
      </c>
      <c r="F180" s="19">
        <f t="shared" si="6"/>
        <v>44</v>
      </c>
      <c r="G180" s="20">
        <f t="shared" si="7"/>
        <v>0</v>
      </c>
      <c r="H180" s="21">
        <f t="shared" si="8"/>
        <v>1</v>
      </c>
    </row>
    <row r="181" spans="1:8" ht="15.75" customHeight="1">
      <c r="A181" s="92">
        <v>174</v>
      </c>
      <c r="B181" s="93" t="s">
        <v>643</v>
      </c>
      <c r="C181" s="93" t="s">
        <v>644</v>
      </c>
      <c r="D181" s="102">
        <v>43</v>
      </c>
      <c r="E181" s="103">
        <v>29</v>
      </c>
      <c r="F181" s="19">
        <f t="shared" si="6"/>
        <v>72</v>
      </c>
      <c r="G181" s="20">
        <f t="shared" si="7"/>
        <v>1</v>
      </c>
      <c r="H181" s="21">
        <f t="shared" si="8"/>
        <v>1</v>
      </c>
    </row>
    <row r="182" spans="1:8" ht="15.75" customHeight="1">
      <c r="A182" s="92">
        <v>175</v>
      </c>
      <c r="B182" s="93" t="s">
        <v>645</v>
      </c>
      <c r="C182" s="93" t="s">
        <v>646</v>
      </c>
      <c r="D182" s="102">
        <v>10</v>
      </c>
      <c r="E182" s="103">
        <v>24</v>
      </c>
      <c r="F182" s="19">
        <f t="shared" si="6"/>
        <v>34</v>
      </c>
      <c r="G182" s="20">
        <f t="shared" si="7"/>
        <v>0</v>
      </c>
      <c r="H182" s="21">
        <f t="shared" si="8"/>
        <v>1</v>
      </c>
    </row>
    <row r="183" spans="1:8" ht="15.75" customHeight="1">
      <c r="A183" s="22">
        <v>176</v>
      </c>
      <c r="B183" s="91" t="s">
        <v>647</v>
      </c>
      <c r="C183" s="91" t="s">
        <v>274</v>
      </c>
      <c r="D183" s="104">
        <v>13</v>
      </c>
      <c r="E183" s="104">
        <v>26</v>
      </c>
      <c r="F183" s="19">
        <f t="shared" si="6"/>
        <v>39</v>
      </c>
      <c r="G183" s="20">
        <f t="shared" si="7"/>
        <v>0</v>
      </c>
      <c r="H183" s="21">
        <f t="shared" si="8"/>
        <v>1</v>
      </c>
    </row>
    <row r="184" spans="1:8" ht="15.75" customHeight="1">
      <c r="A184" s="18">
        <v>177</v>
      </c>
      <c r="B184" s="91" t="s">
        <v>648</v>
      </c>
      <c r="C184" s="91" t="s">
        <v>297</v>
      </c>
      <c r="D184" s="104">
        <v>21</v>
      </c>
      <c r="E184" s="104">
        <v>25</v>
      </c>
      <c r="F184" s="19">
        <f t="shared" si="6"/>
        <v>46</v>
      </c>
      <c r="G184" s="20">
        <f t="shared" si="7"/>
        <v>0</v>
      </c>
      <c r="H184" s="21">
        <f t="shared" si="8"/>
        <v>1</v>
      </c>
    </row>
    <row r="185" spans="1:8" ht="15.75" customHeight="1">
      <c r="A185" s="22">
        <v>178</v>
      </c>
      <c r="B185" s="91" t="s">
        <v>649</v>
      </c>
      <c r="C185" s="91" t="s">
        <v>298</v>
      </c>
      <c r="D185" s="104">
        <v>44</v>
      </c>
      <c r="E185" s="104">
        <v>25</v>
      </c>
      <c r="F185" s="19">
        <f t="shared" si="6"/>
        <v>69</v>
      </c>
      <c r="G185" s="20">
        <f t="shared" si="7"/>
        <v>1</v>
      </c>
      <c r="H185" s="21">
        <f t="shared" si="8"/>
        <v>1</v>
      </c>
    </row>
    <row r="186" spans="1:8" ht="15.75" customHeight="1">
      <c r="A186" s="18">
        <v>179</v>
      </c>
      <c r="B186" s="91" t="s">
        <v>650</v>
      </c>
      <c r="C186" s="91" t="s">
        <v>299</v>
      </c>
      <c r="D186" s="104">
        <v>19</v>
      </c>
      <c r="E186" s="104">
        <v>20</v>
      </c>
      <c r="F186" s="19">
        <f t="shared" si="6"/>
        <v>39</v>
      </c>
      <c r="G186" s="20">
        <f t="shared" si="7"/>
        <v>0</v>
      </c>
      <c r="H186" s="21">
        <f t="shared" si="8"/>
        <v>0</v>
      </c>
    </row>
    <row r="187" spans="1:8" ht="15.75" customHeight="1">
      <c r="A187" s="22">
        <v>180</v>
      </c>
      <c r="B187" s="91" t="s">
        <v>651</v>
      </c>
      <c r="C187" s="91" t="s">
        <v>300</v>
      </c>
      <c r="D187" s="104">
        <v>38</v>
      </c>
      <c r="E187" s="104">
        <v>26</v>
      </c>
      <c r="F187" s="19">
        <f t="shared" si="6"/>
        <v>64</v>
      </c>
      <c r="G187" s="20">
        <f t="shared" si="7"/>
        <v>1</v>
      </c>
      <c r="H187" s="21">
        <f t="shared" si="8"/>
        <v>1</v>
      </c>
    </row>
    <row r="188" spans="1:8" ht="15.75" customHeight="1">
      <c r="A188" s="18">
        <v>181</v>
      </c>
      <c r="B188" s="91" t="s">
        <v>652</v>
      </c>
      <c r="C188" s="91" t="s">
        <v>301</v>
      </c>
      <c r="D188" s="104">
        <v>30</v>
      </c>
      <c r="E188" s="104">
        <v>22</v>
      </c>
      <c r="F188" s="19">
        <f t="shared" si="6"/>
        <v>52</v>
      </c>
      <c r="G188" s="20">
        <f t="shared" si="7"/>
        <v>0</v>
      </c>
      <c r="H188" s="21">
        <f t="shared" si="8"/>
        <v>1</v>
      </c>
    </row>
    <row r="189" spans="1:8" ht="15.75" customHeight="1">
      <c r="A189" s="22">
        <v>182</v>
      </c>
      <c r="B189" s="91" t="s">
        <v>653</v>
      </c>
      <c r="C189" s="91" t="s">
        <v>302</v>
      </c>
      <c r="D189" s="104">
        <v>17</v>
      </c>
      <c r="E189" s="104">
        <v>24</v>
      </c>
      <c r="F189" s="19">
        <f t="shared" si="6"/>
        <v>41</v>
      </c>
      <c r="G189" s="20">
        <f t="shared" si="7"/>
        <v>0</v>
      </c>
      <c r="H189" s="21">
        <f t="shared" si="8"/>
        <v>1</v>
      </c>
    </row>
    <row r="190" spans="1:8" ht="15.75" customHeight="1">
      <c r="A190" s="18">
        <v>183</v>
      </c>
      <c r="B190" s="91" t="s">
        <v>654</v>
      </c>
      <c r="C190" s="91" t="s">
        <v>303</v>
      </c>
      <c r="D190" s="104">
        <v>28</v>
      </c>
      <c r="E190" s="104">
        <v>24</v>
      </c>
      <c r="F190" s="19">
        <f t="shared" si="6"/>
        <v>52</v>
      </c>
      <c r="G190" s="20">
        <f t="shared" si="7"/>
        <v>0</v>
      </c>
      <c r="H190" s="21">
        <f t="shared" si="8"/>
        <v>1</v>
      </c>
    </row>
    <row r="191" spans="1:8" ht="15.75" customHeight="1">
      <c r="A191" s="22">
        <v>184</v>
      </c>
      <c r="B191" s="91" t="s">
        <v>655</v>
      </c>
      <c r="C191" s="91" t="s">
        <v>656</v>
      </c>
      <c r="D191" s="105">
        <v>50</v>
      </c>
      <c r="E191" s="106">
        <v>30</v>
      </c>
      <c r="F191" s="19">
        <f t="shared" si="6"/>
        <v>80</v>
      </c>
      <c r="G191" s="20">
        <f t="shared" si="7"/>
        <v>1</v>
      </c>
      <c r="H191" s="21">
        <f t="shared" si="8"/>
        <v>1</v>
      </c>
    </row>
    <row r="192" spans="1:8" ht="15.75" customHeight="1">
      <c r="A192" s="18">
        <v>185</v>
      </c>
      <c r="B192" s="91" t="s">
        <v>657</v>
      </c>
      <c r="C192" s="91" t="s">
        <v>658</v>
      </c>
      <c r="D192" s="105">
        <v>31</v>
      </c>
      <c r="E192" s="106">
        <v>30</v>
      </c>
      <c r="F192" s="19">
        <f t="shared" si="6"/>
        <v>61</v>
      </c>
      <c r="G192" s="20">
        <f t="shared" si="7"/>
        <v>0</v>
      </c>
      <c r="H192" s="21">
        <f t="shared" si="8"/>
        <v>1</v>
      </c>
    </row>
    <row r="193" spans="1:26" ht="15.75" customHeight="1">
      <c r="A193" s="22">
        <v>186</v>
      </c>
      <c r="B193" s="91" t="s">
        <v>659</v>
      </c>
      <c r="C193" s="91" t="s">
        <v>660</v>
      </c>
      <c r="D193" s="105">
        <v>27</v>
      </c>
      <c r="E193" s="106">
        <v>28</v>
      </c>
      <c r="F193" s="19">
        <f t="shared" si="6"/>
        <v>55</v>
      </c>
      <c r="G193" s="20">
        <f t="shared" si="7"/>
        <v>0</v>
      </c>
      <c r="H193" s="21">
        <f t="shared" si="8"/>
        <v>1</v>
      </c>
    </row>
    <row r="194" spans="1:26" ht="15.75" customHeight="1">
      <c r="A194" s="18">
        <v>187</v>
      </c>
      <c r="B194" s="91" t="s">
        <v>661</v>
      </c>
      <c r="C194" s="91" t="s">
        <v>358</v>
      </c>
      <c r="D194" s="105">
        <v>6</v>
      </c>
      <c r="E194" s="106">
        <v>23</v>
      </c>
      <c r="F194" s="19">
        <f t="shared" si="6"/>
        <v>29</v>
      </c>
      <c r="G194" s="20">
        <f t="shared" si="7"/>
        <v>0</v>
      </c>
      <c r="H194" s="21">
        <f t="shared" si="8"/>
        <v>1</v>
      </c>
    </row>
    <row r="195" spans="1:26" ht="15.75" customHeight="1">
      <c r="A195" s="22">
        <v>188</v>
      </c>
      <c r="B195" s="91" t="s">
        <v>662</v>
      </c>
      <c r="C195" s="91" t="s">
        <v>663</v>
      </c>
      <c r="D195" s="105">
        <v>8</v>
      </c>
      <c r="E195" s="106">
        <v>24</v>
      </c>
      <c r="F195" s="19">
        <f t="shared" si="6"/>
        <v>32</v>
      </c>
      <c r="G195" s="20">
        <f t="shared" si="7"/>
        <v>0</v>
      </c>
      <c r="H195" s="21">
        <f t="shared" si="8"/>
        <v>1</v>
      </c>
    </row>
    <row r="196" spans="1:26" ht="15.75" customHeight="1">
      <c r="A196" s="18">
        <v>189</v>
      </c>
      <c r="B196" s="91" t="s">
        <v>664</v>
      </c>
      <c r="C196" s="91" t="s">
        <v>665</v>
      </c>
      <c r="D196" s="105">
        <v>2</v>
      </c>
      <c r="E196" s="106">
        <v>22</v>
      </c>
      <c r="F196" s="19">
        <f t="shared" si="6"/>
        <v>24</v>
      </c>
      <c r="G196" s="20">
        <f t="shared" si="7"/>
        <v>0</v>
      </c>
      <c r="H196" s="21">
        <f t="shared" si="8"/>
        <v>1</v>
      </c>
    </row>
    <row r="197" spans="1:26" ht="15.75" customHeight="1">
      <c r="A197" s="22">
        <v>190</v>
      </c>
      <c r="B197" s="91" t="s">
        <v>666</v>
      </c>
      <c r="C197" s="91" t="s">
        <v>667</v>
      </c>
      <c r="D197" s="105">
        <v>33</v>
      </c>
      <c r="E197" s="106">
        <v>24</v>
      </c>
      <c r="F197" s="19">
        <f t="shared" si="6"/>
        <v>57</v>
      </c>
      <c r="G197" s="20">
        <f t="shared" si="7"/>
        <v>0</v>
      </c>
      <c r="H197" s="21">
        <f t="shared" si="8"/>
        <v>1</v>
      </c>
    </row>
    <row r="198" spans="1:26" ht="15.75" customHeight="1">
      <c r="A198" s="18">
        <v>191</v>
      </c>
      <c r="B198" s="91" t="s">
        <v>668</v>
      </c>
      <c r="C198" s="91" t="s">
        <v>669</v>
      </c>
      <c r="D198" s="105">
        <v>31</v>
      </c>
      <c r="E198" s="106">
        <v>22</v>
      </c>
      <c r="F198" s="19">
        <f t="shared" si="6"/>
        <v>53</v>
      </c>
      <c r="G198" s="20">
        <f t="shared" si="7"/>
        <v>0</v>
      </c>
      <c r="H198" s="21">
        <f t="shared" si="8"/>
        <v>1</v>
      </c>
    </row>
    <row r="199" spans="1:26" ht="15.75" customHeight="1">
      <c r="A199" s="22">
        <v>192</v>
      </c>
      <c r="B199" s="91" t="s">
        <v>670</v>
      </c>
      <c r="C199" s="91" t="s">
        <v>671</v>
      </c>
      <c r="D199" s="105">
        <v>31</v>
      </c>
      <c r="E199" s="106">
        <v>24</v>
      </c>
      <c r="F199" s="19">
        <f t="shared" si="6"/>
        <v>55</v>
      </c>
      <c r="G199" s="20">
        <f t="shared" si="7"/>
        <v>0</v>
      </c>
      <c r="H199" s="21">
        <f t="shared" si="8"/>
        <v>1</v>
      </c>
    </row>
    <row r="200" spans="1:26" ht="15.75" customHeight="1">
      <c r="A200" s="18">
        <v>193</v>
      </c>
      <c r="B200" s="91" t="s">
        <v>672</v>
      </c>
      <c r="C200" s="91" t="s">
        <v>673</v>
      </c>
      <c r="D200" s="105">
        <v>30</v>
      </c>
      <c r="E200" s="106">
        <v>22</v>
      </c>
      <c r="F200" s="19">
        <f t="shared" si="6"/>
        <v>52</v>
      </c>
      <c r="G200" s="20">
        <f t="shared" si="7"/>
        <v>0</v>
      </c>
      <c r="H200" s="21">
        <f t="shared" si="8"/>
        <v>1</v>
      </c>
    </row>
    <row r="201" spans="1:26" ht="15.75" customHeight="1">
      <c r="A201" s="22">
        <v>194</v>
      </c>
      <c r="B201" s="91" t="s">
        <v>674</v>
      </c>
      <c r="C201" s="91" t="s">
        <v>675</v>
      </c>
      <c r="D201" s="105">
        <v>37</v>
      </c>
      <c r="E201" s="106">
        <v>23</v>
      </c>
      <c r="F201" s="19">
        <f t="shared" ref="F201:F207" si="9">SUM(D201:E201)</f>
        <v>60</v>
      </c>
      <c r="G201" s="20">
        <f t="shared" ref="G201:G207" si="10">IF((D201/$D$6)&gt;=$D$7,1,0)</f>
        <v>1</v>
      </c>
      <c r="H201" s="21">
        <f t="shared" ref="H201:H207" si="11">IF((E201/$E$6)&gt;=$E$7,1,0)</f>
        <v>1</v>
      </c>
    </row>
    <row r="202" spans="1:26" ht="15.75" customHeight="1">
      <c r="A202" s="18">
        <v>195</v>
      </c>
      <c r="B202" s="91" t="s">
        <v>676</v>
      </c>
      <c r="C202" s="91" t="s">
        <v>677</v>
      </c>
      <c r="D202" s="105">
        <v>26</v>
      </c>
      <c r="E202" s="106">
        <v>23</v>
      </c>
      <c r="F202" s="19">
        <f t="shared" si="9"/>
        <v>49</v>
      </c>
      <c r="G202" s="20">
        <f t="shared" si="10"/>
        <v>0</v>
      </c>
      <c r="H202" s="21">
        <f t="shared" si="11"/>
        <v>1</v>
      </c>
    </row>
    <row r="203" spans="1:26" ht="15.75" customHeight="1">
      <c r="A203" s="22">
        <v>196</v>
      </c>
      <c r="B203" s="91" t="s">
        <v>678</v>
      </c>
      <c r="C203" s="91" t="s">
        <v>679</v>
      </c>
      <c r="D203" s="105">
        <v>30</v>
      </c>
      <c r="E203" s="106">
        <v>19</v>
      </c>
      <c r="F203" s="19">
        <f t="shared" si="9"/>
        <v>49</v>
      </c>
      <c r="G203" s="20">
        <f t="shared" si="10"/>
        <v>0</v>
      </c>
      <c r="H203" s="21">
        <f t="shared" si="11"/>
        <v>0</v>
      </c>
    </row>
    <row r="204" spans="1:26" ht="15.75" customHeight="1">
      <c r="A204" s="18">
        <v>197</v>
      </c>
      <c r="B204" s="91" t="s">
        <v>680</v>
      </c>
      <c r="C204" s="91" t="s">
        <v>681</v>
      </c>
      <c r="D204" s="105">
        <v>28</v>
      </c>
      <c r="E204" s="106">
        <v>21</v>
      </c>
      <c r="F204" s="19">
        <f t="shared" si="9"/>
        <v>49</v>
      </c>
      <c r="G204" s="20">
        <f t="shared" si="10"/>
        <v>0</v>
      </c>
      <c r="H204" s="21">
        <f t="shared" si="11"/>
        <v>1</v>
      </c>
    </row>
    <row r="205" spans="1:26" ht="15.75" customHeight="1">
      <c r="A205" s="22">
        <v>198</v>
      </c>
      <c r="B205" s="91" t="s">
        <v>682</v>
      </c>
      <c r="C205" s="91" t="s">
        <v>683</v>
      </c>
      <c r="D205" s="105" t="s">
        <v>692</v>
      </c>
      <c r="E205" s="106" t="s">
        <v>692</v>
      </c>
      <c r="F205" s="19">
        <f t="shared" si="9"/>
        <v>0</v>
      </c>
      <c r="G205" s="20" t="e">
        <f t="shared" si="10"/>
        <v>#VALUE!</v>
      </c>
      <c r="H205" s="21" t="e">
        <f t="shared" si="11"/>
        <v>#VALUE!</v>
      </c>
    </row>
    <row r="206" spans="1:26" ht="15.75" customHeight="1">
      <c r="A206" s="18">
        <v>199</v>
      </c>
      <c r="B206" s="91" t="s">
        <v>684</v>
      </c>
      <c r="C206" s="91" t="s">
        <v>685</v>
      </c>
      <c r="D206" s="105">
        <v>2</v>
      </c>
      <c r="E206" s="106">
        <v>24</v>
      </c>
      <c r="F206" s="19">
        <f t="shared" si="9"/>
        <v>26</v>
      </c>
      <c r="G206" s="20">
        <f t="shared" si="10"/>
        <v>0</v>
      </c>
      <c r="H206" s="21">
        <f t="shared" si="11"/>
        <v>1</v>
      </c>
    </row>
    <row r="207" spans="1:26" ht="15.75" customHeight="1">
      <c r="A207" s="22">
        <v>200</v>
      </c>
      <c r="B207" s="91" t="s">
        <v>686</v>
      </c>
      <c r="C207" s="91" t="s">
        <v>294</v>
      </c>
      <c r="D207" s="105" t="s">
        <v>692</v>
      </c>
      <c r="E207" s="106" t="s">
        <v>692</v>
      </c>
      <c r="F207" s="19">
        <f t="shared" si="9"/>
        <v>0</v>
      </c>
      <c r="G207" s="20" t="e">
        <f t="shared" si="10"/>
        <v>#VALUE!</v>
      </c>
      <c r="H207" s="21" t="e">
        <f t="shared" si="11"/>
        <v>#VALUE!</v>
      </c>
    </row>
    <row r="208" spans="1:26" ht="15.75" customHeight="1">
      <c r="A208" s="26"/>
      <c r="B208" s="27"/>
      <c r="C208" s="26"/>
      <c r="D208" s="28">
        <v>200</v>
      </c>
      <c r="E208" s="28">
        <v>200</v>
      </c>
      <c r="F208" s="29">
        <v>200</v>
      </c>
      <c r="G208" s="20">
        <f>COUNTIF(G8:G207,1)</f>
        <v>53</v>
      </c>
      <c r="H208" s="20">
        <f>COUNTIF(H8:H207,1)</f>
        <v>193</v>
      </c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2:6" ht="15.75" customHeight="1">
      <c r="B209" s="30"/>
      <c r="D209" s="31"/>
      <c r="E209" s="31"/>
    </row>
    <row r="210" spans="2:6" ht="15.75" customHeight="1">
      <c r="B210" s="30"/>
      <c r="C210" s="32" t="s">
        <v>41</v>
      </c>
      <c r="D210" s="23" t="s">
        <v>42</v>
      </c>
      <c r="E210" s="23" t="s">
        <v>43</v>
      </c>
      <c r="F210" s="101" t="s">
        <v>44</v>
      </c>
    </row>
    <row r="211" spans="2:6" ht="15.75" customHeight="1">
      <c r="B211" s="30"/>
      <c r="C211" s="32" t="s">
        <v>45</v>
      </c>
      <c r="D211" s="24">
        <f>ROUND((G208/D208*100),0)</f>
        <v>27</v>
      </c>
      <c r="E211" s="98">
        <f t="shared" ref="E211:E212" si="12">IF(D211&gt;100,"ERROR",IF(D211&gt;=61,3,IF(D211&gt;=46,2,IF(D211&gt;=16,1,IF(D211&gt;15,0,0)))))</f>
        <v>1</v>
      </c>
      <c r="F211" s="100"/>
    </row>
    <row r="212" spans="2:6" ht="15.75" customHeight="1">
      <c r="B212" s="30"/>
      <c r="C212" s="32" t="s">
        <v>46</v>
      </c>
      <c r="D212" s="24">
        <f>ROUND((H208/E208*100),0)</f>
        <v>97</v>
      </c>
      <c r="E212" s="99">
        <f t="shared" si="12"/>
        <v>3</v>
      </c>
      <c r="F212" s="100"/>
    </row>
    <row r="213" spans="2:6" ht="15.75" customHeight="1">
      <c r="B213" s="30"/>
      <c r="D213" s="31"/>
      <c r="E213" s="31"/>
    </row>
    <row r="214" spans="2:6" ht="15.75" customHeight="1">
      <c r="B214" s="30"/>
      <c r="D214" s="31"/>
      <c r="E214" s="31"/>
    </row>
    <row r="215" spans="2:6" ht="15.75" customHeight="1">
      <c r="B215" s="30"/>
      <c r="D215" s="31"/>
      <c r="E215" s="31"/>
    </row>
    <row r="216" spans="2:6" ht="15.75" customHeight="1">
      <c r="B216" s="30"/>
      <c r="D216" s="31"/>
      <c r="E216" s="31"/>
    </row>
    <row r="217" spans="2:6" ht="15.75" customHeight="1">
      <c r="B217" s="30"/>
      <c r="D217" s="31"/>
      <c r="E217" s="31"/>
    </row>
    <row r="218" spans="2:6" ht="15.75" customHeight="1">
      <c r="B218" s="30"/>
      <c r="D218" s="31"/>
      <c r="E218" s="31"/>
    </row>
    <row r="219" spans="2:6" ht="15.75" customHeight="1">
      <c r="B219" s="30"/>
      <c r="D219" s="31"/>
      <c r="E219" s="31"/>
    </row>
    <row r="220" spans="2:6" ht="15.75" customHeight="1">
      <c r="B220" s="30"/>
      <c r="D220" s="31"/>
      <c r="E220" s="31"/>
    </row>
    <row r="221" spans="2:6" ht="15.75" customHeight="1">
      <c r="B221" s="30"/>
      <c r="D221" s="31"/>
      <c r="E221" s="31"/>
    </row>
    <row r="222" spans="2:6" ht="15.75" customHeight="1">
      <c r="B222" s="30"/>
      <c r="D222" s="31"/>
      <c r="E222" s="31"/>
    </row>
    <row r="223" spans="2:6" ht="15.75" customHeight="1">
      <c r="B223" s="30"/>
      <c r="D223" s="31"/>
      <c r="E223" s="31"/>
    </row>
    <row r="224" spans="2:6" ht="15.75" customHeight="1">
      <c r="B224" s="30"/>
      <c r="D224" s="31"/>
      <c r="E224" s="31"/>
    </row>
    <row r="225" spans="2:5" ht="15.75" customHeight="1">
      <c r="B225" s="30"/>
      <c r="D225" s="31"/>
      <c r="E225" s="31"/>
    </row>
    <row r="226" spans="2:5" ht="15.75" customHeight="1">
      <c r="B226" s="30"/>
      <c r="D226" s="31"/>
      <c r="E226" s="31"/>
    </row>
    <row r="227" spans="2:5" ht="15.75" customHeight="1">
      <c r="B227" s="30"/>
      <c r="D227" s="31"/>
      <c r="E227" s="31"/>
    </row>
    <row r="228" spans="2:5" ht="15.75" customHeight="1">
      <c r="B228" s="30"/>
      <c r="D228" s="31"/>
      <c r="E228" s="31"/>
    </row>
    <row r="229" spans="2:5" ht="15.75" customHeight="1">
      <c r="B229" s="30"/>
      <c r="D229" s="31"/>
      <c r="E229" s="31"/>
    </row>
    <row r="230" spans="2:5" ht="15.75" customHeight="1">
      <c r="B230" s="30"/>
      <c r="D230" s="31"/>
      <c r="E230" s="31"/>
    </row>
    <row r="231" spans="2:5" ht="15.75" customHeight="1">
      <c r="B231" s="30"/>
      <c r="D231" s="31"/>
      <c r="E231" s="31"/>
    </row>
    <row r="232" spans="2:5" ht="15.75" customHeight="1">
      <c r="B232" s="30"/>
      <c r="D232" s="31"/>
      <c r="E232" s="31"/>
    </row>
    <row r="233" spans="2:5" ht="15.75" customHeight="1">
      <c r="B233" s="30"/>
      <c r="D233" s="31"/>
      <c r="E233" s="31"/>
    </row>
    <row r="234" spans="2:5" ht="15.75" customHeight="1">
      <c r="B234" s="30"/>
      <c r="D234" s="31"/>
      <c r="E234" s="31"/>
    </row>
    <row r="235" spans="2:5" ht="15.75" customHeight="1">
      <c r="B235" s="30"/>
      <c r="D235" s="31"/>
      <c r="E235" s="31"/>
    </row>
    <row r="236" spans="2:5" ht="15.75" customHeight="1">
      <c r="B236" s="30"/>
      <c r="D236" s="31"/>
      <c r="E236" s="31"/>
    </row>
    <row r="237" spans="2:5" ht="15.75" customHeight="1">
      <c r="B237" s="30"/>
      <c r="D237" s="31"/>
      <c r="E237" s="31"/>
    </row>
    <row r="238" spans="2:5" ht="15.75" customHeight="1">
      <c r="B238" s="30"/>
      <c r="D238" s="31"/>
      <c r="E238" s="31"/>
    </row>
    <row r="239" spans="2:5" ht="15.75" customHeight="1">
      <c r="B239" s="30"/>
      <c r="D239" s="31"/>
      <c r="E239" s="31"/>
    </row>
    <row r="240" spans="2:5" ht="15.75" customHeight="1">
      <c r="B240" s="30"/>
      <c r="D240" s="31"/>
      <c r="E240" s="31"/>
    </row>
    <row r="241" spans="2:5" ht="15.75" customHeight="1">
      <c r="B241" s="30"/>
      <c r="D241" s="31"/>
      <c r="E241" s="31"/>
    </row>
    <row r="242" spans="2:5" ht="15.75" customHeight="1">
      <c r="B242" s="30"/>
      <c r="D242" s="31"/>
      <c r="E242" s="31"/>
    </row>
    <row r="243" spans="2:5" ht="15.75" customHeight="1">
      <c r="B243" s="30"/>
      <c r="D243" s="31"/>
      <c r="E243" s="31"/>
    </row>
    <row r="244" spans="2:5" ht="15.75" customHeight="1">
      <c r="B244" s="30"/>
      <c r="D244" s="31"/>
      <c r="E244" s="31"/>
    </row>
    <row r="245" spans="2:5" ht="15.75" customHeight="1">
      <c r="B245" s="30"/>
      <c r="D245" s="31"/>
      <c r="E245" s="31"/>
    </row>
    <row r="246" spans="2:5" ht="15.75" customHeight="1">
      <c r="B246" s="30"/>
      <c r="D246" s="31"/>
      <c r="E246" s="31"/>
    </row>
    <row r="247" spans="2:5" ht="15.75" customHeight="1">
      <c r="B247" s="30"/>
      <c r="D247" s="31"/>
      <c r="E247" s="31"/>
    </row>
    <row r="248" spans="2:5" ht="15.75" customHeight="1">
      <c r="B248" s="30"/>
      <c r="D248" s="31"/>
      <c r="E248" s="31"/>
    </row>
    <row r="249" spans="2:5" ht="15.75" customHeight="1">
      <c r="B249" s="30"/>
      <c r="D249" s="31"/>
      <c r="E249" s="31"/>
    </row>
    <row r="250" spans="2:5" ht="15.75" customHeight="1">
      <c r="B250" s="30"/>
      <c r="D250" s="31"/>
      <c r="E250" s="31"/>
    </row>
    <row r="251" spans="2:5" ht="15.75" customHeight="1">
      <c r="B251" s="30"/>
      <c r="D251" s="31"/>
      <c r="E251" s="31"/>
    </row>
    <row r="252" spans="2:5" ht="15.75" customHeight="1">
      <c r="B252" s="30"/>
      <c r="D252" s="31"/>
      <c r="E252" s="31"/>
    </row>
    <row r="253" spans="2:5" ht="15.75" customHeight="1">
      <c r="B253" s="30"/>
      <c r="D253" s="31"/>
      <c r="E253" s="31"/>
    </row>
    <row r="254" spans="2:5" ht="15.75" customHeight="1">
      <c r="B254" s="30"/>
      <c r="D254" s="31"/>
      <c r="E254" s="31"/>
    </row>
    <row r="255" spans="2:5" ht="15.75" customHeight="1">
      <c r="B255" s="30"/>
      <c r="D255" s="31"/>
      <c r="E255" s="31"/>
    </row>
    <row r="256" spans="2:5" ht="15.75" customHeight="1">
      <c r="B256" s="30"/>
      <c r="D256" s="31"/>
      <c r="E256" s="31"/>
    </row>
    <row r="257" spans="2:5" ht="15.75" customHeight="1">
      <c r="B257" s="30"/>
      <c r="D257" s="31"/>
      <c r="E257" s="31"/>
    </row>
    <row r="258" spans="2:5" ht="15.75" customHeight="1">
      <c r="B258" s="30"/>
      <c r="D258" s="31"/>
      <c r="E258" s="31"/>
    </row>
    <row r="259" spans="2:5" ht="15.75" customHeight="1">
      <c r="B259" s="30"/>
      <c r="D259" s="31"/>
      <c r="E259" s="31"/>
    </row>
    <row r="260" spans="2:5" ht="15.75" customHeight="1">
      <c r="B260" s="30"/>
      <c r="D260" s="31"/>
      <c r="E260" s="31"/>
    </row>
    <row r="261" spans="2:5" ht="15.75" customHeight="1">
      <c r="B261" s="30"/>
      <c r="D261" s="31"/>
      <c r="E261" s="31"/>
    </row>
    <row r="262" spans="2:5" ht="15.75" customHeight="1">
      <c r="B262" s="30"/>
      <c r="D262" s="31"/>
      <c r="E262" s="31"/>
    </row>
    <row r="263" spans="2:5" ht="15.75" customHeight="1">
      <c r="B263" s="30"/>
      <c r="D263" s="31"/>
      <c r="E263" s="31"/>
    </row>
    <row r="264" spans="2:5" ht="15.75" customHeight="1">
      <c r="B264" s="30"/>
      <c r="D264" s="31"/>
      <c r="E264" s="31"/>
    </row>
    <row r="265" spans="2:5" ht="15.75" customHeight="1">
      <c r="B265" s="30"/>
      <c r="D265" s="31"/>
      <c r="E265" s="31"/>
    </row>
    <row r="266" spans="2:5" ht="15.75" customHeight="1">
      <c r="B266" s="30"/>
      <c r="D266" s="31"/>
      <c r="E266" s="31"/>
    </row>
    <row r="267" spans="2:5" ht="15.75" customHeight="1">
      <c r="B267" s="30"/>
      <c r="D267" s="31"/>
      <c r="E267" s="31"/>
    </row>
    <row r="268" spans="2:5" ht="15.75" customHeight="1">
      <c r="B268" s="30"/>
      <c r="D268" s="31"/>
      <c r="E268" s="31"/>
    </row>
    <row r="269" spans="2:5" ht="15.75" customHeight="1">
      <c r="B269" s="30"/>
      <c r="D269" s="31"/>
      <c r="E269" s="31"/>
    </row>
    <row r="270" spans="2:5" ht="15.75" customHeight="1">
      <c r="B270" s="30"/>
      <c r="D270" s="31"/>
      <c r="E270" s="31"/>
    </row>
    <row r="271" spans="2:5" ht="15.75" customHeight="1">
      <c r="B271" s="30"/>
      <c r="D271" s="31"/>
      <c r="E271" s="31"/>
    </row>
    <row r="272" spans="2:5" ht="15.75" customHeight="1">
      <c r="B272" s="30"/>
      <c r="D272" s="31"/>
      <c r="E272" s="31"/>
    </row>
    <row r="273" spans="2:5" ht="15.75" customHeight="1">
      <c r="B273" s="30"/>
      <c r="D273" s="31"/>
      <c r="E273" s="31"/>
    </row>
    <row r="274" spans="2:5" ht="15.75" customHeight="1">
      <c r="B274" s="30"/>
      <c r="D274" s="31"/>
      <c r="E274" s="31"/>
    </row>
    <row r="275" spans="2:5" ht="15.75" customHeight="1">
      <c r="B275" s="30"/>
      <c r="D275" s="31"/>
      <c r="E275" s="31"/>
    </row>
    <row r="276" spans="2:5" ht="15.75" customHeight="1">
      <c r="B276" s="30"/>
      <c r="D276" s="31"/>
      <c r="E276" s="31"/>
    </row>
    <row r="277" spans="2:5" ht="15.75" customHeight="1">
      <c r="B277" s="30"/>
      <c r="D277" s="31"/>
      <c r="E277" s="31"/>
    </row>
    <row r="278" spans="2:5" ht="15.75" customHeight="1">
      <c r="B278" s="30"/>
      <c r="D278" s="31"/>
      <c r="E278" s="31"/>
    </row>
    <row r="279" spans="2:5" ht="15.75" customHeight="1">
      <c r="B279" s="30"/>
      <c r="D279" s="31"/>
      <c r="E279" s="31"/>
    </row>
    <row r="280" spans="2:5" ht="15.75" customHeight="1">
      <c r="B280" s="30"/>
      <c r="D280" s="31"/>
      <c r="E280" s="31"/>
    </row>
    <row r="281" spans="2:5" ht="15.75" customHeight="1">
      <c r="B281" s="30"/>
      <c r="D281" s="31"/>
      <c r="E281" s="31"/>
    </row>
    <row r="282" spans="2:5" ht="15.75" customHeight="1">
      <c r="B282" s="30"/>
      <c r="D282" s="31"/>
      <c r="E282" s="31"/>
    </row>
    <row r="283" spans="2:5" ht="15.75" customHeight="1">
      <c r="B283" s="30"/>
      <c r="D283" s="31"/>
      <c r="E283" s="31"/>
    </row>
    <row r="284" spans="2:5" ht="15.75" customHeight="1">
      <c r="B284" s="30"/>
      <c r="D284" s="31"/>
      <c r="E284" s="31"/>
    </row>
    <row r="285" spans="2:5" ht="15.75" customHeight="1">
      <c r="B285" s="30"/>
      <c r="D285" s="31"/>
      <c r="E285" s="31"/>
    </row>
    <row r="286" spans="2:5" ht="15.75" customHeight="1">
      <c r="B286" s="30"/>
      <c r="D286" s="31"/>
      <c r="E286" s="31"/>
    </row>
    <row r="287" spans="2:5" ht="15.75" customHeight="1">
      <c r="B287" s="30"/>
      <c r="D287" s="31"/>
      <c r="E287" s="31"/>
    </row>
    <row r="288" spans="2:5" ht="15.75" customHeight="1">
      <c r="B288" s="30"/>
      <c r="D288" s="31"/>
      <c r="E288" s="31"/>
    </row>
    <row r="289" spans="2:5" ht="15.75" customHeight="1">
      <c r="B289" s="30"/>
      <c r="D289" s="31"/>
      <c r="E289" s="31"/>
    </row>
    <row r="290" spans="2:5" ht="15.75" customHeight="1">
      <c r="B290" s="30"/>
      <c r="D290" s="31"/>
      <c r="E290" s="31"/>
    </row>
    <row r="291" spans="2:5" ht="15.75" customHeight="1">
      <c r="B291" s="30"/>
      <c r="D291" s="31"/>
      <c r="E291" s="31"/>
    </row>
    <row r="292" spans="2:5" ht="15.75" customHeight="1">
      <c r="B292" s="30"/>
      <c r="D292" s="31"/>
      <c r="E292" s="31"/>
    </row>
    <row r="293" spans="2:5" ht="15.75" customHeight="1">
      <c r="B293" s="30"/>
      <c r="D293" s="31"/>
      <c r="E293" s="31"/>
    </row>
    <row r="294" spans="2:5" ht="15.75" customHeight="1">
      <c r="B294" s="30"/>
      <c r="D294" s="31"/>
      <c r="E294" s="31"/>
    </row>
    <row r="295" spans="2:5" ht="15.75" customHeight="1">
      <c r="B295" s="30"/>
      <c r="D295" s="31"/>
      <c r="E295" s="31"/>
    </row>
    <row r="296" spans="2:5" ht="15.75" customHeight="1">
      <c r="B296" s="30"/>
      <c r="D296" s="31"/>
      <c r="E296" s="31"/>
    </row>
    <row r="297" spans="2:5" ht="15.75" customHeight="1">
      <c r="B297" s="30"/>
      <c r="D297" s="31"/>
      <c r="E297" s="31"/>
    </row>
    <row r="298" spans="2:5" ht="15.75" customHeight="1">
      <c r="B298" s="30"/>
      <c r="D298" s="31"/>
      <c r="E298" s="31"/>
    </row>
    <row r="299" spans="2:5" ht="15.75" customHeight="1">
      <c r="B299" s="30"/>
      <c r="D299" s="31"/>
      <c r="E299" s="31"/>
    </row>
    <row r="300" spans="2:5" ht="15.75" customHeight="1">
      <c r="B300" s="30"/>
      <c r="D300" s="31"/>
      <c r="E300" s="31"/>
    </row>
    <row r="301" spans="2:5" ht="15.75" customHeight="1">
      <c r="B301" s="30"/>
      <c r="D301" s="31"/>
      <c r="E301" s="31"/>
    </row>
    <row r="302" spans="2:5" ht="15.75" customHeight="1">
      <c r="B302" s="30"/>
      <c r="D302" s="31"/>
      <c r="E302" s="31"/>
    </row>
    <row r="303" spans="2:5" ht="15.75" customHeight="1">
      <c r="B303" s="30"/>
      <c r="D303" s="31"/>
      <c r="E303" s="31"/>
    </row>
    <row r="304" spans="2:5" ht="15.75" customHeight="1">
      <c r="B304" s="30"/>
      <c r="D304" s="31"/>
      <c r="E304" s="31"/>
    </row>
    <row r="305" spans="2:5" ht="15.75" customHeight="1">
      <c r="B305" s="30"/>
      <c r="D305" s="31"/>
      <c r="E305" s="31"/>
    </row>
    <row r="306" spans="2:5" ht="15.75" customHeight="1">
      <c r="B306" s="30"/>
      <c r="D306" s="31"/>
      <c r="E306" s="31"/>
    </row>
    <row r="307" spans="2:5" ht="15.75" customHeight="1">
      <c r="B307" s="30"/>
      <c r="D307" s="31"/>
      <c r="E307" s="31"/>
    </row>
    <row r="308" spans="2:5" ht="15.75" customHeight="1">
      <c r="B308" s="30"/>
      <c r="D308" s="31"/>
      <c r="E308" s="31"/>
    </row>
    <row r="309" spans="2:5" ht="15.75" customHeight="1">
      <c r="B309" s="30"/>
      <c r="D309" s="31"/>
      <c r="E309" s="31"/>
    </row>
    <row r="310" spans="2:5" ht="15.75" customHeight="1">
      <c r="B310" s="30"/>
      <c r="D310" s="31"/>
      <c r="E310" s="31"/>
    </row>
    <row r="311" spans="2:5" ht="15.75" customHeight="1">
      <c r="B311" s="30"/>
      <c r="D311" s="31"/>
      <c r="E311" s="31"/>
    </row>
    <row r="312" spans="2:5" ht="15.75" customHeight="1">
      <c r="B312" s="30"/>
      <c r="D312" s="31"/>
      <c r="E312" s="31"/>
    </row>
    <row r="313" spans="2:5" ht="15.75" customHeight="1">
      <c r="B313" s="30"/>
      <c r="D313" s="31"/>
      <c r="E313" s="31"/>
    </row>
    <row r="314" spans="2:5" ht="15.75" customHeight="1">
      <c r="B314" s="30"/>
      <c r="D314" s="31"/>
      <c r="E314" s="31"/>
    </row>
    <row r="315" spans="2:5" ht="15.75" customHeight="1">
      <c r="B315" s="30"/>
      <c r="D315" s="31"/>
      <c r="E315" s="31"/>
    </row>
    <row r="316" spans="2:5" ht="15.75" customHeight="1">
      <c r="B316" s="30"/>
      <c r="D316" s="31"/>
      <c r="E316" s="31"/>
    </row>
    <row r="317" spans="2:5" ht="15.75" customHeight="1">
      <c r="B317" s="30"/>
      <c r="D317" s="31"/>
      <c r="E317" s="31"/>
    </row>
    <row r="318" spans="2:5" ht="15.75" customHeight="1">
      <c r="B318" s="30"/>
      <c r="D318" s="31"/>
      <c r="E318" s="31"/>
    </row>
    <row r="319" spans="2:5" ht="15.75" customHeight="1">
      <c r="B319" s="30"/>
      <c r="D319" s="31"/>
      <c r="E319" s="31"/>
    </row>
    <row r="320" spans="2:5" ht="15.75" customHeight="1">
      <c r="B320" s="30"/>
      <c r="D320" s="31"/>
      <c r="E320" s="31"/>
    </row>
    <row r="321" spans="2:5" ht="15.75" customHeight="1">
      <c r="B321" s="30"/>
      <c r="D321" s="31"/>
      <c r="E321" s="31"/>
    </row>
    <row r="322" spans="2:5" ht="15.75" customHeight="1">
      <c r="B322" s="30"/>
      <c r="D322" s="31"/>
      <c r="E322" s="31"/>
    </row>
    <row r="323" spans="2:5" ht="15.75" customHeight="1">
      <c r="B323" s="30"/>
      <c r="D323" s="31"/>
      <c r="E323" s="31"/>
    </row>
    <row r="324" spans="2:5" ht="15.75" customHeight="1">
      <c r="B324" s="30"/>
      <c r="D324" s="31"/>
      <c r="E324" s="31"/>
    </row>
    <row r="325" spans="2:5" ht="15.75" customHeight="1">
      <c r="B325" s="30"/>
      <c r="D325" s="31"/>
      <c r="E325" s="31"/>
    </row>
    <row r="326" spans="2:5" ht="15.75" customHeight="1">
      <c r="B326" s="30"/>
      <c r="D326" s="31"/>
      <c r="E326" s="31"/>
    </row>
    <row r="327" spans="2:5" ht="15.75" customHeight="1">
      <c r="B327" s="30"/>
      <c r="D327" s="31"/>
      <c r="E327" s="31"/>
    </row>
    <row r="328" spans="2:5" ht="15.75" customHeight="1">
      <c r="B328" s="30"/>
      <c r="D328" s="31"/>
      <c r="E328" s="31"/>
    </row>
    <row r="329" spans="2:5" ht="15.75" customHeight="1">
      <c r="B329" s="30"/>
      <c r="D329" s="31"/>
      <c r="E329" s="31"/>
    </row>
    <row r="330" spans="2:5" ht="15.75" customHeight="1">
      <c r="B330" s="30"/>
      <c r="D330" s="31"/>
      <c r="E330" s="31"/>
    </row>
    <row r="331" spans="2:5" ht="15.75" customHeight="1">
      <c r="B331" s="30"/>
      <c r="D331" s="31"/>
      <c r="E331" s="31"/>
    </row>
    <row r="332" spans="2:5" ht="15.75" customHeight="1">
      <c r="B332" s="30"/>
      <c r="D332" s="31"/>
      <c r="E332" s="31"/>
    </row>
    <row r="333" spans="2:5" ht="15.75" customHeight="1">
      <c r="B333" s="30"/>
      <c r="D333" s="31"/>
      <c r="E333" s="31"/>
    </row>
    <row r="334" spans="2:5" ht="15.75" customHeight="1">
      <c r="B334" s="30"/>
      <c r="D334" s="31"/>
      <c r="E334" s="31"/>
    </row>
    <row r="335" spans="2:5" ht="15.75" customHeight="1">
      <c r="B335" s="30"/>
      <c r="D335" s="31"/>
      <c r="E335" s="31"/>
    </row>
    <row r="336" spans="2:5" ht="15.75" customHeight="1">
      <c r="B336" s="30"/>
      <c r="D336" s="31"/>
      <c r="E336" s="31"/>
    </row>
    <row r="337" spans="2:5" ht="15.75" customHeight="1">
      <c r="B337" s="30"/>
      <c r="D337" s="31"/>
      <c r="E337" s="31"/>
    </row>
    <row r="338" spans="2:5" ht="15.75" customHeight="1">
      <c r="B338" s="30"/>
      <c r="D338" s="31"/>
      <c r="E338" s="31"/>
    </row>
    <row r="339" spans="2:5" ht="15.75" customHeight="1">
      <c r="B339" s="30"/>
      <c r="D339" s="31"/>
      <c r="E339" s="31"/>
    </row>
    <row r="340" spans="2:5" ht="15.75" customHeight="1">
      <c r="B340" s="30"/>
      <c r="D340" s="31"/>
      <c r="E340" s="31"/>
    </row>
    <row r="341" spans="2:5" ht="15.75" customHeight="1">
      <c r="B341" s="30"/>
      <c r="D341" s="31"/>
      <c r="E341" s="31"/>
    </row>
    <row r="342" spans="2:5" ht="15.75" customHeight="1">
      <c r="B342" s="30"/>
      <c r="D342" s="31"/>
      <c r="E342" s="31"/>
    </row>
    <row r="343" spans="2:5" ht="15.75" customHeight="1">
      <c r="B343" s="30"/>
      <c r="D343" s="31"/>
      <c r="E343" s="31"/>
    </row>
    <row r="344" spans="2:5" ht="15.75" customHeight="1">
      <c r="B344" s="30"/>
      <c r="D344" s="31"/>
      <c r="E344" s="31"/>
    </row>
    <row r="345" spans="2:5" ht="15.75" customHeight="1">
      <c r="B345" s="30"/>
      <c r="D345" s="31"/>
      <c r="E345" s="31"/>
    </row>
    <row r="346" spans="2:5" ht="15.75" customHeight="1">
      <c r="B346" s="30"/>
      <c r="D346" s="31"/>
      <c r="E346" s="31"/>
    </row>
    <row r="347" spans="2:5" ht="15.75" customHeight="1">
      <c r="B347" s="30"/>
      <c r="D347" s="31"/>
      <c r="E347" s="31"/>
    </row>
    <row r="348" spans="2:5" ht="15.75" customHeight="1">
      <c r="B348" s="30"/>
      <c r="D348" s="31"/>
      <c r="E348" s="31"/>
    </row>
    <row r="349" spans="2:5" ht="15.75" customHeight="1">
      <c r="B349" s="30"/>
      <c r="D349" s="31"/>
      <c r="E349" s="31"/>
    </row>
    <row r="350" spans="2:5" ht="15.75" customHeight="1">
      <c r="B350" s="30"/>
      <c r="D350" s="31"/>
      <c r="E350" s="31"/>
    </row>
    <row r="351" spans="2:5" ht="15.75" customHeight="1">
      <c r="B351" s="30"/>
      <c r="D351" s="31"/>
      <c r="E351" s="31"/>
    </row>
    <row r="352" spans="2:5" ht="15.75" customHeight="1">
      <c r="B352" s="30"/>
      <c r="D352" s="31"/>
      <c r="E352" s="31"/>
    </row>
    <row r="353" spans="2:5" ht="15.75" customHeight="1">
      <c r="B353" s="30"/>
      <c r="D353" s="31"/>
      <c r="E353" s="31"/>
    </row>
    <row r="354" spans="2:5" ht="15.75" customHeight="1">
      <c r="B354" s="30"/>
      <c r="D354" s="31"/>
      <c r="E354" s="31"/>
    </row>
    <row r="355" spans="2:5" ht="15.75" customHeight="1">
      <c r="B355" s="30"/>
      <c r="D355" s="31"/>
      <c r="E355" s="31"/>
    </row>
    <row r="356" spans="2:5" ht="15.75" customHeight="1">
      <c r="B356" s="30"/>
      <c r="D356" s="31"/>
      <c r="E356" s="31"/>
    </row>
    <row r="357" spans="2:5" ht="15.75" customHeight="1">
      <c r="B357" s="30"/>
      <c r="D357" s="31"/>
      <c r="E357" s="31"/>
    </row>
    <row r="358" spans="2:5" ht="15.75" customHeight="1">
      <c r="B358" s="30"/>
      <c r="D358" s="31"/>
      <c r="E358" s="31"/>
    </row>
    <row r="359" spans="2:5" ht="15.75" customHeight="1">
      <c r="B359" s="30"/>
      <c r="D359" s="31"/>
      <c r="E359" s="31"/>
    </row>
    <row r="360" spans="2:5" ht="15.75" customHeight="1">
      <c r="B360" s="30"/>
      <c r="D360" s="31"/>
      <c r="E360" s="31"/>
    </row>
    <row r="361" spans="2:5" ht="15.75" customHeight="1">
      <c r="B361" s="30"/>
      <c r="D361" s="31"/>
      <c r="E361" s="31"/>
    </row>
    <row r="362" spans="2:5" ht="15.75" customHeight="1">
      <c r="B362" s="30"/>
      <c r="D362" s="31"/>
      <c r="E362" s="31"/>
    </row>
    <row r="363" spans="2:5" ht="15.75" customHeight="1">
      <c r="B363" s="30"/>
      <c r="D363" s="31"/>
      <c r="E363" s="31"/>
    </row>
    <row r="364" spans="2:5" ht="15.75" customHeight="1">
      <c r="B364" s="30"/>
      <c r="D364" s="31"/>
      <c r="E364" s="31"/>
    </row>
    <row r="365" spans="2:5" ht="15.75" customHeight="1">
      <c r="B365" s="30"/>
      <c r="D365" s="31"/>
      <c r="E365" s="31"/>
    </row>
    <row r="366" spans="2:5" ht="15.75" customHeight="1">
      <c r="B366" s="30"/>
      <c r="D366" s="31"/>
      <c r="E366" s="31"/>
    </row>
    <row r="367" spans="2:5" ht="15.75" customHeight="1">
      <c r="B367" s="30"/>
      <c r="D367" s="31"/>
      <c r="E367" s="31"/>
    </row>
    <row r="368" spans="2:5" ht="15.75" customHeight="1">
      <c r="B368" s="30"/>
      <c r="D368" s="31"/>
      <c r="E368" s="31"/>
    </row>
    <row r="369" spans="2:5" ht="15.75" customHeight="1">
      <c r="B369" s="30"/>
      <c r="D369" s="31"/>
      <c r="E369" s="31"/>
    </row>
    <row r="370" spans="2:5" ht="15.75" customHeight="1">
      <c r="B370" s="30"/>
      <c r="D370" s="31"/>
      <c r="E370" s="31"/>
    </row>
    <row r="371" spans="2:5" ht="15.75" customHeight="1">
      <c r="B371" s="30"/>
      <c r="D371" s="31"/>
      <c r="E371" s="31"/>
    </row>
    <row r="372" spans="2:5" ht="15.75" customHeight="1">
      <c r="B372" s="30"/>
      <c r="D372" s="31"/>
      <c r="E372" s="31"/>
    </row>
    <row r="373" spans="2:5" ht="15.75" customHeight="1">
      <c r="B373" s="30"/>
      <c r="D373" s="31"/>
      <c r="E373" s="31"/>
    </row>
    <row r="374" spans="2:5" ht="15.75" customHeight="1">
      <c r="B374" s="30"/>
      <c r="D374" s="31"/>
      <c r="E374" s="31"/>
    </row>
    <row r="375" spans="2:5" ht="15.75" customHeight="1">
      <c r="B375" s="30"/>
      <c r="D375" s="31"/>
      <c r="E375" s="31"/>
    </row>
    <row r="376" spans="2:5" ht="15.75" customHeight="1">
      <c r="B376" s="30"/>
      <c r="D376" s="31"/>
      <c r="E376" s="31"/>
    </row>
    <row r="377" spans="2:5" ht="15.75" customHeight="1">
      <c r="B377" s="30"/>
      <c r="D377" s="31"/>
      <c r="E377" s="31"/>
    </row>
    <row r="378" spans="2:5" ht="15.75" customHeight="1">
      <c r="B378" s="30"/>
      <c r="D378" s="31"/>
      <c r="E378" s="31"/>
    </row>
    <row r="379" spans="2:5" ht="15.75" customHeight="1">
      <c r="B379" s="30"/>
      <c r="D379" s="31"/>
      <c r="E379" s="31"/>
    </row>
    <row r="380" spans="2:5" ht="15.75" customHeight="1">
      <c r="B380" s="30"/>
      <c r="D380" s="31"/>
      <c r="E380" s="31"/>
    </row>
    <row r="381" spans="2:5" ht="15.75" customHeight="1">
      <c r="B381" s="30"/>
      <c r="D381" s="31"/>
      <c r="E381" s="31"/>
    </row>
    <row r="382" spans="2:5" ht="15.75" customHeight="1">
      <c r="B382" s="30"/>
      <c r="D382" s="31"/>
      <c r="E382" s="31"/>
    </row>
    <row r="383" spans="2:5" ht="15.75" customHeight="1">
      <c r="B383" s="30"/>
      <c r="D383" s="31"/>
      <c r="E383" s="31"/>
    </row>
    <row r="384" spans="2:5" ht="15.75" customHeight="1">
      <c r="B384" s="30"/>
      <c r="D384" s="31"/>
      <c r="E384" s="31"/>
    </row>
    <row r="385" spans="2:5" ht="15.75" customHeight="1">
      <c r="B385" s="30"/>
      <c r="D385" s="31"/>
      <c r="E385" s="31"/>
    </row>
    <row r="386" spans="2:5" ht="15.75" customHeight="1">
      <c r="B386" s="30"/>
      <c r="D386" s="31"/>
      <c r="E386" s="31"/>
    </row>
    <row r="387" spans="2:5" ht="15.75" customHeight="1">
      <c r="B387" s="30"/>
      <c r="D387" s="31"/>
      <c r="E387" s="31"/>
    </row>
    <row r="388" spans="2:5" ht="15.75" customHeight="1">
      <c r="B388" s="30"/>
      <c r="D388" s="31"/>
      <c r="E388" s="31"/>
    </row>
    <row r="389" spans="2:5" ht="15.75" customHeight="1">
      <c r="B389" s="30"/>
      <c r="D389" s="31"/>
      <c r="E389" s="31"/>
    </row>
    <row r="390" spans="2:5" ht="15.75" customHeight="1">
      <c r="B390" s="30"/>
      <c r="D390" s="31"/>
      <c r="E390" s="31"/>
    </row>
    <row r="391" spans="2:5" ht="15.75" customHeight="1">
      <c r="B391" s="30"/>
      <c r="D391" s="31"/>
      <c r="E391" s="31"/>
    </row>
    <row r="392" spans="2:5" ht="15.75" customHeight="1">
      <c r="B392" s="30"/>
      <c r="D392" s="31"/>
      <c r="E392" s="31"/>
    </row>
    <row r="393" spans="2:5" ht="15.75" customHeight="1">
      <c r="B393" s="30"/>
      <c r="D393" s="31"/>
      <c r="E393" s="31"/>
    </row>
    <row r="394" spans="2:5" ht="15.75" customHeight="1">
      <c r="B394" s="30"/>
      <c r="D394" s="31"/>
      <c r="E394" s="31"/>
    </row>
    <row r="395" spans="2:5" ht="15.75" customHeight="1">
      <c r="B395" s="30"/>
      <c r="D395" s="31"/>
      <c r="E395" s="31"/>
    </row>
    <row r="396" spans="2:5" ht="15.75" customHeight="1">
      <c r="B396" s="30"/>
      <c r="D396" s="31"/>
      <c r="E396" s="31"/>
    </row>
    <row r="397" spans="2:5" ht="15.75" customHeight="1">
      <c r="B397" s="30"/>
      <c r="D397" s="31"/>
      <c r="E397" s="31"/>
    </row>
    <row r="398" spans="2:5" ht="15.75" customHeight="1">
      <c r="B398" s="30"/>
      <c r="D398" s="31"/>
      <c r="E398" s="31"/>
    </row>
    <row r="399" spans="2:5" ht="15.75" customHeight="1">
      <c r="B399" s="30"/>
      <c r="D399" s="31"/>
      <c r="E399" s="31"/>
    </row>
    <row r="400" spans="2:5" ht="15.75" customHeight="1">
      <c r="B400" s="30"/>
      <c r="D400" s="31"/>
      <c r="E400" s="31"/>
    </row>
    <row r="401" spans="2:5" ht="15.75" customHeight="1">
      <c r="B401" s="30"/>
      <c r="D401" s="31"/>
      <c r="E401" s="31"/>
    </row>
    <row r="402" spans="2:5" ht="15.75" customHeight="1">
      <c r="B402" s="30"/>
      <c r="D402" s="31"/>
      <c r="E402" s="31"/>
    </row>
    <row r="403" spans="2:5" ht="15.75" customHeight="1">
      <c r="B403" s="30"/>
      <c r="D403" s="31"/>
      <c r="E403" s="31"/>
    </row>
    <row r="404" spans="2:5" ht="15.75" customHeight="1">
      <c r="B404" s="30"/>
      <c r="D404" s="31"/>
      <c r="E404" s="31"/>
    </row>
    <row r="405" spans="2:5" ht="15.75" customHeight="1">
      <c r="B405" s="30"/>
      <c r="D405" s="31"/>
      <c r="E405" s="31"/>
    </row>
    <row r="406" spans="2:5" ht="15.75" customHeight="1">
      <c r="B406" s="30"/>
      <c r="D406" s="31"/>
      <c r="E406" s="31"/>
    </row>
    <row r="407" spans="2:5" ht="15.75" customHeight="1">
      <c r="B407" s="30"/>
      <c r="D407" s="31"/>
      <c r="E407" s="31"/>
    </row>
    <row r="408" spans="2:5" ht="15.75" customHeight="1">
      <c r="B408" s="30"/>
      <c r="D408" s="31"/>
      <c r="E408" s="31"/>
    </row>
    <row r="409" spans="2:5" ht="15.75" customHeight="1">
      <c r="B409" s="30"/>
      <c r="D409" s="31"/>
      <c r="E409" s="31"/>
    </row>
    <row r="410" spans="2:5" ht="15.75" customHeight="1">
      <c r="B410" s="30"/>
      <c r="D410" s="31"/>
      <c r="E410" s="31"/>
    </row>
    <row r="411" spans="2:5" ht="15.75" customHeight="1">
      <c r="B411" s="30"/>
      <c r="D411" s="31"/>
      <c r="E411" s="31"/>
    </row>
    <row r="412" spans="2:5" ht="15.75" customHeight="1">
      <c r="B412" s="30"/>
      <c r="D412" s="31"/>
      <c r="E412" s="31"/>
    </row>
    <row r="413" spans="2:5" ht="15.75" customHeight="1">
      <c r="B413" s="30"/>
    </row>
    <row r="414" spans="2:5" ht="15.75" customHeight="1">
      <c r="B414" s="30"/>
    </row>
    <row r="415" spans="2:5" ht="15.75" customHeight="1">
      <c r="B415" s="30"/>
    </row>
    <row r="416" spans="2:5" ht="15.75" customHeight="1">
      <c r="B416" s="30"/>
    </row>
    <row r="417" spans="2:2" ht="15.75" customHeight="1">
      <c r="B417" s="30"/>
    </row>
    <row r="418" spans="2:2" ht="15.75" customHeight="1">
      <c r="B418" s="30"/>
    </row>
    <row r="419" spans="2:2" ht="15.75" customHeight="1">
      <c r="B419" s="30"/>
    </row>
    <row r="420" spans="2:2" ht="15.75" customHeight="1">
      <c r="B420" s="30"/>
    </row>
    <row r="421" spans="2:2" ht="15.75" customHeight="1">
      <c r="B421" s="30"/>
    </row>
    <row r="422" spans="2:2" ht="15.75" customHeight="1">
      <c r="B422" s="30"/>
    </row>
    <row r="423" spans="2:2" ht="15.75" customHeight="1">
      <c r="B423" s="30"/>
    </row>
    <row r="424" spans="2:2" ht="15.75" customHeight="1">
      <c r="B424" s="30"/>
    </row>
    <row r="425" spans="2:2" ht="15.75" customHeight="1">
      <c r="B425" s="30"/>
    </row>
    <row r="426" spans="2:2" ht="15.75" customHeight="1">
      <c r="B426" s="30"/>
    </row>
    <row r="427" spans="2:2" ht="15.75" customHeight="1">
      <c r="B427" s="30"/>
    </row>
    <row r="428" spans="2:2" ht="15.75" customHeight="1">
      <c r="B428" s="30"/>
    </row>
    <row r="429" spans="2:2" ht="15.75" customHeight="1">
      <c r="B429" s="30"/>
    </row>
    <row r="430" spans="2:2" ht="15.75" customHeight="1">
      <c r="B430" s="30"/>
    </row>
    <row r="431" spans="2:2" ht="15.75" customHeight="1">
      <c r="B431" s="30"/>
    </row>
    <row r="432" spans="2:2" ht="15.75" customHeight="1">
      <c r="B432" s="30"/>
    </row>
    <row r="433" spans="2:2" ht="15.75" customHeight="1">
      <c r="B433" s="30"/>
    </row>
    <row r="434" spans="2:2" ht="15.75" customHeight="1">
      <c r="B434" s="30"/>
    </row>
    <row r="435" spans="2:2" ht="15.75" customHeight="1">
      <c r="B435" s="30"/>
    </row>
    <row r="436" spans="2:2" ht="15.75" customHeight="1">
      <c r="B436" s="30"/>
    </row>
    <row r="437" spans="2:2" ht="15.75" customHeight="1">
      <c r="B437" s="30"/>
    </row>
    <row r="438" spans="2:2" ht="15.75" customHeight="1">
      <c r="B438" s="30"/>
    </row>
    <row r="439" spans="2:2" ht="15.75" customHeight="1">
      <c r="B439" s="30"/>
    </row>
    <row r="440" spans="2:2" ht="15.75" customHeight="1">
      <c r="B440" s="30"/>
    </row>
    <row r="441" spans="2:2" ht="15.75" customHeight="1">
      <c r="B441" s="30"/>
    </row>
    <row r="442" spans="2:2" ht="15.75" customHeight="1">
      <c r="B442" s="30"/>
    </row>
    <row r="443" spans="2:2" ht="15.75" customHeight="1">
      <c r="B443" s="30"/>
    </row>
    <row r="444" spans="2:2" ht="15.75" customHeight="1">
      <c r="B444" s="30"/>
    </row>
    <row r="445" spans="2:2" ht="15.75" customHeight="1">
      <c r="B445" s="30"/>
    </row>
    <row r="446" spans="2:2" ht="15.75" customHeight="1">
      <c r="B446" s="30"/>
    </row>
    <row r="447" spans="2:2" ht="15.75" customHeight="1">
      <c r="B447" s="30"/>
    </row>
    <row r="448" spans="2:2" ht="15.75" customHeight="1">
      <c r="B448" s="30"/>
    </row>
    <row r="449" spans="2:2" ht="15.75" customHeight="1">
      <c r="B449" s="30"/>
    </row>
    <row r="450" spans="2:2" ht="15.75" customHeight="1">
      <c r="B450" s="30"/>
    </row>
    <row r="451" spans="2:2" ht="15.75" customHeight="1">
      <c r="B451" s="30"/>
    </row>
    <row r="452" spans="2:2" ht="15.75" customHeight="1">
      <c r="B452" s="30"/>
    </row>
    <row r="453" spans="2:2" ht="15.75" customHeight="1">
      <c r="B453" s="30"/>
    </row>
    <row r="454" spans="2:2" ht="15.75" customHeight="1">
      <c r="B454" s="30"/>
    </row>
    <row r="455" spans="2:2" ht="15.75" customHeight="1">
      <c r="B455" s="30"/>
    </row>
    <row r="456" spans="2:2" ht="15.75" customHeight="1">
      <c r="B456" s="30"/>
    </row>
    <row r="457" spans="2:2" ht="15.75" customHeight="1">
      <c r="B457" s="30"/>
    </row>
    <row r="458" spans="2:2" ht="15.75" customHeight="1">
      <c r="B458" s="30"/>
    </row>
    <row r="459" spans="2:2" ht="15.75" customHeight="1">
      <c r="B459" s="30"/>
    </row>
    <row r="460" spans="2:2" ht="15.75" customHeight="1">
      <c r="B460" s="30"/>
    </row>
    <row r="461" spans="2:2" ht="15.75" customHeight="1">
      <c r="B461" s="30"/>
    </row>
    <row r="462" spans="2:2" ht="15.75" customHeight="1">
      <c r="B462" s="30"/>
    </row>
    <row r="463" spans="2:2" ht="15.75" customHeight="1">
      <c r="B463" s="30"/>
    </row>
    <row r="464" spans="2:2" ht="15.75" customHeight="1">
      <c r="B464" s="30"/>
    </row>
    <row r="465" spans="2:2" ht="15.75" customHeight="1">
      <c r="B465" s="30"/>
    </row>
    <row r="466" spans="2:2" ht="15.75" customHeight="1">
      <c r="B466" s="30"/>
    </row>
    <row r="467" spans="2:2" ht="15.75" customHeight="1">
      <c r="B467" s="30"/>
    </row>
    <row r="468" spans="2:2" ht="15.75" customHeight="1">
      <c r="B468" s="30"/>
    </row>
    <row r="469" spans="2:2" ht="15.75" customHeight="1">
      <c r="B469" s="30"/>
    </row>
    <row r="470" spans="2:2" ht="15.75" customHeight="1">
      <c r="B470" s="30"/>
    </row>
    <row r="471" spans="2:2" ht="15.75" customHeight="1">
      <c r="B471" s="30"/>
    </row>
    <row r="472" spans="2:2" ht="15.75" customHeight="1">
      <c r="B472" s="30"/>
    </row>
    <row r="473" spans="2:2" ht="15.75" customHeight="1">
      <c r="B473" s="30"/>
    </row>
    <row r="474" spans="2:2" ht="15.75" customHeight="1">
      <c r="B474" s="30"/>
    </row>
    <row r="475" spans="2:2" ht="15.75" customHeight="1">
      <c r="B475" s="30"/>
    </row>
    <row r="476" spans="2:2" ht="15.75" customHeight="1">
      <c r="B476" s="30"/>
    </row>
    <row r="477" spans="2:2" ht="15.75" customHeight="1">
      <c r="B477" s="30"/>
    </row>
    <row r="478" spans="2:2" ht="15.75" customHeight="1">
      <c r="B478" s="30"/>
    </row>
    <row r="479" spans="2:2" ht="15.75" customHeight="1">
      <c r="B479" s="30"/>
    </row>
    <row r="480" spans="2:2" ht="15.75" customHeight="1">
      <c r="B480" s="30"/>
    </row>
    <row r="481" spans="2:2" ht="15.75" customHeight="1">
      <c r="B481" s="30"/>
    </row>
    <row r="482" spans="2:2" ht="15.75" customHeight="1">
      <c r="B482" s="30"/>
    </row>
    <row r="483" spans="2:2" ht="15.75" customHeight="1">
      <c r="B483" s="30"/>
    </row>
    <row r="484" spans="2:2" ht="15.75" customHeight="1">
      <c r="B484" s="30"/>
    </row>
    <row r="485" spans="2:2" ht="15.75" customHeight="1">
      <c r="B485" s="30"/>
    </row>
    <row r="486" spans="2:2" ht="15.75" customHeight="1">
      <c r="B486" s="30"/>
    </row>
    <row r="487" spans="2:2" ht="15.75" customHeight="1">
      <c r="B487" s="30"/>
    </row>
    <row r="488" spans="2:2" ht="15.75" customHeight="1">
      <c r="B488" s="30"/>
    </row>
    <row r="489" spans="2:2" ht="15.75" customHeight="1">
      <c r="B489" s="30"/>
    </row>
    <row r="490" spans="2:2" ht="15.75" customHeight="1">
      <c r="B490" s="30"/>
    </row>
    <row r="491" spans="2:2" ht="15.75" customHeight="1">
      <c r="B491" s="30"/>
    </row>
    <row r="492" spans="2:2" ht="15.75" customHeight="1">
      <c r="B492" s="30"/>
    </row>
    <row r="493" spans="2:2" ht="15.75" customHeight="1">
      <c r="B493" s="30"/>
    </row>
    <row r="494" spans="2:2" ht="15.75" customHeight="1">
      <c r="B494" s="30"/>
    </row>
    <row r="495" spans="2:2" ht="15.75" customHeight="1">
      <c r="B495" s="30"/>
    </row>
    <row r="496" spans="2:2" ht="15.75" customHeight="1">
      <c r="B496" s="30"/>
    </row>
    <row r="497" spans="2:2" ht="15.75" customHeight="1">
      <c r="B497" s="30"/>
    </row>
    <row r="498" spans="2:2" ht="15.75" customHeight="1">
      <c r="B498" s="30"/>
    </row>
    <row r="499" spans="2:2" ht="15.75" customHeight="1">
      <c r="B499" s="30"/>
    </row>
    <row r="500" spans="2:2" ht="15.75" customHeight="1">
      <c r="B500" s="30"/>
    </row>
    <row r="501" spans="2:2" ht="15.75" customHeight="1">
      <c r="B501" s="30"/>
    </row>
    <row r="502" spans="2:2" ht="15.75" customHeight="1">
      <c r="B502" s="30"/>
    </row>
    <row r="503" spans="2:2" ht="15.75" customHeight="1">
      <c r="B503" s="30"/>
    </row>
    <row r="504" spans="2:2" ht="15.75" customHeight="1">
      <c r="B504" s="30"/>
    </row>
    <row r="505" spans="2:2" ht="15.75" customHeight="1">
      <c r="B505" s="30"/>
    </row>
    <row r="506" spans="2:2" ht="15.75" customHeight="1">
      <c r="B506" s="30"/>
    </row>
    <row r="507" spans="2:2" ht="15.75" customHeight="1">
      <c r="B507" s="30"/>
    </row>
    <row r="508" spans="2:2" ht="15.75" customHeight="1">
      <c r="B508" s="30"/>
    </row>
    <row r="509" spans="2:2" ht="15.75" customHeight="1">
      <c r="B509" s="30"/>
    </row>
    <row r="510" spans="2:2" ht="15.75" customHeight="1">
      <c r="B510" s="30"/>
    </row>
    <row r="511" spans="2:2" ht="15.75" customHeight="1">
      <c r="B511" s="30"/>
    </row>
    <row r="512" spans="2:2" ht="15.75" customHeight="1">
      <c r="B512" s="30"/>
    </row>
    <row r="513" spans="2:2" ht="15.75" customHeight="1">
      <c r="B513" s="30"/>
    </row>
    <row r="514" spans="2:2" ht="15.75" customHeight="1">
      <c r="B514" s="30"/>
    </row>
    <row r="515" spans="2:2" ht="15.75" customHeight="1">
      <c r="B515" s="30"/>
    </row>
    <row r="516" spans="2:2" ht="15.75" customHeight="1">
      <c r="B516" s="30"/>
    </row>
    <row r="517" spans="2:2" ht="15.75" customHeight="1">
      <c r="B517" s="30"/>
    </row>
    <row r="518" spans="2:2" ht="15.75" customHeight="1">
      <c r="B518" s="30"/>
    </row>
    <row r="519" spans="2:2" ht="15.75" customHeight="1">
      <c r="B519" s="30"/>
    </row>
    <row r="520" spans="2:2" ht="15.75" customHeight="1">
      <c r="B520" s="30"/>
    </row>
    <row r="521" spans="2:2" ht="15.75" customHeight="1">
      <c r="B521" s="30"/>
    </row>
    <row r="522" spans="2:2" ht="15.75" customHeight="1">
      <c r="B522" s="30"/>
    </row>
    <row r="523" spans="2:2" ht="15.75" customHeight="1">
      <c r="B523" s="30"/>
    </row>
    <row r="524" spans="2:2" ht="15.75" customHeight="1">
      <c r="B524" s="30"/>
    </row>
    <row r="525" spans="2:2" ht="15.75" customHeight="1">
      <c r="B525" s="30"/>
    </row>
    <row r="526" spans="2:2" ht="15.75" customHeight="1">
      <c r="B526" s="30"/>
    </row>
    <row r="527" spans="2:2" ht="15.75" customHeight="1">
      <c r="B527" s="30"/>
    </row>
    <row r="528" spans="2:2" ht="15.75" customHeight="1">
      <c r="B528" s="30"/>
    </row>
    <row r="529" spans="2:2" ht="15.75" customHeight="1">
      <c r="B529" s="30"/>
    </row>
    <row r="530" spans="2:2" ht="15.75" customHeight="1">
      <c r="B530" s="30"/>
    </row>
    <row r="531" spans="2:2" ht="15.75" customHeight="1">
      <c r="B531" s="30"/>
    </row>
    <row r="532" spans="2:2" ht="15.75" customHeight="1">
      <c r="B532" s="30"/>
    </row>
    <row r="533" spans="2:2" ht="15.75" customHeight="1">
      <c r="B533" s="30"/>
    </row>
    <row r="534" spans="2:2" ht="15.75" customHeight="1">
      <c r="B534" s="30"/>
    </row>
    <row r="535" spans="2:2" ht="15.75" customHeight="1">
      <c r="B535" s="30"/>
    </row>
    <row r="536" spans="2:2" ht="15.75" customHeight="1">
      <c r="B536" s="30"/>
    </row>
    <row r="537" spans="2:2" ht="15.75" customHeight="1">
      <c r="B537" s="30"/>
    </row>
    <row r="538" spans="2:2" ht="15.75" customHeight="1">
      <c r="B538" s="30"/>
    </row>
    <row r="539" spans="2:2" ht="15.75" customHeight="1">
      <c r="B539" s="30"/>
    </row>
    <row r="540" spans="2:2" ht="15.75" customHeight="1">
      <c r="B540" s="30"/>
    </row>
    <row r="541" spans="2:2" ht="15.75" customHeight="1">
      <c r="B541" s="30"/>
    </row>
    <row r="542" spans="2:2" ht="15.75" customHeight="1">
      <c r="B542" s="30"/>
    </row>
    <row r="543" spans="2:2" ht="15.75" customHeight="1">
      <c r="B543" s="30"/>
    </row>
    <row r="544" spans="2:2" ht="15.75" customHeight="1">
      <c r="B544" s="30"/>
    </row>
    <row r="545" spans="2:2" ht="15.75" customHeight="1">
      <c r="B545" s="30"/>
    </row>
    <row r="546" spans="2:2" ht="15.75" customHeight="1">
      <c r="B546" s="30"/>
    </row>
    <row r="547" spans="2:2" ht="15.75" customHeight="1">
      <c r="B547" s="30"/>
    </row>
    <row r="548" spans="2:2" ht="15.75" customHeight="1">
      <c r="B548" s="30"/>
    </row>
    <row r="549" spans="2:2" ht="15.75" customHeight="1">
      <c r="B549" s="30"/>
    </row>
    <row r="550" spans="2:2" ht="15.75" customHeight="1">
      <c r="B550" s="30"/>
    </row>
    <row r="551" spans="2:2" ht="15.75" customHeight="1">
      <c r="B551" s="30"/>
    </row>
    <row r="552" spans="2:2" ht="15.75" customHeight="1">
      <c r="B552" s="30"/>
    </row>
    <row r="553" spans="2:2" ht="15.75" customHeight="1">
      <c r="B553" s="30"/>
    </row>
    <row r="554" spans="2:2" ht="15.75" customHeight="1">
      <c r="B554" s="30"/>
    </row>
    <row r="555" spans="2:2" ht="15.75" customHeight="1">
      <c r="B555" s="30"/>
    </row>
    <row r="556" spans="2:2" ht="15.75" customHeight="1">
      <c r="B556" s="30"/>
    </row>
    <row r="557" spans="2:2" ht="15.75" customHeight="1">
      <c r="B557" s="30"/>
    </row>
    <row r="558" spans="2:2" ht="15.75" customHeight="1">
      <c r="B558" s="30"/>
    </row>
    <row r="559" spans="2:2" ht="15.75" customHeight="1">
      <c r="B559" s="30"/>
    </row>
    <row r="560" spans="2:2" ht="15.75" customHeight="1">
      <c r="B560" s="30"/>
    </row>
    <row r="561" spans="2:2" ht="15.75" customHeight="1">
      <c r="B561" s="30"/>
    </row>
    <row r="562" spans="2:2" ht="15.75" customHeight="1">
      <c r="B562" s="30"/>
    </row>
    <row r="563" spans="2:2" ht="15.75" customHeight="1">
      <c r="B563" s="30"/>
    </row>
    <row r="564" spans="2:2" ht="15.75" customHeight="1">
      <c r="B564" s="30"/>
    </row>
    <row r="565" spans="2:2" ht="15.75" customHeight="1">
      <c r="B565" s="30"/>
    </row>
    <row r="566" spans="2:2" ht="15.75" customHeight="1">
      <c r="B566" s="30"/>
    </row>
    <row r="567" spans="2:2" ht="15.75" customHeight="1">
      <c r="B567" s="30"/>
    </row>
    <row r="568" spans="2:2" ht="15.75" customHeight="1">
      <c r="B568" s="30"/>
    </row>
    <row r="569" spans="2:2" ht="15.75" customHeight="1">
      <c r="B569" s="30"/>
    </row>
    <row r="570" spans="2:2" ht="15.75" customHeight="1">
      <c r="B570" s="30"/>
    </row>
    <row r="571" spans="2:2" ht="15.75" customHeight="1">
      <c r="B571" s="30"/>
    </row>
    <row r="572" spans="2:2" ht="15.75" customHeight="1">
      <c r="B572" s="30"/>
    </row>
    <row r="573" spans="2:2" ht="15.75" customHeight="1">
      <c r="B573" s="30"/>
    </row>
    <row r="574" spans="2:2" ht="15.75" customHeight="1">
      <c r="B574" s="30"/>
    </row>
    <row r="575" spans="2:2" ht="15.75" customHeight="1">
      <c r="B575" s="30"/>
    </row>
    <row r="576" spans="2:2" ht="15.75" customHeight="1">
      <c r="B576" s="30"/>
    </row>
    <row r="577" spans="2:2" ht="15.75" customHeight="1">
      <c r="B577" s="30"/>
    </row>
    <row r="578" spans="2:2" ht="15.75" customHeight="1">
      <c r="B578" s="30"/>
    </row>
    <row r="579" spans="2:2" ht="15.75" customHeight="1">
      <c r="B579" s="30"/>
    </row>
    <row r="580" spans="2:2" ht="15.75" customHeight="1">
      <c r="B580" s="30"/>
    </row>
    <row r="581" spans="2:2" ht="15.75" customHeight="1">
      <c r="B581" s="30"/>
    </row>
    <row r="582" spans="2:2" ht="15.75" customHeight="1">
      <c r="B582" s="30"/>
    </row>
    <row r="583" spans="2:2" ht="15.75" customHeight="1">
      <c r="B583" s="30"/>
    </row>
    <row r="584" spans="2:2" ht="15.75" customHeight="1">
      <c r="B584" s="30"/>
    </row>
    <row r="585" spans="2:2" ht="15.75" customHeight="1">
      <c r="B585" s="30"/>
    </row>
    <row r="586" spans="2:2" ht="15.75" customHeight="1">
      <c r="B586" s="30"/>
    </row>
    <row r="587" spans="2:2" ht="15.75" customHeight="1">
      <c r="B587" s="30"/>
    </row>
    <row r="588" spans="2:2" ht="15.75" customHeight="1">
      <c r="B588" s="30"/>
    </row>
    <row r="589" spans="2:2" ht="15.75" customHeight="1">
      <c r="B589" s="30"/>
    </row>
    <row r="590" spans="2:2" ht="15.75" customHeight="1">
      <c r="B590" s="30"/>
    </row>
    <row r="591" spans="2:2" ht="15.75" customHeight="1">
      <c r="B591" s="30"/>
    </row>
    <row r="592" spans="2:2" ht="15.75" customHeight="1">
      <c r="B592" s="30"/>
    </row>
    <row r="593" spans="2:2" ht="15.75" customHeight="1">
      <c r="B593" s="30"/>
    </row>
    <row r="594" spans="2:2" ht="15.75" customHeight="1">
      <c r="B594" s="30"/>
    </row>
    <row r="595" spans="2:2" ht="15.75" customHeight="1">
      <c r="B595" s="30"/>
    </row>
    <row r="596" spans="2:2" ht="15.75" customHeight="1">
      <c r="B596" s="30"/>
    </row>
    <row r="597" spans="2:2" ht="15.75" customHeight="1">
      <c r="B597" s="30"/>
    </row>
    <row r="598" spans="2:2" ht="15.75" customHeight="1">
      <c r="B598" s="30"/>
    </row>
    <row r="599" spans="2:2" ht="15.75" customHeight="1">
      <c r="B599" s="30"/>
    </row>
    <row r="600" spans="2:2" ht="15.75" customHeight="1">
      <c r="B600" s="30"/>
    </row>
    <row r="601" spans="2:2" ht="15.75" customHeight="1">
      <c r="B601" s="30"/>
    </row>
    <row r="602" spans="2:2" ht="15.75" customHeight="1">
      <c r="B602" s="30"/>
    </row>
    <row r="603" spans="2:2" ht="15.75" customHeight="1">
      <c r="B603" s="30"/>
    </row>
    <row r="604" spans="2:2" ht="15.75" customHeight="1">
      <c r="B604" s="30"/>
    </row>
    <row r="605" spans="2:2" ht="15.75" customHeight="1">
      <c r="B605" s="30"/>
    </row>
    <row r="606" spans="2:2" ht="15.75" customHeight="1">
      <c r="B606" s="30"/>
    </row>
    <row r="607" spans="2:2" ht="15.75" customHeight="1">
      <c r="B607" s="30"/>
    </row>
    <row r="608" spans="2:2" ht="15.75" customHeight="1">
      <c r="B608" s="30"/>
    </row>
    <row r="609" spans="2:2" ht="15.75" customHeight="1">
      <c r="B609" s="30"/>
    </row>
    <row r="610" spans="2:2" ht="15.75" customHeight="1">
      <c r="B610" s="30"/>
    </row>
    <row r="611" spans="2:2" ht="15.75" customHeight="1">
      <c r="B611" s="30"/>
    </row>
    <row r="612" spans="2:2" ht="15.75" customHeight="1">
      <c r="B612" s="30"/>
    </row>
    <row r="613" spans="2:2" ht="15.75" customHeight="1">
      <c r="B613" s="30"/>
    </row>
    <row r="614" spans="2:2" ht="15.75" customHeight="1">
      <c r="B614" s="30"/>
    </row>
    <row r="615" spans="2:2" ht="15.75" customHeight="1">
      <c r="B615" s="30"/>
    </row>
    <row r="616" spans="2:2" ht="15.75" customHeight="1">
      <c r="B616" s="30"/>
    </row>
    <row r="617" spans="2:2" ht="15.75" customHeight="1">
      <c r="B617" s="30"/>
    </row>
    <row r="618" spans="2:2" ht="15.75" customHeight="1">
      <c r="B618" s="30"/>
    </row>
    <row r="619" spans="2:2" ht="15.75" customHeight="1">
      <c r="B619" s="30"/>
    </row>
    <row r="620" spans="2:2" ht="15.75" customHeight="1">
      <c r="B620" s="30"/>
    </row>
    <row r="621" spans="2:2" ht="15.75" customHeight="1">
      <c r="B621" s="30"/>
    </row>
    <row r="622" spans="2:2" ht="15.75" customHeight="1">
      <c r="B622" s="30"/>
    </row>
    <row r="623" spans="2:2" ht="15.75" customHeight="1">
      <c r="B623" s="30"/>
    </row>
    <row r="624" spans="2:2" ht="15.75" customHeight="1">
      <c r="B624" s="30"/>
    </row>
    <row r="625" spans="2:2" ht="15.75" customHeight="1">
      <c r="B625" s="30"/>
    </row>
    <row r="626" spans="2:2" ht="15.75" customHeight="1">
      <c r="B626" s="30"/>
    </row>
    <row r="627" spans="2:2" ht="15.75" customHeight="1">
      <c r="B627" s="30"/>
    </row>
    <row r="628" spans="2:2" ht="15.75" customHeight="1">
      <c r="B628" s="30"/>
    </row>
    <row r="629" spans="2:2" ht="15.75" customHeight="1">
      <c r="B629" s="30"/>
    </row>
    <row r="630" spans="2:2" ht="15.75" customHeight="1">
      <c r="B630" s="30"/>
    </row>
    <row r="631" spans="2:2" ht="15.75" customHeight="1">
      <c r="B631" s="30"/>
    </row>
    <row r="632" spans="2:2" ht="15.75" customHeight="1">
      <c r="B632" s="30"/>
    </row>
    <row r="633" spans="2:2" ht="15.75" customHeight="1">
      <c r="B633" s="30"/>
    </row>
    <row r="634" spans="2:2" ht="15.75" customHeight="1">
      <c r="B634" s="30"/>
    </row>
    <row r="635" spans="2:2" ht="15.75" customHeight="1">
      <c r="B635" s="30"/>
    </row>
    <row r="636" spans="2:2" ht="15.75" customHeight="1">
      <c r="B636" s="30"/>
    </row>
    <row r="637" spans="2:2" ht="15.75" customHeight="1">
      <c r="B637" s="30"/>
    </row>
    <row r="638" spans="2:2" ht="15.75" customHeight="1">
      <c r="B638" s="30"/>
    </row>
    <row r="639" spans="2:2" ht="15.75" customHeight="1">
      <c r="B639" s="30"/>
    </row>
    <row r="640" spans="2:2" ht="15.75" customHeight="1">
      <c r="B640" s="30"/>
    </row>
    <row r="641" spans="2:2" ht="15.75" customHeight="1">
      <c r="B641" s="30"/>
    </row>
    <row r="642" spans="2:2" ht="15.75" customHeight="1">
      <c r="B642" s="30"/>
    </row>
    <row r="643" spans="2:2" ht="15.75" customHeight="1">
      <c r="B643" s="30"/>
    </row>
    <row r="644" spans="2:2" ht="15.75" customHeight="1">
      <c r="B644" s="30"/>
    </row>
    <row r="645" spans="2:2" ht="15.75" customHeight="1">
      <c r="B645" s="30"/>
    </row>
    <row r="646" spans="2:2" ht="15.75" customHeight="1">
      <c r="B646" s="30"/>
    </row>
    <row r="647" spans="2:2" ht="15.75" customHeight="1">
      <c r="B647" s="30"/>
    </row>
    <row r="648" spans="2:2" ht="15.75" customHeight="1">
      <c r="B648" s="30"/>
    </row>
    <row r="649" spans="2:2" ht="15.75" customHeight="1">
      <c r="B649" s="30"/>
    </row>
    <row r="650" spans="2:2" ht="15.75" customHeight="1">
      <c r="B650" s="30"/>
    </row>
    <row r="651" spans="2:2" ht="15.75" customHeight="1">
      <c r="B651" s="30"/>
    </row>
    <row r="652" spans="2:2" ht="15.75" customHeight="1">
      <c r="B652" s="30"/>
    </row>
    <row r="653" spans="2:2" ht="15.75" customHeight="1">
      <c r="B653" s="30"/>
    </row>
    <row r="654" spans="2:2" ht="15.75" customHeight="1">
      <c r="B654" s="30"/>
    </row>
    <row r="655" spans="2:2" ht="15.75" customHeight="1">
      <c r="B655" s="30"/>
    </row>
    <row r="656" spans="2:2" ht="15.75" customHeight="1">
      <c r="B656" s="30"/>
    </row>
    <row r="657" spans="2:2" ht="15.75" customHeight="1">
      <c r="B657" s="30"/>
    </row>
    <row r="658" spans="2:2" ht="15.75" customHeight="1">
      <c r="B658" s="30"/>
    </row>
    <row r="659" spans="2:2" ht="15.75" customHeight="1">
      <c r="B659" s="30"/>
    </row>
    <row r="660" spans="2:2" ht="15.75" customHeight="1">
      <c r="B660" s="30"/>
    </row>
    <row r="661" spans="2:2" ht="15.75" customHeight="1">
      <c r="B661" s="30"/>
    </row>
    <row r="662" spans="2:2" ht="15.75" customHeight="1">
      <c r="B662" s="30"/>
    </row>
    <row r="663" spans="2:2" ht="15.75" customHeight="1">
      <c r="B663" s="30"/>
    </row>
    <row r="664" spans="2:2" ht="15.75" customHeight="1">
      <c r="B664" s="30"/>
    </row>
    <row r="665" spans="2:2" ht="15.75" customHeight="1">
      <c r="B665" s="30"/>
    </row>
    <row r="666" spans="2:2" ht="15.75" customHeight="1">
      <c r="B666" s="30"/>
    </row>
    <row r="667" spans="2:2" ht="15.75" customHeight="1">
      <c r="B667" s="30"/>
    </row>
    <row r="668" spans="2:2" ht="15.75" customHeight="1">
      <c r="B668" s="30"/>
    </row>
    <row r="669" spans="2:2" ht="15.75" customHeight="1">
      <c r="B669" s="30"/>
    </row>
    <row r="670" spans="2:2" ht="15.75" customHeight="1">
      <c r="B670" s="30"/>
    </row>
    <row r="671" spans="2:2" ht="15.75" customHeight="1">
      <c r="B671" s="30"/>
    </row>
    <row r="672" spans="2:2" ht="15.75" customHeight="1">
      <c r="B672" s="30"/>
    </row>
    <row r="673" spans="2:2" ht="15.75" customHeight="1">
      <c r="B673" s="30"/>
    </row>
    <row r="674" spans="2:2" ht="15.75" customHeight="1">
      <c r="B674" s="30"/>
    </row>
    <row r="675" spans="2:2" ht="15.75" customHeight="1">
      <c r="B675" s="30"/>
    </row>
    <row r="676" spans="2:2" ht="15.75" customHeight="1">
      <c r="B676" s="30"/>
    </row>
    <row r="677" spans="2:2" ht="15.75" customHeight="1">
      <c r="B677" s="30"/>
    </row>
    <row r="678" spans="2:2" ht="15.75" customHeight="1">
      <c r="B678" s="30"/>
    </row>
    <row r="679" spans="2:2" ht="15.75" customHeight="1">
      <c r="B679" s="30"/>
    </row>
    <row r="680" spans="2:2" ht="15.75" customHeight="1">
      <c r="B680" s="30"/>
    </row>
    <row r="681" spans="2:2" ht="15.75" customHeight="1">
      <c r="B681" s="30"/>
    </row>
    <row r="682" spans="2:2" ht="15.75" customHeight="1">
      <c r="B682" s="30"/>
    </row>
    <row r="683" spans="2:2" ht="15.75" customHeight="1">
      <c r="B683" s="30"/>
    </row>
    <row r="684" spans="2:2" ht="15.75" customHeight="1">
      <c r="B684" s="30"/>
    </row>
    <row r="685" spans="2:2" ht="15.75" customHeight="1">
      <c r="B685" s="30"/>
    </row>
    <row r="686" spans="2:2" ht="15.75" customHeight="1">
      <c r="B686" s="30"/>
    </row>
    <row r="687" spans="2:2" ht="15.75" customHeight="1">
      <c r="B687" s="30"/>
    </row>
    <row r="688" spans="2:2" ht="15.75" customHeight="1">
      <c r="B688" s="30"/>
    </row>
    <row r="689" spans="2:2" ht="15.75" customHeight="1">
      <c r="B689" s="30"/>
    </row>
    <row r="690" spans="2:2" ht="15.75" customHeight="1">
      <c r="B690" s="30"/>
    </row>
    <row r="691" spans="2:2" ht="15.75" customHeight="1">
      <c r="B691" s="30"/>
    </row>
    <row r="692" spans="2:2" ht="15.75" customHeight="1">
      <c r="B692" s="30"/>
    </row>
    <row r="693" spans="2:2" ht="15.75" customHeight="1">
      <c r="B693" s="30"/>
    </row>
    <row r="694" spans="2:2" ht="15.75" customHeight="1">
      <c r="B694" s="30"/>
    </row>
    <row r="695" spans="2:2" ht="15.75" customHeight="1">
      <c r="B695" s="30"/>
    </row>
    <row r="696" spans="2:2" ht="15.75" customHeight="1">
      <c r="B696" s="30"/>
    </row>
    <row r="697" spans="2:2" ht="15.75" customHeight="1">
      <c r="B697" s="30"/>
    </row>
    <row r="698" spans="2:2" ht="15.75" customHeight="1">
      <c r="B698" s="30"/>
    </row>
    <row r="699" spans="2:2" ht="15.75" customHeight="1">
      <c r="B699" s="30"/>
    </row>
    <row r="700" spans="2:2" ht="15.75" customHeight="1">
      <c r="B700" s="30"/>
    </row>
    <row r="701" spans="2:2" ht="15.75" customHeight="1">
      <c r="B701" s="30"/>
    </row>
    <row r="702" spans="2:2" ht="15.75" customHeight="1">
      <c r="B702" s="30"/>
    </row>
    <row r="703" spans="2:2" ht="15.75" customHeight="1">
      <c r="B703" s="30"/>
    </row>
    <row r="704" spans="2:2" ht="15.75" customHeight="1">
      <c r="B704" s="30"/>
    </row>
    <row r="705" spans="2:2" ht="15.75" customHeight="1">
      <c r="B705" s="30"/>
    </row>
    <row r="706" spans="2:2" ht="15.75" customHeight="1">
      <c r="B706" s="30"/>
    </row>
    <row r="707" spans="2:2" ht="15.75" customHeight="1">
      <c r="B707" s="30"/>
    </row>
    <row r="708" spans="2:2" ht="15.75" customHeight="1">
      <c r="B708" s="30"/>
    </row>
    <row r="709" spans="2:2" ht="15.75" customHeight="1">
      <c r="B709" s="30"/>
    </row>
    <row r="710" spans="2:2" ht="15.75" customHeight="1">
      <c r="B710" s="30"/>
    </row>
    <row r="711" spans="2:2" ht="15.75" customHeight="1">
      <c r="B711" s="30"/>
    </row>
    <row r="712" spans="2:2" ht="15.75" customHeight="1">
      <c r="B712" s="30"/>
    </row>
    <row r="713" spans="2:2" ht="15.75" customHeight="1">
      <c r="B713" s="30"/>
    </row>
    <row r="714" spans="2:2" ht="15.75" customHeight="1">
      <c r="B714" s="30"/>
    </row>
    <row r="715" spans="2:2" ht="15.75" customHeight="1">
      <c r="B715" s="30"/>
    </row>
    <row r="716" spans="2:2" ht="15.75" customHeight="1">
      <c r="B716" s="30"/>
    </row>
    <row r="717" spans="2:2" ht="15.75" customHeight="1">
      <c r="B717" s="30"/>
    </row>
    <row r="718" spans="2:2" ht="15.75" customHeight="1">
      <c r="B718" s="30"/>
    </row>
    <row r="719" spans="2:2" ht="15.75" customHeight="1">
      <c r="B719" s="30"/>
    </row>
    <row r="720" spans="2:2" ht="15.75" customHeight="1">
      <c r="B720" s="30"/>
    </row>
    <row r="721" spans="2:2" ht="15.75" customHeight="1">
      <c r="B721" s="30"/>
    </row>
    <row r="722" spans="2:2" ht="15.75" customHeight="1">
      <c r="B722" s="30"/>
    </row>
    <row r="723" spans="2:2" ht="15.75" customHeight="1">
      <c r="B723" s="30"/>
    </row>
    <row r="724" spans="2:2" ht="15.75" customHeight="1">
      <c r="B724" s="30"/>
    </row>
    <row r="725" spans="2:2" ht="15.75" customHeight="1">
      <c r="B725" s="30"/>
    </row>
    <row r="726" spans="2:2" ht="15.75" customHeight="1">
      <c r="B726" s="30"/>
    </row>
    <row r="727" spans="2:2" ht="15.75" customHeight="1">
      <c r="B727" s="30"/>
    </row>
    <row r="728" spans="2:2" ht="15.75" customHeight="1">
      <c r="B728" s="30"/>
    </row>
    <row r="729" spans="2:2" ht="15.75" customHeight="1">
      <c r="B729" s="30"/>
    </row>
    <row r="730" spans="2:2" ht="15.75" customHeight="1">
      <c r="B730" s="30"/>
    </row>
    <row r="731" spans="2:2" ht="15.75" customHeight="1">
      <c r="B731" s="30"/>
    </row>
    <row r="732" spans="2:2" ht="15.75" customHeight="1">
      <c r="B732" s="30"/>
    </row>
    <row r="733" spans="2:2" ht="15.75" customHeight="1">
      <c r="B733" s="30"/>
    </row>
    <row r="734" spans="2:2" ht="15.75" customHeight="1">
      <c r="B734" s="30"/>
    </row>
    <row r="735" spans="2:2" ht="15.75" customHeight="1">
      <c r="B735" s="30"/>
    </row>
    <row r="736" spans="2:2" ht="15.75" customHeight="1">
      <c r="B736" s="30"/>
    </row>
    <row r="737" spans="2:2" ht="15.75" customHeight="1">
      <c r="B737" s="30"/>
    </row>
    <row r="738" spans="2:2" ht="15.75" customHeight="1">
      <c r="B738" s="30"/>
    </row>
    <row r="739" spans="2:2" ht="15.75" customHeight="1">
      <c r="B739" s="30"/>
    </row>
    <row r="740" spans="2:2" ht="15.75" customHeight="1">
      <c r="B740" s="30"/>
    </row>
    <row r="741" spans="2:2" ht="15.75" customHeight="1">
      <c r="B741" s="30"/>
    </row>
    <row r="742" spans="2:2" ht="15.75" customHeight="1">
      <c r="B742" s="30"/>
    </row>
    <row r="743" spans="2:2" ht="15.75" customHeight="1">
      <c r="B743" s="30"/>
    </row>
    <row r="744" spans="2:2" ht="15.75" customHeight="1">
      <c r="B744" s="30"/>
    </row>
    <row r="745" spans="2:2" ht="15.75" customHeight="1">
      <c r="B745" s="30"/>
    </row>
    <row r="746" spans="2:2" ht="15.75" customHeight="1">
      <c r="B746" s="30"/>
    </row>
    <row r="747" spans="2:2" ht="15.75" customHeight="1">
      <c r="B747" s="30"/>
    </row>
    <row r="748" spans="2:2" ht="15.75" customHeight="1">
      <c r="B748" s="30"/>
    </row>
    <row r="749" spans="2:2" ht="15.75" customHeight="1">
      <c r="B749" s="30"/>
    </row>
    <row r="750" spans="2:2" ht="15.75" customHeight="1">
      <c r="B750" s="30"/>
    </row>
    <row r="751" spans="2:2" ht="15.75" customHeight="1">
      <c r="B751" s="30"/>
    </row>
    <row r="752" spans="2:2" ht="15.75" customHeight="1">
      <c r="B752" s="30"/>
    </row>
    <row r="753" spans="2:2" ht="15.75" customHeight="1">
      <c r="B753" s="30"/>
    </row>
    <row r="754" spans="2:2" ht="15.75" customHeight="1">
      <c r="B754" s="30"/>
    </row>
    <row r="755" spans="2:2" ht="15.75" customHeight="1">
      <c r="B755" s="30"/>
    </row>
    <row r="756" spans="2:2" ht="15.75" customHeight="1">
      <c r="B756" s="30"/>
    </row>
    <row r="757" spans="2:2" ht="15.75" customHeight="1">
      <c r="B757" s="30"/>
    </row>
    <row r="758" spans="2:2" ht="15.75" customHeight="1">
      <c r="B758" s="30"/>
    </row>
    <row r="759" spans="2:2" ht="15.75" customHeight="1">
      <c r="B759" s="30"/>
    </row>
    <row r="760" spans="2:2" ht="15.75" customHeight="1">
      <c r="B760" s="30"/>
    </row>
    <row r="761" spans="2:2" ht="15.75" customHeight="1">
      <c r="B761" s="30"/>
    </row>
    <row r="762" spans="2:2" ht="15.75" customHeight="1">
      <c r="B762" s="30"/>
    </row>
    <row r="763" spans="2:2" ht="15.75" customHeight="1">
      <c r="B763" s="30"/>
    </row>
    <row r="764" spans="2:2" ht="15.75" customHeight="1">
      <c r="B764" s="30"/>
    </row>
    <row r="765" spans="2:2" ht="15.75" customHeight="1">
      <c r="B765" s="30"/>
    </row>
    <row r="766" spans="2:2" ht="15.75" customHeight="1">
      <c r="B766" s="30"/>
    </row>
    <row r="767" spans="2:2" ht="15.75" customHeight="1">
      <c r="B767" s="30"/>
    </row>
    <row r="768" spans="2:2" ht="15.75" customHeight="1">
      <c r="B768" s="30"/>
    </row>
    <row r="769" spans="2:2" ht="15.75" customHeight="1">
      <c r="B769" s="30"/>
    </row>
    <row r="770" spans="2:2" ht="15.75" customHeight="1">
      <c r="B770" s="30"/>
    </row>
    <row r="771" spans="2:2" ht="15.75" customHeight="1">
      <c r="B771" s="30"/>
    </row>
    <row r="772" spans="2:2" ht="15.75" customHeight="1">
      <c r="B772" s="30"/>
    </row>
    <row r="773" spans="2:2" ht="15.75" customHeight="1">
      <c r="B773" s="30"/>
    </row>
    <row r="774" spans="2:2" ht="15.75" customHeight="1">
      <c r="B774" s="30"/>
    </row>
    <row r="775" spans="2:2" ht="15.75" customHeight="1">
      <c r="B775" s="30"/>
    </row>
    <row r="776" spans="2:2" ht="15.75" customHeight="1">
      <c r="B776" s="30"/>
    </row>
    <row r="777" spans="2:2" ht="15.75" customHeight="1">
      <c r="B777" s="30"/>
    </row>
    <row r="778" spans="2:2" ht="15.75" customHeight="1">
      <c r="B778" s="30"/>
    </row>
    <row r="779" spans="2:2" ht="15.75" customHeight="1">
      <c r="B779" s="30"/>
    </row>
    <row r="780" spans="2:2" ht="15.75" customHeight="1">
      <c r="B780" s="30"/>
    </row>
    <row r="781" spans="2:2" ht="15.75" customHeight="1">
      <c r="B781" s="30"/>
    </row>
    <row r="782" spans="2:2" ht="15.75" customHeight="1">
      <c r="B782" s="30"/>
    </row>
    <row r="783" spans="2:2" ht="15.75" customHeight="1">
      <c r="B783" s="30"/>
    </row>
    <row r="784" spans="2:2" ht="15.75" customHeight="1">
      <c r="B784" s="30"/>
    </row>
    <row r="785" spans="2:2" ht="15.75" customHeight="1">
      <c r="B785" s="30"/>
    </row>
    <row r="786" spans="2:2" ht="15.75" customHeight="1">
      <c r="B786" s="30"/>
    </row>
    <row r="787" spans="2:2" ht="15.75" customHeight="1">
      <c r="B787" s="30"/>
    </row>
    <row r="788" spans="2:2" ht="15.75" customHeight="1">
      <c r="B788" s="30"/>
    </row>
    <row r="789" spans="2:2" ht="15.75" customHeight="1">
      <c r="B789" s="30"/>
    </row>
    <row r="790" spans="2:2" ht="15.75" customHeight="1">
      <c r="B790" s="30"/>
    </row>
    <row r="791" spans="2:2" ht="15.75" customHeight="1">
      <c r="B791" s="30"/>
    </row>
    <row r="792" spans="2:2" ht="15.75" customHeight="1">
      <c r="B792" s="30"/>
    </row>
    <row r="793" spans="2:2" ht="15.75" customHeight="1">
      <c r="B793" s="30"/>
    </row>
    <row r="794" spans="2:2" ht="15.75" customHeight="1">
      <c r="B794" s="30"/>
    </row>
    <row r="795" spans="2:2" ht="15.75" customHeight="1">
      <c r="B795" s="30"/>
    </row>
    <row r="796" spans="2:2" ht="15.75" customHeight="1">
      <c r="B796" s="30"/>
    </row>
    <row r="797" spans="2:2" ht="15.75" customHeight="1">
      <c r="B797" s="30"/>
    </row>
    <row r="798" spans="2:2" ht="15.75" customHeight="1">
      <c r="B798" s="30"/>
    </row>
    <row r="799" spans="2:2" ht="15.75" customHeight="1">
      <c r="B799" s="30"/>
    </row>
    <row r="800" spans="2:2" ht="15.75" customHeight="1">
      <c r="B800" s="30"/>
    </row>
    <row r="801" spans="2:2" ht="15.75" customHeight="1">
      <c r="B801" s="30"/>
    </row>
    <row r="802" spans="2:2" ht="15.75" customHeight="1">
      <c r="B802" s="30"/>
    </row>
    <row r="803" spans="2:2" ht="15.75" customHeight="1">
      <c r="B803" s="30"/>
    </row>
    <row r="804" spans="2:2" ht="15.75" customHeight="1">
      <c r="B804" s="30"/>
    </row>
    <row r="805" spans="2:2" ht="15.75" customHeight="1">
      <c r="B805" s="30"/>
    </row>
    <row r="806" spans="2:2" ht="15.75" customHeight="1">
      <c r="B806" s="30"/>
    </row>
    <row r="807" spans="2:2" ht="15.75" customHeight="1">
      <c r="B807" s="30"/>
    </row>
    <row r="808" spans="2:2" ht="15.75" customHeight="1">
      <c r="B808" s="30"/>
    </row>
    <row r="809" spans="2:2" ht="15.75" customHeight="1">
      <c r="B809" s="30"/>
    </row>
    <row r="810" spans="2:2" ht="15.75" customHeight="1">
      <c r="B810" s="30"/>
    </row>
    <row r="811" spans="2:2" ht="15.75" customHeight="1">
      <c r="B811" s="30"/>
    </row>
    <row r="812" spans="2:2" ht="15.75" customHeight="1">
      <c r="B812" s="30"/>
    </row>
    <row r="813" spans="2:2" ht="15.75" customHeight="1">
      <c r="B813" s="30"/>
    </row>
    <row r="814" spans="2:2" ht="15.75" customHeight="1">
      <c r="B814" s="30"/>
    </row>
    <row r="815" spans="2:2" ht="15.75" customHeight="1">
      <c r="B815" s="30"/>
    </row>
    <row r="816" spans="2:2" ht="15.75" customHeight="1">
      <c r="B816" s="30"/>
    </row>
    <row r="817" spans="2:2" ht="15.75" customHeight="1">
      <c r="B817" s="30"/>
    </row>
    <row r="818" spans="2:2" ht="15.75" customHeight="1">
      <c r="B818" s="30"/>
    </row>
    <row r="819" spans="2:2" ht="15.75" customHeight="1">
      <c r="B819" s="30"/>
    </row>
    <row r="820" spans="2:2" ht="15.75" customHeight="1">
      <c r="B820" s="30"/>
    </row>
    <row r="821" spans="2:2" ht="15.75" customHeight="1">
      <c r="B821" s="30"/>
    </row>
    <row r="822" spans="2:2" ht="15.75" customHeight="1">
      <c r="B822" s="30"/>
    </row>
    <row r="823" spans="2:2" ht="15.75" customHeight="1">
      <c r="B823" s="30"/>
    </row>
    <row r="824" spans="2:2" ht="15.75" customHeight="1">
      <c r="B824" s="30"/>
    </row>
    <row r="825" spans="2:2" ht="15.75" customHeight="1">
      <c r="B825" s="30"/>
    </row>
    <row r="826" spans="2:2" ht="15.75" customHeight="1">
      <c r="B826" s="30"/>
    </row>
    <row r="827" spans="2:2" ht="15.75" customHeight="1">
      <c r="B827" s="30"/>
    </row>
    <row r="828" spans="2:2" ht="15.75" customHeight="1">
      <c r="B828" s="30"/>
    </row>
    <row r="829" spans="2:2" ht="15.75" customHeight="1">
      <c r="B829" s="30"/>
    </row>
    <row r="830" spans="2:2" ht="15.75" customHeight="1">
      <c r="B830" s="30"/>
    </row>
    <row r="831" spans="2:2" ht="15.75" customHeight="1">
      <c r="B831" s="30"/>
    </row>
    <row r="832" spans="2:2" ht="15.75" customHeight="1">
      <c r="B832" s="30"/>
    </row>
    <row r="833" spans="2:2" ht="15.75" customHeight="1">
      <c r="B833" s="30"/>
    </row>
    <row r="834" spans="2:2" ht="15.75" customHeight="1">
      <c r="B834" s="30"/>
    </row>
    <row r="835" spans="2:2" ht="15.75" customHeight="1">
      <c r="B835" s="30"/>
    </row>
    <row r="836" spans="2:2" ht="15.75" customHeight="1">
      <c r="B836" s="30"/>
    </row>
    <row r="837" spans="2:2" ht="15.75" customHeight="1">
      <c r="B837" s="30"/>
    </row>
    <row r="838" spans="2:2" ht="15.75" customHeight="1">
      <c r="B838" s="30"/>
    </row>
    <row r="839" spans="2:2" ht="15.75" customHeight="1">
      <c r="B839" s="30"/>
    </row>
    <row r="840" spans="2:2" ht="15.75" customHeight="1">
      <c r="B840" s="30"/>
    </row>
    <row r="841" spans="2:2" ht="15.75" customHeight="1">
      <c r="B841" s="30"/>
    </row>
    <row r="842" spans="2:2" ht="15.75" customHeight="1">
      <c r="B842" s="30"/>
    </row>
    <row r="843" spans="2:2" ht="15.75" customHeight="1">
      <c r="B843" s="30"/>
    </row>
    <row r="844" spans="2:2" ht="15.75" customHeight="1">
      <c r="B844" s="30"/>
    </row>
    <row r="845" spans="2:2" ht="15.75" customHeight="1">
      <c r="B845" s="30"/>
    </row>
    <row r="846" spans="2:2" ht="15.75" customHeight="1">
      <c r="B846" s="30"/>
    </row>
    <row r="847" spans="2:2" ht="15.75" customHeight="1">
      <c r="B847" s="30"/>
    </row>
    <row r="848" spans="2:2" ht="15.75" customHeight="1">
      <c r="B848" s="30"/>
    </row>
    <row r="849" spans="2:2" ht="15.75" customHeight="1">
      <c r="B849" s="30"/>
    </row>
    <row r="850" spans="2:2" ht="15.75" customHeight="1">
      <c r="B850" s="30"/>
    </row>
    <row r="851" spans="2:2" ht="15.75" customHeight="1">
      <c r="B851" s="30"/>
    </row>
    <row r="852" spans="2:2" ht="15.75" customHeight="1">
      <c r="B852" s="30"/>
    </row>
    <row r="853" spans="2:2" ht="15.75" customHeight="1">
      <c r="B853" s="30"/>
    </row>
    <row r="854" spans="2:2" ht="15.75" customHeight="1">
      <c r="B854" s="30"/>
    </row>
    <row r="855" spans="2:2" ht="15.75" customHeight="1">
      <c r="B855" s="30"/>
    </row>
    <row r="856" spans="2:2" ht="15.75" customHeight="1">
      <c r="B856" s="30"/>
    </row>
    <row r="857" spans="2:2" ht="15.75" customHeight="1">
      <c r="B857" s="30"/>
    </row>
    <row r="858" spans="2:2" ht="15.75" customHeight="1">
      <c r="B858" s="30"/>
    </row>
    <row r="859" spans="2:2" ht="15.75" customHeight="1">
      <c r="B859" s="30"/>
    </row>
    <row r="860" spans="2:2" ht="15.75" customHeight="1">
      <c r="B860" s="30"/>
    </row>
    <row r="861" spans="2:2" ht="15.75" customHeight="1">
      <c r="B861" s="30"/>
    </row>
    <row r="862" spans="2:2" ht="15.75" customHeight="1">
      <c r="B862" s="30"/>
    </row>
    <row r="863" spans="2:2" ht="15.75" customHeight="1">
      <c r="B863" s="30"/>
    </row>
    <row r="864" spans="2:2" ht="15.75" customHeight="1">
      <c r="B864" s="30"/>
    </row>
    <row r="865" spans="2:2" ht="15.75" customHeight="1">
      <c r="B865" s="30"/>
    </row>
    <row r="866" spans="2:2" ht="15.75" customHeight="1">
      <c r="B866" s="30"/>
    </row>
    <row r="867" spans="2:2" ht="15.75" customHeight="1">
      <c r="B867" s="30"/>
    </row>
    <row r="868" spans="2:2" ht="15.75" customHeight="1">
      <c r="B868" s="30"/>
    </row>
    <row r="869" spans="2:2" ht="15.75" customHeight="1">
      <c r="B869" s="30"/>
    </row>
    <row r="870" spans="2:2" ht="15.75" customHeight="1">
      <c r="B870" s="30"/>
    </row>
    <row r="871" spans="2:2" ht="15.75" customHeight="1">
      <c r="B871" s="30"/>
    </row>
    <row r="872" spans="2:2" ht="15.75" customHeight="1">
      <c r="B872" s="30"/>
    </row>
    <row r="873" spans="2:2" ht="15.75" customHeight="1">
      <c r="B873" s="30"/>
    </row>
    <row r="874" spans="2:2" ht="15.75" customHeight="1">
      <c r="B874" s="30"/>
    </row>
    <row r="875" spans="2:2" ht="15.75" customHeight="1">
      <c r="B875" s="30"/>
    </row>
    <row r="876" spans="2:2" ht="15.75" customHeight="1">
      <c r="B876" s="30"/>
    </row>
    <row r="877" spans="2:2" ht="15.75" customHeight="1">
      <c r="B877" s="30"/>
    </row>
    <row r="878" spans="2:2" ht="15.75" customHeight="1">
      <c r="B878" s="30"/>
    </row>
    <row r="879" spans="2:2" ht="15.75" customHeight="1">
      <c r="B879" s="30"/>
    </row>
    <row r="880" spans="2:2" ht="15.75" customHeight="1">
      <c r="B880" s="30"/>
    </row>
    <row r="881" spans="2:2" ht="15.75" customHeight="1">
      <c r="B881" s="30"/>
    </row>
    <row r="882" spans="2:2" ht="15.75" customHeight="1">
      <c r="B882" s="30"/>
    </row>
    <row r="883" spans="2:2" ht="15.75" customHeight="1">
      <c r="B883" s="30"/>
    </row>
    <row r="884" spans="2:2" ht="15.75" customHeight="1">
      <c r="B884" s="30"/>
    </row>
    <row r="885" spans="2:2" ht="15.75" customHeight="1">
      <c r="B885" s="30"/>
    </row>
    <row r="886" spans="2:2" ht="15.75" customHeight="1">
      <c r="B886" s="30"/>
    </row>
    <row r="887" spans="2:2" ht="15.75" customHeight="1">
      <c r="B887" s="30"/>
    </row>
    <row r="888" spans="2:2" ht="15.75" customHeight="1">
      <c r="B888" s="30"/>
    </row>
    <row r="889" spans="2:2" ht="15.75" customHeight="1">
      <c r="B889" s="30"/>
    </row>
    <row r="890" spans="2:2" ht="15.75" customHeight="1">
      <c r="B890" s="30"/>
    </row>
    <row r="891" spans="2:2" ht="15.75" customHeight="1">
      <c r="B891" s="30"/>
    </row>
    <row r="892" spans="2:2" ht="15.75" customHeight="1">
      <c r="B892" s="30"/>
    </row>
    <row r="893" spans="2:2" ht="15.75" customHeight="1">
      <c r="B893" s="30"/>
    </row>
    <row r="894" spans="2:2" ht="15.75" customHeight="1">
      <c r="B894" s="30"/>
    </row>
    <row r="895" spans="2:2" ht="15.75" customHeight="1">
      <c r="B895" s="30"/>
    </row>
    <row r="896" spans="2:2" ht="15.75" customHeight="1">
      <c r="B896" s="30"/>
    </row>
    <row r="897" spans="2:2" ht="15.75" customHeight="1">
      <c r="B897" s="30"/>
    </row>
    <row r="898" spans="2:2" ht="15.75" customHeight="1">
      <c r="B898" s="30"/>
    </row>
    <row r="899" spans="2:2" ht="15.75" customHeight="1">
      <c r="B899" s="30"/>
    </row>
    <row r="900" spans="2:2" ht="15.75" customHeight="1">
      <c r="B900" s="30"/>
    </row>
    <row r="901" spans="2:2" ht="15.75" customHeight="1">
      <c r="B901" s="30"/>
    </row>
    <row r="902" spans="2:2" ht="15.75" customHeight="1">
      <c r="B902" s="30"/>
    </row>
    <row r="903" spans="2:2" ht="15.75" customHeight="1">
      <c r="B903" s="30"/>
    </row>
    <row r="904" spans="2:2" ht="15.75" customHeight="1">
      <c r="B904" s="30"/>
    </row>
    <row r="905" spans="2:2" ht="15.75" customHeight="1">
      <c r="B905" s="30"/>
    </row>
    <row r="906" spans="2:2" ht="15.75" customHeight="1">
      <c r="B906" s="30"/>
    </row>
    <row r="907" spans="2:2" ht="15.75" customHeight="1">
      <c r="B907" s="30"/>
    </row>
    <row r="908" spans="2:2" ht="15.75" customHeight="1">
      <c r="B908" s="30"/>
    </row>
    <row r="909" spans="2:2" ht="15.75" customHeight="1">
      <c r="B909" s="30"/>
    </row>
    <row r="910" spans="2:2" ht="15.75" customHeight="1">
      <c r="B910" s="30"/>
    </row>
    <row r="911" spans="2:2" ht="15.75" customHeight="1">
      <c r="B911" s="30"/>
    </row>
    <row r="912" spans="2:2" ht="15.75" customHeight="1">
      <c r="B912" s="30"/>
    </row>
    <row r="913" spans="2:2" ht="15.75" customHeight="1">
      <c r="B913" s="30"/>
    </row>
    <row r="914" spans="2:2" ht="15.75" customHeight="1">
      <c r="B914" s="30"/>
    </row>
    <row r="915" spans="2:2" ht="15.75" customHeight="1">
      <c r="B915" s="30"/>
    </row>
    <row r="916" spans="2:2" ht="15.75" customHeight="1">
      <c r="B916" s="30"/>
    </row>
    <row r="917" spans="2:2" ht="15.75" customHeight="1">
      <c r="B917" s="30"/>
    </row>
    <row r="918" spans="2:2" ht="15.75" customHeight="1">
      <c r="B918" s="30"/>
    </row>
    <row r="919" spans="2:2" ht="15.75" customHeight="1">
      <c r="B919" s="30"/>
    </row>
    <row r="920" spans="2:2" ht="15.75" customHeight="1">
      <c r="B920" s="30"/>
    </row>
    <row r="921" spans="2:2" ht="15.75" customHeight="1">
      <c r="B921" s="30"/>
    </row>
    <row r="922" spans="2:2" ht="15.75" customHeight="1">
      <c r="B922" s="30"/>
    </row>
    <row r="923" spans="2:2" ht="15.75" customHeight="1">
      <c r="B923" s="30"/>
    </row>
    <row r="924" spans="2:2" ht="15.75" customHeight="1">
      <c r="B924" s="30"/>
    </row>
    <row r="925" spans="2:2" ht="15.75" customHeight="1">
      <c r="B925" s="30"/>
    </row>
    <row r="926" spans="2:2" ht="15.75" customHeight="1">
      <c r="B926" s="30"/>
    </row>
    <row r="927" spans="2:2" ht="15.75" customHeight="1">
      <c r="B927" s="30"/>
    </row>
    <row r="928" spans="2:2" ht="15.75" customHeight="1">
      <c r="B928" s="30"/>
    </row>
    <row r="929" spans="2:2" ht="15.75" customHeight="1">
      <c r="B929" s="30"/>
    </row>
    <row r="930" spans="2:2" ht="15.75" customHeight="1">
      <c r="B930" s="30"/>
    </row>
    <row r="931" spans="2:2" ht="15.75" customHeight="1">
      <c r="B931" s="30"/>
    </row>
    <row r="932" spans="2:2" ht="15.75" customHeight="1">
      <c r="B932" s="30"/>
    </row>
    <row r="933" spans="2:2" ht="15.75" customHeight="1">
      <c r="B933" s="30"/>
    </row>
    <row r="934" spans="2:2" ht="15.75" customHeight="1">
      <c r="B934" s="30"/>
    </row>
    <row r="935" spans="2:2" ht="15.75" customHeight="1">
      <c r="B935" s="30"/>
    </row>
    <row r="936" spans="2:2" ht="15.75" customHeight="1">
      <c r="B936" s="30"/>
    </row>
    <row r="937" spans="2:2" ht="15.75" customHeight="1">
      <c r="B937" s="30"/>
    </row>
    <row r="938" spans="2:2" ht="15.75" customHeight="1">
      <c r="B938" s="30"/>
    </row>
    <row r="939" spans="2:2" ht="15.75" customHeight="1">
      <c r="B939" s="30"/>
    </row>
    <row r="940" spans="2:2" ht="15.75" customHeight="1">
      <c r="B940" s="30"/>
    </row>
    <row r="941" spans="2:2" ht="15.75" customHeight="1">
      <c r="B941" s="30"/>
    </row>
    <row r="942" spans="2:2" ht="15.75" customHeight="1">
      <c r="B942" s="30"/>
    </row>
    <row r="943" spans="2:2" ht="15.75" customHeight="1">
      <c r="B943" s="30"/>
    </row>
    <row r="944" spans="2:2" ht="15.75" customHeight="1">
      <c r="B944" s="30"/>
    </row>
    <row r="945" spans="2:2" ht="15.75" customHeight="1">
      <c r="B945" s="30"/>
    </row>
    <row r="946" spans="2:2" ht="15.75" customHeight="1">
      <c r="B946" s="30"/>
    </row>
    <row r="947" spans="2:2" ht="15.75" customHeight="1">
      <c r="B947" s="30"/>
    </row>
    <row r="948" spans="2:2" ht="15.75" customHeight="1">
      <c r="B948" s="30"/>
    </row>
    <row r="949" spans="2:2" ht="15.75" customHeight="1">
      <c r="B949" s="30"/>
    </row>
    <row r="950" spans="2:2" ht="15.75" customHeight="1">
      <c r="B950" s="30"/>
    </row>
    <row r="951" spans="2:2" ht="15.75" customHeight="1">
      <c r="B951" s="30"/>
    </row>
    <row r="952" spans="2:2" ht="15.75" customHeight="1">
      <c r="B952" s="30"/>
    </row>
    <row r="953" spans="2:2" ht="15.75" customHeight="1">
      <c r="B953" s="30"/>
    </row>
    <row r="954" spans="2:2" ht="15.75" customHeight="1">
      <c r="B954" s="30"/>
    </row>
    <row r="955" spans="2:2" ht="15.75" customHeight="1">
      <c r="B955" s="30"/>
    </row>
    <row r="956" spans="2:2" ht="15.75" customHeight="1">
      <c r="B956" s="30"/>
    </row>
    <row r="957" spans="2:2" ht="15.75" customHeight="1">
      <c r="B957" s="30"/>
    </row>
    <row r="958" spans="2:2" ht="15.75" customHeight="1">
      <c r="B958" s="30"/>
    </row>
    <row r="959" spans="2:2" ht="15.75" customHeight="1">
      <c r="B959" s="30"/>
    </row>
    <row r="960" spans="2:2" ht="15.75" customHeight="1">
      <c r="B960" s="30"/>
    </row>
    <row r="961" spans="2:2" ht="15.75" customHeight="1">
      <c r="B961" s="30"/>
    </row>
    <row r="962" spans="2:2" ht="15.75" customHeight="1">
      <c r="B962" s="30"/>
    </row>
    <row r="963" spans="2:2" ht="15.75" customHeight="1">
      <c r="B963" s="30"/>
    </row>
    <row r="964" spans="2:2" ht="15.75" customHeight="1">
      <c r="B964" s="30"/>
    </row>
    <row r="965" spans="2:2" ht="15.75" customHeight="1">
      <c r="B965" s="30"/>
    </row>
    <row r="966" spans="2:2" ht="15.75" customHeight="1">
      <c r="B966" s="30"/>
    </row>
    <row r="967" spans="2:2" ht="15.75" customHeight="1">
      <c r="B967" s="30"/>
    </row>
    <row r="968" spans="2:2" ht="15.75" customHeight="1">
      <c r="B968" s="30"/>
    </row>
    <row r="969" spans="2:2" ht="15.75" customHeight="1">
      <c r="B969" s="30"/>
    </row>
    <row r="970" spans="2:2" ht="15.75" customHeight="1">
      <c r="B970" s="30"/>
    </row>
    <row r="971" spans="2:2" ht="15.75" customHeight="1">
      <c r="B971" s="30"/>
    </row>
    <row r="972" spans="2:2" ht="15.75" customHeight="1">
      <c r="B972" s="30"/>
    </row>
    <row r="973" spans="2:2" ht="15.75" customHeight="1">
      <c r="B973" s="30"/>
    </row>
    <row r="974" spans="2:2" ht="15.75" customHeight="1">
      <c r="B974" s="30"/>
    </row>
    <row r="975" spans="2:2" ht="15.75" customHeight="1">
      <c r="B975" s="30"/>
    </row>
    <row r="976" spans="2:2" ht="15.75" customHeight="1">
      <c r="B976" s="30"/>
    </row>
    <row r="977" spans="2:2" ht="15.75" customHeight="1">
      <c r="B977" s="30"/>
    </row>
    <row r="978" spans="2:2" ht="15.75" customHeight="1">
      <c r="B978" s="30"/>
    </row>
    <row r="979" spans="2:2" ht="15.75" customHeight="1">
      <c r="B979" s="30"/>
    </row>
    <row r="980" spans="2:2" ht="15.75" customHeight="1">
      <c r="B980" s="30"/>
    </row>
    <row r="981" spans="2:2" ht="15.75" customHeight="1">
      <c r="B981" s="30"/>
    </row>
    <row r="982" spans="2:2" ht="15.75" customHeight="1">
      <c r="B982" s="30"/>
    </row>
    <row r="983" spans="2:2" ht="15.75" customHeight="1">
      <c r="B983" s="30"/>
    </row>
    <row r="984" spans="2:2" ht="15.75" customHeight="1">
      <c r="B984" s="30"/>
    </row>
    <row r="985" spans="2:2" ht="15.75" customHeight="1">
      <c r="B985" s="30"/>
    </row>
    <row r="986" spans="2:2" ht="15.75" customHeight="1">
      <c r="B986" s="30"/>
    </row>
    <row r="987" spans="2:2" ht="15.75" customHeight="1">
      <c r="B987" s="30"/>
    </row>
    <row r="988" spans="2:2" ht="15.75" customHeight="1">
      <c r="B988" s="30"/>
    </row>
    <row r="989" spans="2:2" ht="15.75" customHeight="1">
      <c r="B989" s="30"/>
    </row>
    <row r="990" spans="2:2" ht="15.75" customHeight="1">
      <c r="B990" s="30"/>
    </row>
    <row r="991" spans="2:2" ht="15.75" customHeight="1">
      <c r="B991" s="30"/>
    </row>
    <row r="992" spans="2:2" ht="15.75" customHeight="1">
      <c r="B992" s="30"/>
    </row>
    <row r="993" spans="2:2" ht="15.75" customHeight="1">
      <c r="B993" s="30"/>
    </row>
    <row r="994" spans="2:2" ht="15.75" customHeight="1">
      <c r="B994" s="30"/>
    </row>
    <row r="995" spans="2:2" ht="15.75" customHeight="1">
      <c r="B995" s="30"/>
    </row>
    <row r="996" spans="2:2" ht="15.75" customHeight="1">
      <c r="B996" s="30"/>
    </row>
    <row r="997" spans="2:2" ht="15.75" customHeight="1">
      <c r="B997" s="30"/>
    </row>
    <row r="998" spans="2:2" ht="15.75" customHeight="1">
      <c r="B998" s="30"/>
    </row>
    <row r="999" spans="2:2" ht="15.75" customHeight="1">
      <c r="B999" s="30"/>
    </row>
    <row r="1000" spans="2:2" ht="15.75" customHeight="1">
      <c r="B1000" s="30"/>
    </row>
  </sheetData>
  <mergeCells count="8">
    <mergeCell ref="A7:C7"/>
    <mergeCell ref="A1:H1"/>
    <mergeCell ref="A2:H2"/>
    <mergeCell ref="A3:H3"/>
    <mergeCell ref="A4:H4"/>
    <mergeCell ref="A5:A6"/>
    <mergeCell ref="B5:B6"/>
    <mergeCell ref="G5:H5"/>
  </mergeCells>
  <conditionalFormatting sqref="D8:E148">
    <cfRule type="containsText" dxfId="37" priority="8" operator="containsText" text="f">
      <formula>NOT(ISERROR(SEARCH(("f"),(D8))))</formula>
    </cfRule>
  </conditionalFormatting>
  <conditionalFormatting sqref="D43:E44 D51:E54 D58:D63 D68:E69 D72:E73 E59:E61 D125:E148 F8:F208">
    <cfRule type="containsText" dxfId="36" priority="9" operator="containsText" text="AB">
      <formula>NOT(ISERROR(SEARCH(("AB"),(D43))))</formula>
    </cfRule>
  </conditionalFormatting>
  <conditionalFormatting sqref="E8:E39 E53:E54 E67:E89 E103:E104 E117:E118">
    <cfRule type="cellIs" dxfId="35" priority="10" operator="equal">
      <formula>"F"</formula>
    </cfRule>
  </conditionalFormatting>
  <conditionalFormatting sqref="E8:E119">
    <cfRule type="containsText" dxfId="34" priority="11" operator="containsText" text="f">
      <formula>NOT(ISERROR(SEARCH(("f"),(E8))))</formula>
    </cfRule>
  </conditionalFormatting>
  <conditionalFormatting sqref="E8:E148">
    <cfRule type="containsText" dxfId="33" priority="12" operator="containsText" text="f">
      <formula>NOT(ISERROR(SEARCH(("f"),(E8))))</formula>
    </cfRule>
  </conditionalFormatting>
  <conditionalFormatting sqref="E43:E44 E51:E54 E59:E61 E68:E69 E72:E73">
    <cfRule type="containsText" dxfId="32" priority="13" operator="containsText" text="AB">
      <formula>NOT(ISERROR(SEARCH(("AB"),(E43))))</formula>
    </cfRule>
  </conditionalFormatting>
  <conditionalFormatting sqref="E43:E44 E51:E54 E60:E62 E69:E70 E72:E73">
    <cfRule type="containsText" dxfId="31" priority="14" operator="containsText" text="AB">
      <formula>NOT(ISERROR(SEARCH(("AB"),(E43))))</formula>
    </cfRule>
  </conditionalFormatting>
  <conditionalFormatting sqref="E53:E54 E67:E89">
    <cfRule type="cellIs" dxfId="30" priority="15" operator="equal">
      <formula>"F"</formula>
    </cfRule>
  </conditionalFormatting>
  <conditionalFormatting sqref="E119:E148">
    <cfRule type="cellIs" dxfId="29" priority="16" operator="equal">
      <formula>"F"</formula>
    </cfRule>
  </conditionalFormatting>
  <conditionalFormatting sqref="E119:E148">
    <cfRule type="cellIs" dxfId="28" priority="17" operator="equal">
      <formula>"F"</formula>
    </cfRule>
  </conditionalFormatting>
  <conditionalFormatting sqref="E125:E148">
    <cfRule type="containsText" dxfId="27" priority="18" operator="containsText" text="AB">
      <formula>NOT(ISERROR(SEARCH(("AB"),(E125))))</formula>
    </cfRule>
  </conditionalFormatting>
  <conditionalFormatting sqref="G8:H207 G9:G208 H208">
    <cfRule type="cellIs" dxfId="26" priority="19" operator="equal">
      <formula>0</formula>
    </cfRule>
  </conditionalFormatting>
  <conditionalFormatting sqref="E8:E18 E20:E178">
    <cfRule type="colorScale" priority="20">
      <colorScale>
        <cfvo type="formula" val="F"/>
        <cfvo type="max" val="0"/>
        <color rgb="FFFF7128"/>
        <color rgb="FFFFEF9C"/>
      </colorScale>
    </cfRule>
  </conditionalFormatting>
  <conditionalFormatting sqref="E8:E18 E20:E178">
    <cfRule type="cellIs" dxfId="25" priority="21" operator="equal">
      <formula>"F"</formula>
    </cfRule>
  </conditionalFormatting>
  <conditionalFormatting sqref="D179:D199">
    <cfRule type="cellIs" dxfId="24" priority="22" operator="equal">
      <formula>"F"</formula>
    </cfRule>
  </conditionalFormatting>
  <conditionalFormatting sqref="D179:D199">
    <cfRule type="colorScale" priority="23">
      <colorScale>
        <cfvo type="formula" val="F"/>
        <cfvo type="max" val="0"/>
        <color rgb="FFFF7128"/>
        <color rgb="FFFFEF9C"/>
      </colorScale>
    </cfRule>
  </conditionalFormatting>
  <conditionalFormatting sqref="E204:E207">
    <cfRule type="cellIs" dxfId="23" priority="24" operator="equal">
      <formula>"F"</formula>
    </cfRule>
  </conditionalFormatting>
  <conditionalFormatting sqref="E204:E207">
    <cfRule type="colorScale" priority="25">
      <colorScale>
        <cfvo type="formula" val="F"/>
        <cfvo type="max" val="0"/>
        <color rgb="FFFF7128"/>
        <color rgb="FFFFEF9C"/>
      </colorScale>
    </cfRule>
  </conditionalFormatting>
  <conditionalFormatting sqref="E179:E184">
    <cfRule type="cellIs" dxfId="22" priority="28" operator="equal">
      <formula>"F"</formula>
    </cfRule>
  </conditionalFormatting>
  <conditionalFormatting sqref="E179:E184">
    <cfRule type="colorScale" priority="29">
      <colorScale>
        <cfvo type="formula" val="F"/>
        <cfvo type="max" val="0"/>
        <color rgb="FFFF7128"/>
        <color rgb="FFFFEF9C"/>
      </colorScale>
    </cfRule>
  </conditionalFormatting>
  <conditionalFormatting sqref="E179:E184">
    <cfRule type="cellIs" dxfId="21" priority="30" operator="equal">
      <formula>"F"</formula>
    </cfRule>
  </conditionalFormatting>
  <conditionalFormatting sqref="E179:E184">
    <cfRule type="colorScale" priority="31">
      <colorScale>
        <cfvo type="formula" val="F"/>
        <cfvo type="max" val="0"/>
        <color rgb="FFFF7128"/>
        <color rgb="FFFFEF9C"/>
      </colorScale>
    </cfRule>
  </conditionalFormatting>
  <conditionalFormatting sqref="E185:E190">
    <cfRule type="cellIs" dxfId="20" priority="32" operator="equal">
      <formula>"F"</formula>
    </cfRule>
  </conditionalFormatting>
  <conditionalFormatting sqref="E185:E190">
    <cfRule type="colorScale" priority="33">
      <colorScale>
        <cfvo type="formula" val="F"/>
        <cfvo type="max" val="0"/>
        <color rgb="FFFF7128"/>
        <color rgb="FFFFEF9C"/>
      </colorScale>
    </cfRule>
  </conditionalFormatting>
  <conditionalFormatting sqref="E179:E184">
    <cfRule type="cellIs" dxfId="19" priority="34" operator="equal">
      <formula>"F"</formula>
    </cfRule>
  </conditionalFormatting>
  <conditionalFormatting sqref="E179:E184">
    <cfRule type="colorScale" priority="35">
      <colorScale>
        <cfvo type="formula" val="F"/>
        <cfvo type="max" val="0"/>
        <color rgb="FFFF7128"/>
        <color rgb="FFFFEF9C"/>
      </colorScale>
    </cfRule>
  </conditionalFormatting>
  <conditionalFormatting sqref="E8:E182">
    <cfRule type="cellIs" dxfId="18" priority="4" operator="equal">
      <formula>"AB"</formula>
    </cfRule>
  </conditionalFormatting>
  <conditionalFormatting sqref="E184:E190">
    <cfRule type="cellIs" dxfId="17" priority="3" operator="equal">
      <formula>"AB"</formula>
    </cfRule>
  </conditionalFormatting>
  <conditionalFormatting sqref="E183:E190">
    <cfRule type="cellIs" dxfId="16" priority="2" operator="equal">
      <formula>"AB"</formula>
    </cfRule>
  </conditionalFormatting>
  <conditionalFormatting sqref="E183:E190">
    <cfRule type="cellIs" dxfId="15" priority="1" operator="equal">
      <formula>"AB"</formula>
    </cfRule>
  </conditionalFormatting>
  <pageMargins left="0.7" right="0.7" top="0.75" bottom="0.75" header="0" footer="0"/>
  <pageSetup paperSize="9" orientation="landscape" r:id="rId1"/>
  <rowBreaks count="1" manualBreakCount="1">
    <brk id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topLeftCell="B1" workbookViewId="0">
      <selection activeCell="H16" sqref="H1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7" t="s">
        <v>26</v>
      </c>
      <c r="B1" s="108"/>
      <c r="C1" s="108"/>
      <c r="D1" s="108"/>
      <c r="E1" s="108"/>
      <c r="F1" s="108"/>
      <c r="G1" s="108"/>
      <c r="H1" s="108"/>
      <c r="I1" s="109"/>
    </row>
    <row r="2" spans="1:9" ht="19.5" customHeight="1">
      <c r="A2" s="107" t="s">
        <v>47</v>
      </c>
      <c r="B2" s="108"/>
      <c r="C2" s="108"/>
      <c r="D2" s="108"/>
      <c r="E2" s="108"/>
      <c r="F2" s="108"/>
      <c r="G2" s="108"/>
      <c r="H2" s="108"/>
      <c r="I2" s="109"/>
    </row>
    <row r="3" spans="1:9" ht="19.5" customHeight="1">
      <c r="A3" s="107" t="s">
        <v>28</v>
      </c>
      <c r="B3" s="108"/>
      <c r="C3" s="108"/>
      <c r="D3" s="108"/>
      <c r="E3" s="108"/>
      <c r="F3" s="108"/>
      <c r="G3" s="108"/>
      <c r="H3" s="108"/>
      <c r="I3" s="109"/>
    </row>
    <row r="4" spans="1:9" ht="19.5" customHeight="1">
      <c r="A4" s="107" t="s">
        <v>48</v>
      </c>
      <c r="B4" s="108"/>
      <c r="C4" s="108"/>
      <c r="D4" s="108"/>
      <c r="E4" s="108"/>
      <c r="F4" s="108"/>
      <c r="G4" s="108"/>
      <c r="H4" s="108"/>
      <c r="I4" s="109"/>
    </row>
    <row r="5" spans="1:9" ht="78.75">
      <c r="A5" s="13" t="s">
        <v>49</v>
      </c>
      <c r="B5" s="13" t="s">
        <v>50</v>
      </c>
      <c r="C5" s="13" t="s">
        <v>693</v>
      </c>
      <c r="D5" s="13" t="s">
        <v>51</v>
      </c>
      <c r="E5" s="13" t="s">
        <v>696</v>
      </c>
      <c r="F5" s="13" t="s">
        <v>695</v>
      </c>
      <c r="G5" s="13" t="s">
        <v>51</v>
      </c>
      <c r="H5" s="13" t="s">
        <v>697</v>
      </c>
      <c r="I5" s="13" t="s">
        <v>52</v>
      </c>
    </row>
    <row r="6" spans="1:9" ht="19.5" customHeight="1">
      <c r="A6" s="33" t="s">
        <v>53</v>
      </c>
      <c r="B6" s="33" t="s">
        <v>54</v>
      </c>
      <c r="C6" s="33">
        <f>'Sessional + End Term Assessment'!D211</f>
        <v>27</v>
      </c>
      <c r="D6" s="33">
        <f>'Sessional + End Term Assessment'!E211</f>
        <v>1</v>
      </c>
      <c r="E6" s="33">
        <f>D6*'Sessional + End Term Assessment'!D6/'Sessional + End Term Assessment'!F6</f>
        <v>0.7</v>
      </c>
      <c r="F6" s="33">
        <f>'Sessional + End Term Assessment'!D212</f>
        <v>97</v>
      </c>
      <c r="G6" s="33">
        <f>'Sessional + End Term Assessment'!E212</f>
        <v>3</v>
      </c>
      <c r="H6" s="33">
        <f>G6*'Sessional + End Term Assessment'!E6/'Sessional + End Term Assessment'!F6</f>
        <v>0.9</v>
      </c>
      <c r="I6" s="33">
        <f>E6+H6</f>
        <v>1.6</v>
      </c>
    </row>
    <row r="7" spans="1:9" ht="30.75" customHeight="1">
      <c r="A7" s="117" t="s">
        <v>55</v>
      </c>
      <c r="B7" s="118"/>
      <c r="C7" s="118"/>
      <c r="D7" s="118"/>
      <c r="E7" s="118"/>
      <c r="F7" s="119"/>
      <c r="G7" s="126" t="s">
        <v>44</v>
      </c>
      <c r="H7" s="108"/>
      <c r="I7" s="109"/>
    </row>
    <row r="8" spans="1:9" ht="14.25">
      <c r="A8" s="120"/>
      <c r="B8" s="121"/>
      <c r="C8" s="121"/>
      <c r="D8" s="121"/>
      <c r="E8" s="121"/>
      <c r="F8" s="122"/>
      <c r="G8" s="117"/>
      <c r="H8" s="118"/>
      <c r="I8" s="119"/>
    </row>
    <row r="9" spans="1:9" ht="14.25">
      <c r="A9" s="123"/>
      <c r="B9" s="124"/>
      <c r="C9" s="124"/>
      <c r="D9" s="124"/>
      <c r="E9" s="124"/>
      <c r="F9" s="125"/>
      <c r="G9" s="123"/>
      <c r="H9" s="124"/>
      <c r="I9" s="12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B6" sqref="B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</row>
    <row r="2" spans="1:26" ht="19.5" customHeight="1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</row>
    <row r="3" spans="1:26" ht="19.5" customHeight="1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</row>
    <row r="4" spans="1:26" ht="19.5" customHeight="1">
      <c r="A4" s="107" t="s">
        <v>57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</row>
    <row r="5" spans="1:26" ht="19.5" customHeight="1">
      <c r="A5" s="12" t="s">
        <v>58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9.5" customHeight="1">
      <c r="A6" s="20" t="s">
        <v>53</v>
      </c>
      <c r="B6" s="20">
        <f>'Attainment of Subject Code'!$E$6*'CO-PO Mapping'!B11/3</f>
        <v>0.46666666666666662</v>
      </c>
      <c r="C6" s="20">
        <f>'Attainment of Subject Code'!$E$6*'CO-PO Mapping'!C11/3</f>
        <v>0.46666666666666662</v>
      </c>
      <c r="D6" s="20">
        <f>'Attainment of Subject Code'!$E$6*'CO-PO Mapping'!D11/3</f>
        <v>0</v>
      </c>
      <c r="E6" s="20">
        <f>'Attainment of Subject Code'!$E$6*'CO-PO Mapping'!E11/3</f>
        <v>0</v>
      </c>
      <c r="F6" s="20">
        <f>'Attainment of Subject Code'!$E$6*'CO-PO Mapping'!F11/3</f>
        <v>0.23333333333333331</v>
      </c>
      <c r="G6" s="20">
        <f>'Attainment of Subject Code'!$E$6*'CO-PO Mapping'!G11/3</f>
        <v>0.23333333333333331</v>
      </c>
      <c r="H6" s="20">
        <f>'Attainment of Subject Code'!$E$6*'CO-PO Mapping'!H11/3</f>
        <v>0</v>
      </c>
      <c r="I6" s="20">
        <f>'Attainment of Subject Code'!$E$6*'CO-PO Mapping'!I11/3</f>
        <v>0</v>
      </c>
      <c r="J6" s="20">
        <f>'Attainment of Subject Code'!$E$6*'CO-PO Mapping'!J11/3</f>
        <v>0</v>
      </c>
      <c r="K6" s="20">
        <f>'Attainment of Subject Code'!$E$6*'CO-PO Mapping'!K11/3</f>
        <v>0</v>
      </c>
      <c r="L6" s="20">
        <f>'Attainment of Subject Code'!$E$6*'CO-PO Mapping'!L11/3</f>
        <v>0</v>
      </c>
      <c r="M6" s="20">
        <f>'Attainment of Subject Code'!$E$6*'CO-PO Mapping'!M11/3</f>
        <v>0.23333333333333331</v>
      </c>
      <c r="N6" s="20">
        <f>'Attainment of Subject Code'!$E$6*'CO-PO Mapping'!N11/3</f>
        <v>0</v>
      </c>
      <c r="O6" s="20">
        <f>'Attainment of Subject Code'!$E$6*'CO-PO Mapping'!O11/3</f>
        <v>0</v>
      </c>
      <c r="P6" s="20">
        <f>'Attainment of Subject Code'!$E$6*'CO-PO Mapping'!P11/3</f>
        <v>0</v>
      </c>
    </row>
    <row r="7" spans="1:26" ht="39.75" customHeight="1">
      <c r="A7" s="110" t="s">
        <v>44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  <c r="N7" s="110"/>
      <c r="O7" s="108"/>
      <c r="P7" s="10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1000"/>
  <sheetViews>
    <sheetView zoomScale="70" zoomScaleNormal="70" workbookViewId="0">
      <pane xSplit="3" ySplit="6" topLeftCell="D106" activePane="bottomRight" state="frozen"/>
      <selection pane="topRight" activeCell="D1" sqref="D1"/>
      <selection pane="bottomLeft" activeCell="A7" sqref="A7"/>
      <selection pane="bottomRight" activeCell="G218" sqref="G218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9" width="9.875" customWidth="1"/>
    <col min="20" max="29" width="8" customWidth="1"/>
  </cols>
  <sheetData>
    <row r="1" spans="1:29" ht="19.5" customHeight="1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9"/>
      <c r="S1" s="35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9.5" customHeight="1">
      <c r="A2" s="107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9"/>
      <c r="S2" s="35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19.5" customHeight="1">
      <c r="A3" s="107" t="s">
        <v>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9"/>
      <c r="S3" s="35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19.5" customHeight="1">
      <c r="A4" s="114" t="s">
        <v>30</v>
      </c>
      <c r="B4" s="127" t="s">
        <v>60</v>
      </c>
      <c r="C4" s="12" t="s">
        <v>32</v>
      </c>
      <c r="D4" s="107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4" t="s">
        <v>35</v>
      </c>
      <c r="S4" s="37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9.5" customHeight="1">
      <c r="A5" s="128"/>
      <c r="B5" s="128"/>
      <c r="C5" s="12" t="s">
        <v>61</v>
      </c>
      <c r="D5" s="38" t="s">
        <v>62</v>
      </c>
      <c r="E5" s="127" t="s">
        <v>63</v>
      </c>
      <c r="F5" s="127" t="s">
        <v>64</v>
      </c>
      <c r="G5" s="127" t="s">
        <v>65</v>
      </c>
      <c r="H5" s="12" t="s">
        <v>66</v>
      </c>
      <c r="I5" s="127" t="s">
        <v>63</v>
      </c>
      <c r="J5" s="127" t="s">
        <v>64</v>
      </c>
      <c r="K5" s="127" t="s">
        <v>65</v>
      </c>
      <c r="L5" s="12" t="s">
        <v>67</v>
      </c>
      <c r="M5" s="127" t="s">
        <v>63</v>
      </c>
      <c r="N5" s="127" t="s">
        <v>64</v>
      </c>
      <c r="O5" s="127" t="s">
        <v>65</v>
      </c>
      <c r="P5" s="12" t="s">
        <v>68</v>
      </c>
      <c r="Q5" s="12" t="s">
        <v>69</v>
      </c>
      <c r="R5" s="115"/>
      <c r="S5" s="35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ht="67.5" customHeight="1">
      <c r="A6" s="115"/>
      <c r="B6" s="129"/>
      <c r="C6" s="16" t="s">
        <v>37</v>
      </c>
      <c r="D6" s="39">
        <v>28</v>
      </c>
      <c r="E6" s="115"/>
      <c r="F6" s="115"/>
      <c r="G6" s="115"/>
      <c r="H6" s="39">
        <v>28</v>
      </c>
      <c r="I6" s="115"/>
      <c r="J6" s="115"/>
      <c r="K6" s="115"/>
      <c r="L6" s="95">
        <v>14</v>
      </c>
      <c r="M6" s="115"/>
      <c r="N6" s="115"/>
      <c r="O6" s="115"/>
      <c r="P6" s="40"/>
      <c r="Q6" s="40"/>
      <c r="R6" s="16"/>
      <c r="S6" s="41">
        <v>70</v>
      </c>
      <c r="T6" s="42">
        <v>30</v>
      </c>
      <c r="U6" s="36"/>
      <c r="V6" s="36" t="s">
        <v>70</v>
      </c>
      <c r="W6" s="36" t="s">
        <v>71</v>
      </c>
      <c r="X6" s="36"/>
      <c r="Y6" s="36"/>
      <c r="Z6" s="36"/>
      <c r="AA6" s="36"/>
      <c r="AB6" s="36"/>
      <c r="AC6" s="36"/>
    </row>
    <row r="7" spans="1:29" ht="19.5" customHeight="1">
      <c r="A7" s="92">
        <v>1</v>
      </c>
      <c r="B7" s="93" t="s">
        <v>304</v>
      </c>
      <c r="C7" s="93" t="s">
        <v>305</v>
      </c>
      <c r="D7" s="44">
        <f>ROUNDUP(S7*2/5,0)</f>
        <v>21</v>
      </c>
      <c r="E7" s="25">
        <f t="shared" ref="E7:E206" si="0">IF(D7&gt;=($D$6*0.7),1,0)</f>
        <v>1</v>
      </c>
      <c r="F7" s="25">
        <f t="shared" ref="F7:F206" si="1">IF(D7&gt;=($D$6*0.8),1,0)</f>
        <v>0</v>
      </c>
      <c r="G7" s="25">
        <f t="shared" ref="G7:G206" si="2">IF(D7&gt;=($D$6*0.9),1,0)</f>
        <v>0</v>
      </c>
      <c r="H7" s="45">
        <f>ROUNDDOWN(S7*2/5,0)</f>
        <v>20</v>
      </c>
      <c r="I7" s="25">
        <f t="shared" ref="I7:I206" si="3">IF(H7&gt;=($H$6*0.7),1,0)</f>
        <v>1</v>
      </c>
      <c r="J7" s="25">
        <f t="shared" ref="J7:J206" si="4">IF(H7&gt;=($H$6*0.8),1,0)</f>
        <v>0</v>
      </c>
      <c r="K7" s="94">
        <f t="shared" ref="K7:K206" si="5">IF(H7&gt;=($H$6*0.9),1,0)</f>
        <v>0</v>
      </c>
      <c r="L7" s="96">
        <v>10</v>
      </c>
      <c r="M7" s="46">
        <f t="shared" ref="M7:M206" si="6">IF(L7&gt;=($L$6*0.7),1,0)</f>
        <v>1</v>
      </c>
      <c r="N7" s="25">
        <f t="shared" ref="N7:N206" si="7">IF(L7&gt;=($L$6*0.8),1,0)</f>
        <v>0</v>
      </c>
      <c r="O7" s="25">
        <f t="shared" ref="O7:O206" si="8">IF(L7&gt;=($L$6*0.9),1,0)</f>
        <v>0</v>
      </c>
      <c r="P7" s="46"/>
      <c r="Q7" s="47"/>
      <c r="R7" s="48">
        <f t="shared" ref="R7:R206" si="9">D7+H7+L7</f>
        <v>51</v>
      </c>
      <c r="S7" s="49">
        <f t="shared" ref="S7:S206" si="10">ROUND(7/3*V7,0)</f>
        <v>51</v>
      </c>
      <c r="T7" s="50">
        <v>23</v>
      </c>
      <c r="U7" s="51">
        <v>23</v>
      </c>
      <c r="V7" s="36">
        <f>T7-1</f>
        <v>22</v>
      </c>
      <c r="W7" s="36">
        <f>T7+1</f>
        <v>24</v>
      </c>
      <c r="X7" s="36" t="s">
        <v>691</v>
      </c>
      <c r="Y7" s="36"/>
      <c r="Z7" s="36"/>
      <c r="AA7" s="36"/>
      <c r="AB7" s="36"/>
      <c r="AC7" s="36"/>
    </row>
    <row r="8" spans="1:29" ht="19.5" customHeight="1">
      <c r="A8" s="92">
        <v>2</v>
      </c>
      <c r="B8" s="93" t="s">
        <v>306</v>
      </c>
      <c r="C8" s="93" t="s">
        <v>307</v>
      </c>
      <c r="D8" s="44">
        <f t="shared" ref="D8:D71" si="11">ROUNDUP(S8*2/5,0)</f>
        <v>25</v>
      </c>
      <c r="E8" s="25">
        <f t="shared" si="0"/>
        <v>1</v>
      </c>
      <c r="F8" s="25">
        <f t="shared" si="1"/>
        <v>1</v>
      </c>
      <c r="G8" s="25">
        <f t="shared" si="2"/>
        <v>0</v>
      </c>
      <c r="H8" s="45">
        <f t="shared" ref="H8:H71" si="12">ROUNDDOWN(S8*2/5,0)</f>
        <v>24</v>
      </c>
      <c r="I8" s="25">
        <f t="shared" si="3"/>
        <v>1</v>
      </c>
      <c r="J8" s="25">
        <f t="shared" si="4"/>
        <v>1</v>
      </c>
      <c r="K8" s="94">
        <f t="shared" si="5"/>
        <v>0</v>
      </c>
      <c r="L8" s="96">
        <v>12</v>
      </c>
      <c r="M8" s="46">
        <f t="shared" si="6"/>
        <v>1</v>
      </c>
      <c r="N8" s="25">
        <f t="shared" si="7"/>
        <v>1</v>
      </c>
      <c r="O8" s="25">
        <f t="shared" si="8"/>
        <v>0</v>
      </c>
      <c r="P8" s="46"/>
      <c r="Q8" s="47"/>
      <c r="R8" s="48">
        <f t="shared" si="9"/>
        <v>61</v>
      </c>
      <c r="S8" s="49">
        <f t="shared" si="10"/>
        <v>61</v>
      </c>
      <c r="T8" s="52">
        <v>27</v>
      </c>
      <c r="U8" s="51">
        <v>27</v>
      </c>
      <c r="V8" s="36">
        <f t="shared" ref="V8:V71" si="13">T8-1</f>
        <v>26</v>
      </c>
      <c r="W8" s="36">
        <f t="shared" ref="W8:W71" si="14">T8+1</f>
        <v>28</v>
      </c>
      <c r="X8" s="36" t="s">
        <v>690</v>
      </c>
      <c r="Y8" s="36"/>
      <c r="Z8" s="36"/>
      <c r="AA8" s="36"/>
      <c r="AB8" s="36"/>
      <c r="AC8" s="36"/>
    </row>
    <row r="9" spans="1:29" ht="19.5" customHeight="1">
      <c r="A9" s="92">
        <v>3</v>
      </c>
      <c r="B9" s="93" t="s">
        <v>308</v>
      </c>
      <c r="C9" s="93" t="s">
        <v>309</v>
      </c>
      <c r="D9" s="44">
        <f t="shared" si="11"/>
        <v>21</v>
      </c>
      <c r="E9" s="25">
        <f t="shared" si="0"/>
        <v>1</v>
      </c>
      <c r="F9" s="25">
        <f t="shared" si="1"/>
        <v>0</v>
      </c>
      <c r="G9" s="25">
        <f t="shared" si="2"/>
        <v>0</v>
      </c>
      <c r="H9" s="45">
        <f t="shared" si="12"/>
        <v>20</v>
      </c>
      <c r="I9" s="25">
        <f t="shared" si="3"/>
        <v>1</v>
      </c>
      <c r="J9" s="25">
        <f t="shared" si="4"/>
        <v>0</v>
      </c>
      <c r="K9" s="94">
        <f t="shared" si="5"/>
        <v>0</v>
      </c>
      <c r="L9" s="96">
        <f>ROUNDDOWN(S9*1/5,0)</f>
        <v>10</v>
      </c>
      <c r="M9" s="46">
        <f t="shared" si="6"/>
        <v>1</v>
      </c>
      <c r="N9" s="25">
        <f t="shared" si="7"/>
        <v>0</v>
      </c>
      <c r="O9" s="25">
        <f t="shared" si="8"/>
        <v>0</v>
      </c>
      <c r="P9" s="46"/>
      <c r="Q9" s="47"/>
      <c r="R9" s="48">
        <f t="shared" si="9"/>
        <v>51</v>
      </c>
      <c r="S9" s="49">
        <f t="shared" si="10"/>
        <v>51</v>
      </c>
      <c r="T9" s="52">
        <v>23</v>
      </c>
      <c r="U9" s="51">
        <v>23</v>
      </c>
      <c r="V9" s="36">
        <f t="shared" si="13"/>
        <v>22</v>
      </c>
      <c r="W9" s="36">
        <f t="shared" si="14"/>
        <v>24</v>
      </c>
      <c r="X9" s="36" t="s">
        <v>691</v>
      </c>
      <c r="Y9" s="36"/>
      <c r="Z9" s="36"/>
      <c r="AA9" s="36"/>
      <c r="AB9" s="36"/>
      <c r="AC9" s="36"/>
    </row>
    <row r="10" spans="1:29" ht="19.5" customHeight="1">
      <c r="A10" s="92">
        <v>4</v>
      </c>
      <c r="B10" s="93" t="s">
        <v>310</v>
      </c>
      <c r="C10" s="93" t="s">
        <v>101</v>
      </c>
      <c r="D10" s="44">
        <f t="shared" si="11"/>
        <v>28</v>
      </c>
      <c r="E10" s="25">
        <f t="shared" si="0"/>
        <v>1</v>
      </c>
      <c r="F10" s="25">
        <f t="shared" si="1"/>
        <v>1</v>
      </c>
      <c r="G10" s="25">
        <f t="shared" si="2"/>
        <v>1</v>
      </c>
      <c r="H10" s="45">
        <f t="shared" si="12"/>
        <v>27</v>
      </c>
      <c r="I10" s="25">
        <f t="shared" si="3"/>
        <v>1</v>
      </c>
      <c r="J10" s="25">
        <f t="shared" si="4"/>
        <v>1</v>
      </c>
      <c r="K10" s="94">
        <f t="shared" si="5"/>
        <v>1</v>
      </c>
      <c r="L10" s="96">
        <v>13</v>
      </c>
      <c r="M10" s="46">
        <f t="shared" si="6"/>
        <v>1</v>
      </c>
      <c r="N10" s="25">
        <f t="shared" si="7"/>
        <v>1</v>
      </c>
      <c r="O10" s="25">
        <f t="shared" si="8"/>
        <v>1</v>
      </c>
      <c r="P10" s="46"/>
      <c r="Q10" s="47"/>
      <c r="R10" s="48">
        <f t="shared" si="9"/>
        <v>68</v>
      </c>
      <c r="S10" s="49">
        <f t="shared" si="10"/>
        <v>68</v>
      </c>
      <c r="T10" s="52">
        <v>30</v>
      </c>
      <c r="U10" s="51">
        <v>30</v>
      </c>
      <c r="V10" s="36">
        <f t="shared" si="13"/>
        <v>29</v>
      </c>
      <c r="W10" s="36">
        <f t="shared" si="14"/>
        <v>31</v>
      </c>
      <c r="X10" s="36" t="s">
        <v>689</v>
      </c>
      <c r="Y10" s="36"/>
      <c r="Z10" s="36"/>
      <c r="AA10" s="36"/>
      <c r="AB10" s="36"/>
      <c r="AC10" s="36"/>
    </row>
    <row r="11" spans="1:29" ht="19.5" customHeight="1">
      <c r="A11" s="92">
        <v>5</v>
      </c>
      <c r="B11" s="93" t="s">
        <v>311</v>
      </c>
      <c r="C11" s="93" t="s">
        <v>312</v>
      </c>
      <c r="D11" s="44">
        <f t="shared" si="11"/>
        <v>19</v>
      </c>
      <c r="E11" s="25">
        <f t="shared" si="0"/>
        <v>0</v>
      </c>
      <c r="F11" s="25">
        <f t="shared" si="1"/>
        <v>0</v>
      </c>
      <c r="G11" s="25">
        <f t="shared" si="2"/>
        <v>0</v>
      </c>
      <c r="H11" s="45">
        <f t="shared" si="12"/>
        <v>18</v>
      </c>
      <c r="I11" s="25">
        <f t="shared" si="3"/>
        <v>0</v>
      </c>
      <c r="J11" s="25">
        <f t="shared" si="4"/>
        <v>0</v>
      </c>
      <c r="K11" s="94">
        <f t="shared" si="5"/>
        <v>0</v>
      </c>
      <c r="L11" s="96">
        <v>10</v>
      </c>
      <c r="M11" s="46">
        <f t="shared" si="6"/>
        <v>1</v>
      </c>
      <c r="N11" s="25">
        <f t="shared" si="7"/>
        <v>0</v>
      </c>
      <c r="O11" s="25">
        <f t="shared" si="8"/>
        <v>0</v>
      </c>
      <c r="P11" s="46"/>
      <c r="Q11" s="47"/>
      <c r="R11" s="48">
        <f t="shared" si="9"/>
        <v>47</v>
      </c>
      <c r="S11" s="49">
        <f t="shared" si="10"/>
        <v>47</v>
      </c>
      <c r="T11" s="52">
        <v>21</v>
      </c>
      <c r="U11" s="51">
        <v>21</v>
      </c>
      <c r="V11" s="36">
        <f t="shared" si="13"/>
        <v>20</v>
      </c>
      <c r="W11" s="36">
        <f t="shared" si="14"/>
        <v>22</v>
      </c>
      <c r="X11" s="36" t="s">
        <v>691</v>
      </c>
      <c r="Y11" s="36"/>
      <c r="Z11" s="36"/>
      <c r="AA11" s="36"/>
      <c r="AB11" s="36"/>
      <c r="AC11" s="36"/>
    </row>
    <row r="12" spans="1:29" ht="19.5" customHeight="1">
      <c r="A12" s="92">
        <v>6</v>
      </c>
      <c r="B12" s="93" t="s">
        <v>313</v>
      </c>
      <c r="C12" s="93" t="s">
        <v>314</v>
      </c>
      <c r="D12" s="44">
        <f t="shared" si="11"/>
        <v>21</v>
      </c>
      <c r="E12" s="25">
        <f t="shared" si="0"/>
        <v>1</v>
      </c>
      <c r="F12" s="25">
        <f t="shared" si="1"/>
        <v>0</v>
      </c>
      <c r="G12" s="25">
        <f t="shared" si="2"/>
        <v>0</v>
      </c>
      <c r="H12" s="45">
        <f t="shared" si="12"/>
        <v>20</v>
      </c>
      <c r="I12" s="25">
        <f t="shared" si="3"/>
        <v>1</v>
      </c>
      <c r="J12" s="25">
        <f t="shared" si="4"/>
        <v>0</v>
      </c>
      <c r="K12" s="94">
        <f t="shared" si="5"/>
        <v>0</v>
      </c>
      <c r="L12" s="96">
        <v>10</v>
      </c>
      <c r="M12" s="46">
        <f t="shared" si="6"/>
        <v>1</v>
      </c>
      <c r="N12" s="25">
        <f t="shared" si="7"/>
        <v>0</v>
      </c>
      <c r="O12" s="25">
        <f t="shared" si="8"/>
        <v>0</v>
      </c>
      <c r="P12" s="46"/>
      <c r="Q12" s="47"/>
      <c r="R12" s="48">
        <f t="shared" si="9"/>
        <v>51</v>
      </c>
      <c r="S12" s="49">
        <f t="shared" si="10"/>
        <v>51</v>
      </c>
      <c r="T12" s="52">
        <v>23</v>
      </c>
      <c r="U12" s="51">
        <v>23</v>
      </c>
      <c r="V12" s="36">
        <f t="shared" si="13"/>
        <v>22</v>
      </c>
      <c r="W12" s="36">
        <f t="shared" si="14"/>
        <v>24</v>
      </c>
      <c r="X12" s="36" t="s">
        <v>691</v>
      </c>
      <c r="Y12" s="36"/>
      <c r="Z12" s="36"/>
      <c r="AA12" s="36"/>
      <c r="AB12" s="36"/>
      <c r="AC12" s="36"/>
    </row>
    <row r="13" spans="1:29" ht="19.5" customHeight="1">
      <c r="A13" s="92">
        <v>7</v>
      </c>
      <c r="B13" s="93" t="s">
        <v>315</v>
      </c>
      <c r="C13" s="93" t="s">
        <v>316</v>
      </c>
      <c r="D13" s="44">
        <f t="shared" si="11"/>
        <v>25</v>
      </c>
      <c r="E13" s="25">
        <f t="shared" si="0"/>
        <v>1</v>
      </c>
      <c r="F13" s="25">
        <f t="shared" si="1"/>
        <v>1</v>
      </c>
      <c r="G13" s="25">
        <f t="shared" si="2"/>
        <v>0</v>
      </c>
      <c r="H13" s="45">
        <f t="shared" si="12"/>
        <v>24</v>
      </c>
      <c r="I13" s="25">
        <f t="shared" si="3"/>
        <v>1</v>
      </c>
      <c r="J13" s="25">
        <f t="shared" si="4"/>
        <v>1</v>
      </c>
      <c r="K13" s="94">
        <f t="shared" si="5"/>
        <v>0</v>
      </c>
      <c r="L13" s="96">
        <v>12</v>
      </c>
      <c r="M13" s="46">
        <f t="shared" si="6"/>
        <v>1</v>
      </c>
      <c r="N13" s="25">
        <f t="shared" si="7"/>
        <v>1</v>
      </c>
      <c r="O13" s="25">
        <f t="shared" si="8"/>
        <v>0</v>
      </c>
      <c r="P13" s="46"/>
      <c r="Q13" s="47"/>
      <c r="R13" s="48">
        <f t="shared" si="9"/>
        <v>61</v>
      </c>
      <c r="S13" s="49">
        <f t="shared" si="10"/>
        <v>61</v>
      </c>
      <c r="T13" s="52">
        <v>27</v>
      </c>
      <c r="U13" s="51">
        <v>27</v>
      </c>
      <c r="V13" s="36">
        <f t="shared" si="13"/>
        <v>26</v>
      </c>
      <c r="W13" s="36">
        <f t="shared" si="14"/>
        <v>28</v>
      </c>
      <c r="X13" s="36" t="s">
        <v>690</v>
      </c>
      <c r="Y13" s="36"/>
      <c r="Z13" s="36"/>
      <c r="AA13" s="36"/>
      <c r="AB13" s="36"/>
      <c r="AC13" s="36"/>
    </row>
    <row r="14" spans="1:29" ht="19.5" customHeight="1">
      <c r="A14" s="92">
        <v>8</v>
      </c>
      <c r="B14" s="93" t="s">
        <v>317</v>
      </c>
      <c r="C14" s="93" t="s">
        <v>318</v>
      </c>
      <c r="D14" s="44">
        <f t="shared" si="11"/>
        <v>28</v>
      </c>
      <c r="E14" s="25">
        <f t="shared" si="0"/>
        <v>1</v>
      </c>
      <c r="F14" s="25">
        <f t="shared" si="1"/>
        <v>1</v>
      </c>
      <c r="G14" s="25">
        <f t="shared" si="2"/>
        <v>1</v>
      </c>
      <c r="H14" s="45">
        <f t="shared" si="12"/>
        <v>27</v>
      </c>
      <c r="I14" s="25">
        <f t="shared" si="3"/>
        <v>1</v>
      </c>
      <c r="J14" s="25">
        <f t="shared" si="4"/>
        <v>1</v>
      </c>
      <c r="K14" s="94">
        <f t="shared" si="5"/>
        <v>1</v>
      </c>
      <c r="L14" s="96">
        <f>ROUNDDOWN(S14*1/5,0)</f>
        <v>13</v>
      </c>
      <c r="M14" s="46">
        <f t="shared" si="6"/>
        <v>1</v>
      </c>
      <c r="N14" s="25">
        <f t="shared" si="7"/>
        <v>1</v>
      </c>
      <c r="O14" s="25">
        <f t="shared" si="8"/>
        <v>1</v>
      </c>
      <c r="P14" s="46"/>
      <c r="Q14" s="47"/>
      <c r="R14" s="48">
        <f t="shared" si="9"/>
        <v>68</v>
      </c>
      <c r="S14" s="49">
        <f t="shared" si="10"/>
        <v>68</v>
      </c>
      <c r="T14" s="52">
        <v>30</v>
      </c>
      <c r="U14" s="51">
        <v>30</v>
      </c>
      <c r="V14" s="36">
        <f t="shared" si="13"/>
        <v>29</v>
      </c>
      <c r="W14" s="36">
        <f t="shared" si="14"/>
        <v>31</v>
      </c>
      <c r="X14" s="36" t="s">
        <v>689</v>
      </c>
      <c r="Y14" s="36"/>
      <c r="Z14" s="36"/>
      <c r="AA14" s="36"/>
      <c r="AB14" s="36"/>
      <c r="AC14" s="36"/>
    </row>
    <row r="15" spans="1:29" ht="19.5" customHeight="1">
      <c r="A15" s="92">
        <v>9</v>
      </c>
      <c r="B15" s="93" t="s">
        <v>319</v>
      </c>
      <c r="C15" s="93" t="s">
        <v>320</v>
      </c>
      <c r="D15" s="44">
        <f t="shared" si="11"/>
        <v>26</v>
      </c>
      <c r="E15" s="25">
        <f t="shared" si="0"/>
        <v>1</v>
      </c>
      <c r="F15" s="25">
        <f t="shared" si="1"/>
        <v>1</v>
      </c>
      <c r="G15" s="25">
        <f t="shared" si="2"/>
        <v>1</v>
      </c>
      <c r="H15" s="45">
        <f t="shared" si="12"/>
        <v>25</v>
      </c>
      <c r="I15" s="25">
        <f t="shared" si="3"/>
        <v>1</v>
      </c>
      <c r="J15" s="25">
        <f t="shared" si="4"/>
        <v>1</v>
      </c>
      <c r="K15" s="94">
        <f t="shared" si="5"/>
        <v>0</v>
      </c>
      <c r="L15" s="96">
        <v>12</v>
      </c>
      <c r="M15" s="46">
        <f t="shared" si="6"/>
        <v>1</v>
      </c>
      <c r="N15" s="25">
        <f t="shared" si="7"/>
        <v>1</v>
      </c>
      <c r="O15" s="25">
        <f t="shared" si="8"/>
        <v>0</v>
      </c>
      <c r="P15" s="46"/>
      <c r="Q15" s="47"/>
      <c r="R15" s="48">
        <f t="shared" si="9"/>
        <v>63</v>
      </c>
      <c r="S15" s="49">
        <f t="shared" si="10"/>
        <v>63</v>
      </c>
      <c r="T15" s="52">
        <v>28</v>
      </c>
      <c r="U15" s="51">
        <v>28</v>
      </c>
      <c r="V15" s="36">
        <f t="shared" si="13"/>
        <v>27</v>
      </c>
      <c r="W15" s="36">
        <f t="shared" si="14"/>
        <v>29</v>
      </c>
      <c r="X15" s="36" t="s">
        <v>690</v>
      </c>
      <c r="Y15" s="36"/>
      <c r="Z15" s="36"/>
      <c r="AA15" s="36"/>
      <c r="AB15" s="36"/>
      <c r="AC15" s="36"/>
    </row>
    <row r="16" spans="1:29" ht="19.5" customHeight="1">
      <c r="A16" s="92">
        <v>10</v>
      </c>
      <c r="B16" s="93" t="s">
        <v>321</v>
      </c>
      <c r="C16" s="93" t="s">
        <v>322</v>
      </c>
      <c r="D16" s="44">
        <f t="shared" si="11"/>
        <v>23</v>
      </c>
      <c r="E16" s="25">
        <f t="shared" si="0"/>
        <v>1</v>
      </c>
      <c r="F16" s="25">
        <f t="shared" si="1"/>
        <v>1</v>
      </c>
      <c r="G16" s="25">
        <f t="shared" si="2"/>
        <v>0</v>
      </c>
      <c r="H16" s="45">
        <f t="shared" si="12"/>
        <v>22</v>
      </c>
      <c r="I16" s="25">
        <f t="shared" si="3"/>
        <v>1</v>
      </c>
      <c r="J16" s="25">
        <f t="shared" si="4"/>
        <v>0</v>
      </c>
      <c r="K16" s="94">
        <f t="shared" si="5"/>
        <v>0</v>
      </c>
      <c r="L16" s="96">
        <f>ROUNDDOWN(S16*1/5,0)</f>
        <v>11</v>
      </c>
      <c r="M16" s="46">
        <f t="shared" si="6"/>
        <v>1</v>
      </c>
      <c r="N16" s="25">
        <f t="shared" si="7"/>
        <v>0</v>
      </c>
      <c r="O16" s="25">
        <f t="shared" si="8"/>
        <v>0</v>
      </c>
      <c r="P16" s="46"/>
      <c r="Q16" s="47"/>
      <c r="R16" s="48">
        <f t="shared" si="9"/>
        <v>56</v>
      </c>
      <c r="S16" s="49">
        <f t="shared" si="10"/>
        <v>56</v>
      </c>
      <c r="T16" s="52">
        <v>25</v>
      </c>
      <c r="U16" s="51">
        <v>25</v>
      </c>
      <c r="V16" s="36">
        <f t="shared" si="13"/>
        <v>24</v>
      </c>
      <c r="W16" s="36">
        <f t="shared" si="14"/>
        <v>26</v>
      </c>
      <c r="X16" s="36" t="s">
        <v>690</v>
      </c>
      <c r="Y16" s="36"/>
      <c r="Z16" s="36"/>
      <c r="AA16" s="36"/>
      <c r="AB16" s="36"/>
      <c r="AC16" s="36"/>
    </row>
    <row r="17" spans="1:29" ht="19.5" customHeight="1">
      <c r="A17" s="92">
        <v>11</v>
      </c>
      <c r="B17" s="93" t="s">
        <v>323</v>
      </c>
      <c r="C17" s="93" t="s">
        <v>324</v>
      </c>
      <c r="D17" s="44">
        <f t="shared" si="11"/>
        <v>28</v>
      </c>
      <c r="E17" s="25">
        <f t="shared" si="0"/>
        <v>1</v>
      </c>
      <c r="F17" s="25">
        <f t="shared" si="1"/>
        <v>1</v>
      </c>
      <c r="G17" s="25">
        <f t="shared" si="2"/>
        <v>1</v>
      </c>
      <c r="H17" s="45">
        <f t="shared" si="12"/>
        <v>27</v>
      </c>
      <c r="I17" s="25">
        <f t="shared" si="3"/>
        <v>1</v>
      </c>
      <c r="J17" s="25">
        <f t="shared" si="4"/>
        <v>1</v>
      </c>
      <c r="K17" s="94">
        <f t="shared" si="5"/>
        <v>1</v>
      </c>
      <c r="L17" s="96">
        <f>ROUNDDOWN(S17*1/5,0)</f>
        <v>13</v>
      </c>
      <c r="M17" s="46">
        <f t="shared" si="6"/>
        <v>1</v>
      </c>
      <c r="N17" s="25">
        <f t="shared" si="7"/>
        <v>1</v>
      </c>
      <c r="O17" s="25">
        <f t="shared" si="8"/>
        <v>1</v>
      </c>
      <c r="P17" s="46"/>
      <c r="Q17" s="47"/>
      <c r="R17" s="48">
        <f t="shared" si="9"/>
        <v>68</v>
      </c>
      <c r="S17" s="49">
        <f t="shared" si="10"/>
        <v>68</v>
      </c>
      <c r="T17" s="52">
        <v>30</v>
      </c>
      <c r="U17" s="51">
        <v>30</v>
      </c>
      <c r="V17" s="36">
        <f t="shared" si="13"/>
        <v>29</v>
      </c>
      <c r="W17" s="36">
        <f t="shared" si="14"/>
        <v>31</v>
      </c>
      <c r="X17" s="36" t="s">
        <v>689</v>
      </c>
      <c r="Y17" s="36"/>
      <c r="Z17" s="36"/>
      <c r="AA17" s="36"/>
      <c r="AB17" s="36"/>
      <c r="AC17" s="36"/>
    </row>
    <row r="18" spans="1:29" ht="19.5" customHeight="1">
      <c r="A18" s="92">
        <v>12</v>
      </c>
      <c r="B18" s="93" t="s">
        <v>325</v>
      </c>
      <c r="C18" s="93" t="s">
        <v>326</v>
      </c>
      <c r="D18" s="44">
        <f t="shared" si="11"/>
        <v>23</v>
      </c>
      <c r="E18" s="25">
        <f t="shared" si="0"/>
        <v>1</v>
      </c>
      <c r="F18" s="25">
        <f t="shared" si="1"/>
        <v>1</v>
      </c>
      <c r="G18" s="25">
        <f t="shared" si="2"/>
        <v>0</v>
      </c>
      <c r="H18" s="45">
        <f t="shared" si="12"/>
        <v>22</v>
      </c>
      <c r="I18" s="25">
        <f t="shared" si="3"/>
        <v>1</v>
      </c>
      <c r="J18" s="25">
        <f t="shared" si="4"/>
        <v>0</v>
      </c>
      <c r="K18" s="94">
        <f t="shared" si="5"/>
        <v>0</v>
      </c>
      <c r="L18" s="96">
        <v>11</v>
      </c>
      <c r="M18" s="46">
        <f t="shared" si="6"/>
        <v>1</v>
      </c>
      <c r="N18" s="25">
        <f t="shared" si="7"/>
        <v>0</v>
      </c>
      <c r="O18" s="25">
        <f t="shared" si="8"/>
        <v>0</v>
      </c>
      <c r="P18" s="46"/>
      <c r="Q18" s="47"/>
      <c r="R18" s="48">
        <f t="shared" si="9"/>
        <v>56</v>
      </c>
      <c r="S18" s="49">
        <f t="shared" si="10"/>
        <v>56</v>
      </c>
      <c r="T18" s="52">
        <v>25</v>
      </c>
      <c r="U18" s="51">
        <v>25</v>
      </c>
      <c r="V18" s="36">
        <f t="shared" si="13"/>
        <v>24</v>
      </c>
      <c r="W18" s="36">
        <f t="shared" si="14"/>
        <v>26</v>
      </c>
      <c r="X18" s="36" t="s">
        <v>690</v>
      </c>
      <c r="Y18" s="36"/>
      <c r="Z18" s="36"/>
      <c r="AA18" s="36"/>
      <c r="AB18" s="36"/>
      <c r="AC18" s="36"/>
    </row>
    <row r="19" spans="1:29" ht="19.5" customHeight="1">
      <c r="A19" s="92">
        <v>13</v>
      </c>
      <c r="B19" s="93" t="s">
        <v>327</v>
      </c>
      <c r="C19" s="93" t="s">
        <v>328</v>
      </c>
      <c r="D19" s="44">
        <f t="shared" si="11"/>
        <v>23</v>
      </c>
      <c r="E19" s="25">
        <f t="shared" si="0"/>
        <v>1</v>
      </c>
      <c r="F19" s="25">
        <f t="shared" si="1"/>
        <v>1</v>
      </c>
      <c r="G19" s="25">
        <f t="shared" si="2"/>
        <v>0</v>
      </c>
      <c r="H19" s="45">
        <f t="shared" si="12"/>
        <v>22</v>
      </c>
      <c r="I19" s="25">
        <f t="shared" si="3"/>
        <v>1</v>
      </c>
      <c r="J19" s="25">
        <f t="shared" si="4"/>
        <v>0</v>
      </c>
      <c r="K19" s="94">
        <f t="shared" si="5"/>
        <v>0</v>
      </c>
      <c r="L19" s="96">
        <v>11</v>
      </c>
      <c r="M19" s="46">
        <f t="shared" si="6"/>
        <v>1</v>
      </c>
      <c r="N19" s="25">
        <f t="shared" si="7"/>
        <v>0</v>
      </c>
      <c r="O19" s="25">
        <f t="shared" si="8"/>
        <v>0</v>
      </c>
      <c r="P19" s="46"/>
      <c r="Q19" s="47"/>
      <c r="R19" s="48">
        <f t="shared" si="9"/>
        <v>56</v>
      </c>
      <c r="S19" s="49">
        <f t="shared" si="10"/>
        <v>56</v>
      </c>
      <c r="T19" s="52">
        <v>25</v>
      </c>
      <c r="U19" s="51">
        <v>25</v>
      </c>
      <c r="V19" s="36">
        <f t="shared" si="13"/>
        <v>24</v>
      </c>
      <c r="W19" s="36">
        <f t="shared" si="14"/>
        <v>26</v>
      </c>
      <c r="X19" s="36" t="s">
        <v>690</v>
      </c>
      <c r="Y19" s="36"/>
      <c r="Z19" s="36"/>
      <c r="AA19" s="36"/>
      <c r="AB19" s="36"/>
      <c r="AC19" s="36"/>
    </row>
    <row r="20" spans="1:29" ht="19.5" customHeight="1">
      <c r="A20" s="92">
        <v>14</v>
      </c>
      <c r="B20" s="93" t="s">
        <v>329</v>
      </c>
      <c r="C20" s="93" t="s">
        <v>330</v>
      </c>
      <c r="D20" s="44">
        <f t="shared" si="11"/>
        <v>26</v>
      </c>
      <c r="E20" s="25">
        <f t="shared" si="0"/>
        <v>1</v>
      </c>
      <c r="F20" s="25">
        <f t="shared" si="1"/>
        <v>1</v>
      </c>
      <c r="G20" s="25">
        <f t="shared" si="2"/>
        <v>1</v>
      </c>
      <c r="H20" s="45">
        <f t="shared" si="12"/>
        <v>26</v>
      </c>
      <c r="I20" s="25">
        <f t="shared" si="3"/>
        <v>1</v>
      </c>
      <c r="J20" s="25">
        <f t="shared" si="4"/>
        <v>1</v>
      </c>
      <c r="K20" s="94">
        <f t="shared" si="5"/>
        <v>1</v>
      </c>
      <c r="L20" s="96">
        <v>13</v>
      </c>
      <c r="M20" s="46">
        <f t="shared" si="6"/>
        <v>1</v>
      </c>
      <c r="N20" s="25">
        <f t="shared" si="7"/>
        <v>1</v>
      </c>
      <c r="O20" s="25">
        <f t="shared" si="8"/>
        <v>1</v>
      </c>
      <c r="P20" s="46"/>
      <c r="Q20" s="47"/>
      <c r="R20" s="48">
        <f t="shared" si="9"/>
        <v>65</v>
      </c>
      <c r="S20" s="49">
        <f t="shared" si="10"/>
        <v>65</v>
      </c>
      <c r="T20" s="52">
        <v>29</v>
      </c>
      <c r="U20" s="51">
        <v>29</v>
      </c>
      <c r="V20" s="36">
        <f t="shared" si="13"/>
        <v>28</v>
      </c>
      <c r="W20" s="36">
        <f t="shared" si="14"/>
        <v>30</v>
      </c>
      <c r="X20" s="36" t="s">
        <v>689</v>
      </c>
      <c r="Y20" s="36"/>
      <c r="Z20" s="36"/>
      <c r="AA20" s="36"/>
      <c r="AB20" s="36"/>
      <c r="AC20" s="36"/>
    </row>
    <row r="21" spans="1:29" ht="19.5" customHeight="1">
      <c r="A21" s="92">
        <v>15</v>
      </c>
      <c r="B21" s="93" t="s">
        <v>331</v>
      </c>
      <c r="C21" s="93" t="s">
        <v>332</v>
      </c>
      <c r="D21" s="44">
        <f t="shared" si="11"/>
        <v>21</v>
      </c>
      <c r="E21" s="25">
        <f t="shared" si="0"/>
        <v>1</v>
      </c>
      <c r="F21" s="25">
        <f t="shared" si="1"/>
        <v>0</v>
      </c>
      <c r="G21" s="25">
        <f t="shared" si="2"/>
        <v>0</v>
      </c>
      <c r="H21" s="45">
        <f t="shared" si="12"/>
        <v>20</v>
      </c>
      <c r="I21" s="25">
        <f t="shared" si="3"/>
        <v>1</v>
      </c>
      <c r="J21" s="25">
        <f t="shared" si="4"/>
        <v>0</v>
      </c>
      <c r="K21" s="94">
        <f t="shared" si="5"/>
        <v>0</v>
      </c>
      <c r="L21" s="96">
        <v>10</v>
      </c>
      <c r="M21" s="46">
        <f t="shared" si="6"/>
        <v>1</v>
      </c>
      <c r="N21" s="25">
        <f t="shared" si="7"/>
        <v>0</v>
      </c>
      <c r="O21" s="25">
        <f t="shared" si="8"/>
        <v>0</v>
      </c>
      <c r="P21" s="46"/>
      <c r="Q21" s="47"/>
      <c r="R21" s="48">
        <f t="shared" si="9"/>
        <v>51</v>
      </c>
      <c r="S21" s="49">
        <f t="shared" si="10"/>
        <v>51</v>
      </c>
      <c r="T21" s="52">
        <v>23</v>
      </c>
      <c r="U21" s="51">
        <v>23</v>
      </c>
      <c r="V21" s="36">
        <f t="shared" si="13"/>
        <v>22</v>
      </c>
      <c r="W21" s="36">
        <f t="shared" si="14"/>
        <v>24</v>
      </c>
      <c r="X21" s="36" t="s">
        <v>691</v>
      </c>
      <c r="Y21" s="36"/>
      <c r="Z21" s="36"/>
      <c r="AA21" s="36"/>
      <c r="AB21" s="36"/>
      <c r="AC21" s="36"/>
    </row>
    <row r="22" spans="1:29" ht="19.5" customHeight="1">
      <c r="A22" s="92">
        <v>16</v>
      </c>
      <c r="B22" s="93" t="s">
        <v>333</v>
      </c>
      <c r="C22" s="93" t="s">
        <v>334</v>
      </c>
      <c r="D22" s="44">
        <f t="shared" si="11"/>
        <v>26</v>
      </c>
      <c r="E22" s="25">
        <f t="shared" si="0"/>
        <v>1</v>
      </c>
      <c r="F22" s="25">
        <f t="shared" si="1"/>
        <v>1</v>
      </c>
      <c r="G22" s="25">
        <f t="shared" si="2"/>
        <v>1</v>
      </c>
      <c r="H22" s="45">
        <f t="shared" si="12"/>
        <v>25</v>
      </c>
      <c r="I22" s="25">
        <f t="shared" si="3"/>
        <v>1</v>
      </c>
      <c r="J22" s="25">
        <f t="shared" si="4"/>
        <v>1</v>
      </c>
      <c r="K22" s="94">
        <f t="shared" si="5"/>
        <v>0</v>
      </c>
      <c r="L22" s="96">
        <f>ROUNDDOWN(S22*1/5,0)</f>
        <v>12</v>
      </c>
      <c r="M22" s="46">
        <f t="shared" si="6"/>
        <v>1</v>
      </c>
      <c r="N22" s="25">
        <f t="shared" si="7"/>
        <v>1</v>
      </c>
      <c r="O22" s="25">
        <f t="shared" si="8"/>
        <v>0</v>
      </c>
      <c r="P22" s="46"/>
      <c r="Q22" s="47"/>
      <c r="R22" s="48">
        <f t="shared" si="9"/>
        <v>63</v>
      </c>
      <c r="S22" s="49">
        <f t="shared" si="10"/>
        <v>63</v>
      </c>
      <c r="T22" s="52">
        <v>28</v>
      </c>
      <c r="U22" s="51">
        <v>28</v>
      </c>
      <c r="V22" s="36">
        <f t="shared" si="13"/>
        <v>27</v>
      </c>
      <c r="W22" s="36">
        <f t="shared" si="14"/>
        <v>29</v>
      </c>
      <c r="X22" s="36" t="s">
        <v>690</v>
      </c>
      <c r="Y22" s="36"/>
      <c r="Z22" s="36"/>
      <c r="AA22" s="36"/>
      <c r="AB22" s="36"/>
      <c r="AC22" s="36"/>
    </row>
    <row r="23" spans="1:29" ht="19.5" customHeight="1">
      <c r="A23" s="92">
        <v>17</v>
      </c>
      <c r="B23" s="93" t="s">
        <v>335</v>
      </c>
      <c r="C23" s="93" t="s">
        <v>336</v>
      </c>
      <c r="D23" s="44">
        <f t="shared" si="11"/>
        <v>23</v>
      </c>
      <c r="E23" s="25">
        <f t="shared" si="0"/>
        <v>1</v>
      </c>
      <c r="F23" s="25">
        <f t="shared" si="1"/>
        <v>1</v>
      </c>
      <c r="G23" s="25">
        <f t="shared" si="2"/>
        <v>0</v>
      </c>
      <c r="H23" s="45">
        <f t="shared" si="12"/>
        <v>22</v>
      </c>
      <c r="I23" s="25">
        <f t="shared" si="3"/>
        <v>1</v>
      </c>
      <c r="J23" s="25">
        <f t="shared" si="4"/>
        <v>0</v>
      </c>
      <c r="K23" s="94">
        <f t="shared" si="5"/>
        <v>0</v>
      </c>
      <c r="L23" s="96">
        <v>11</v>
      </c>
      <c r="M23" s="46">
        <f t="shared" si="6"/>
        <v>1</v>
      </c>
      <c r="N23" s="25">
        <f t="shared" si="7"/>
        <v>0</v>
      </c>
      <c r="O23" s="25">
        <f t="shared" si="8"/>
        <v>0</v>
      </c>
      <c r="P23" s="46"/>
      <c r="Q23" s="47"/>
      <c r="R23" s="48">
        <f t="shared" si="9"/>
        <v>56</v>
      </c>
      <c r="S23" s="49">
        <f t="shared" si="10"/>
        <v>56</v>
      </c>
      <c r="T23" s="52">
        <v>25</v>
      </c>
      <c r="U23" s="51">
        <v>25</v>
      </c>
      <c r="V23" s="36">
        <f t="shared" si="13"/>
        <v>24</v>
      </c>
      <c r="W23" s="36">
        <f t="shared" si="14"/>
        <v>26</v>
      </c>
      <c r="X23" s="36" t="s">
        <v>690</v>
      </c>
      <c r="Y23" s="36"/>
      <c r="Z23" s="36"/>
      <c r="AA23" s="36"/>
      <c r="AB23" s="36"/>
      <c r="AC23" s="36"/>
    </row>
    <row r="24" spans="1:29" ht="19.5" customHeight="1">
      <c r="A24" s="92">
        <v>18</v>
      </c>
      <c r="B24" s="93" t="s">
        <v>337</v>
      </c>
      <c r="C24" s="93" t="s">
        <v>338</v>
      </c>
      <c r="D24" s="44">
        <f t="shared" si="11"/>
        <v>25</v>
      </c>
      <c r="E24" s="25">
        <f t="shared" si="0"/>
        <v>1</v>
      </c>
      <c r="F24" s="25">
        <f t="shared" si="1"/>
        <v>1</v>
      </c>
      <c r="G24" s="25">
        <f t="shared" si="2"/>
        <v>0</v>
      </c>
      <c r="H24" s="45">
        <f t="shared" si="12"/>
        <v>24</v>
      </c>
      <c r="I24" s="25">
        <f t="shared" si="3"/>
        <v>1</v>
      </c>
      <c r="J24" s="25">
        <f t="shared" si="4"/>
        <v>1</v>
      </c>
      <c r="K24" s="94">
        <f t="shared" si="5"/>
        <v>0</v>
      </c>
      <c r="L24" s="96">
        <v>12</v>
      </c>
      <c r="M24" s="46">
        <f t="shared" si="6"/>
        <v>1</v>
      </c>
      <c r="N24" s="25">
        <f t="shared" si="7"/>
        <v>1</v>
      </c>
      <c r="O24" s="25">
        <f t="shared" si="8"/>
        <v>0</v>
      </c>
      <c r="P24" s="46"/>
      <c r="Q24" s="47"/>
      <c r="R24" s="48">
        <f t="shared" si="9"/>
        <v>61</v>
      </c>
      <c r="S24" s="49">
        <f t="shared" si="10"/>
        <v>61</v>
      </c>
      <c r="T24" s="52">
        <v>27</v>
      </c>
      <c r="U24" s="51">
        <v>27</v>
      </c>
      <c r="V24" s="36">
        <f t="shared" si="13"/>
        <v>26</v>
      </c>
      <c r="W24" s="36">
        <f t="shared" si="14"/>
        <v>28</v>
      </c>
      <c r="X24" s="36" t="s">
        <v>690</v>
      </c>
      <c r="Y24" s="36"/>
      <c r="Z24" s="36"/>
      <c r="AA24" s="36"/>
      <c r="AB24" s="36"/>
      <c r="AC24" s="36"/>
    </row>
    <row r="25" spans="1:29" ht="19.5" customHeight="1">
      <c r="A25" s="92">
        <v>19</v>
      </c>
      <c r="B25" s="93" t="s">
        <v>339</v>
      </c>
      <c r="C25" s="93" t="s">
        <v>340</v>
      </c>
      <c r="D25" s="44">
        <f t="shared" si="11"/>
        <v>25</v>
      </c>
      <c r="E25" s="25">
        <f t="shared" si="0"/>
        <v>1</v>
      </c>
      <c r="F25" s="25">
        <f t="shared" si="1"/>
        <v>1</v>
      </c>
      <c r="G25" s="25">
        <f t="shared" si="2"/>
        <v>0</v>
      </c>
      <c r="H25" s="45">
        <f t="shared" si="12"/>
        <v>24</v>
      </c>
      <c r="I25" s="25">
        <f t="shared" si="3"/>
        <v>1</v>
      </c>
      <c r="J25" s="25">
        <f t="shared" si="4"/>
        <v>1</v>
      </c>
      <c r="K25" s="94">
        <f t="shared" si="5"/>
        <v>0</v>
      </c>
      <c r="L25" s="96">
        <v>12</v>
      </c>
      <c r="M25" s="46">
        <f t="shared" si="6"/>
        <v>1</v>
      </c>
      <c r="N25" s="25">
        <f t="shared" si="7"/>
        <v>1</v>
      </c>
      <c r="O25" s="25">
        <f t="shared" si="8"/>
        <v>0</v>
      </c>
      <c r="P25" s="46"/>
      <c r="Q25" s="47"/>
      <c r="R25" s="48">
        <f t="shared" si="9"/>
        <v>61</v>
      </c>
      <c r="S25" s="49">
        <f t="shared" si="10"/>
        <v>61</v>
      </c>
      <c r="T25" s="52">
        <v>27</v>
      </c>
      <c r="U25" s="51">
        <v>27</v>
      </c>
      <c r="V25" s="36">
        <f t="shared" si="13"/>
        <v>26</v>
      </c>
      <c r="W25" s="36">
        <f t="shared" si="14"/>
        <v>28</v>
      </c>
      <c r="X25" s="36" t="s">
        <v>690</v>
      </c>
      <c r="Y25" s="36"/>
      <c r="Z25" s="36"/>
      <c r="AA25" s="36"/>
      <c r="AB25" s="36"/>
      <c r="AC25" s="36"/>
    </row>
    <row r="26" spans="1:29" ht="19.5" customHeight="1">
      <c r="A26" s="92">
        <v>20</v>
      </c>
      <c r="B26" s="93" t="s">
        <v>341</v>
      </c>
      <c r="C26" s="93" t="s">
        <v>342</v>
      </c>
      <c r="D26" s="44">
        <f t="shared" si="11"/>
        <v>26</v>
      </c>
      <c r="E26" s="25">
        <f t="shared" si="0"/>
        <v>1</v>
      </c>
      <c r="F26" s="25">
        <f t="shared" si="1"/>
        <v>1</v>
      </c>
      <c r="G26" s="25">
        <f t="shared" si="2"/>
        <v>1</v>
      </c>
      <c r="H26" s="45">
        <f t="shared" si="12"/>
        <v>26</v>
      </c>
      <c r="I26" s="25">
        <f t="shared" si="3"/>
        <v>1</v>
      </c>
      <c r="J26" s="25">
        <f t="shared" si="4"/>
        <v>1</v>
      </c>
      <c r="K26" s="94">
        <f t="shared" si="5"/>
        <v>1</v>
      </c>
      <c r="L26" s="96">
        <v>13</v>
      </c>
      <c r="M26" s="46">
        <f t="shared" si="6"/>
        <v>1</v>
      </c>
      <c r="N26" s="25">
        <f t="shared" si="7"/>
        <v>1</v>
      </c>
      <c r="O26" s="25">
        <f t="shared" si="8"/>
        <v>1</v>
      </c>
      <c r="P26" s="46"/>
      <c r="Q26" s="47"/>
      <c r="R26" s="48">
        <f t="shared" si="9"/>
        <v>65</v>
      </c>
      <c r="S26" s="49">
        <f t="shared" si="10"/>
        <v>65</v>
      </c>
      <c r="T26" s="52">
        <v>29</v>
      </c>
      <c r="U26" s="51">
        <v>29</v>
      </c>
      <c r="V26" s="36">
        <f t="shared" si="13"/>
        <v>28</v>
      </c>
      <c r="W26" s="36">
        <f t="shared" si="14"/>
        <v>30</v>
      </c>
      <c r="X26" s="36" t="s">
        <v>689</v>
      </c>
      <c r="Y26" s="36"/>
      <c r="Z26" s="36"/>
      <c r="AA26" s="36"/>
      <c r="AB26" s="36"/>
      <c r="AC26" s="36"/>
    </row>
    <row r="27" spans="1:29" ht="19.5" customHeight="1">
      <c r="A27" s="92">
        <v>21</v>
      </c>
      <c r="B27" s="93" t="s">
        <v>343</v>
      </c>
      <c r="C27" s="93" t="s">
        <v>344</v>
      </c>
      <c r="D27" s="44">
        <f t="shared" si="11"/>
        <v>21</v>
      </c>
      <c r="E27" s="25">
        <f t="shared" si="0"/>
        <v>1</v>
      </c>
      <c r="F27" s="25">
        <f t="shared" si="1"/>
        <v>0</v>
      </c>
      <c r="G27" s="25">
        <f t="shared" si="2"/>
        <v>0</v>
      </c>
      <c r="H27" s="45">
        <f t="shared" si="12"/>
        <v>20</v>
      </c>
      <c r="I27" s="25">
        <f t="shared" si="3"/>
        <v>1</v>
      </c>
      <c r="J27" s="25">
        <f t="shared" si="4"/>
        <v>0</v>
      </c>
      <c r="K27" s="94">
        <f t="shared" si="5"/>
        <v>0</v>
      </c>
      <c r="L27" s="96">
        <f>ROUNDDOWN(S27*1/5,0)</f>
        <v>10</v>
      </c>
      <c r="M27" s="46">
        <f t="shared" si="6"/>
        <v>1</v>
      </c>
      <c r="N27" s="25">
        <f t="shared" si="7"/>
        <v>0</v>
      </c>
      <c r="O27" s="25">
        <f t="shared" si="8"/>
        <v>0</v>
      </c>
      <c r="P27" s="46"/>
      <c r="Q27" s="47"/>
      <c r="R27" s="48">
        <f t="shared" si="9"/>
        <v>51</v>
      </c>
      <c r="S27" s="49">
        <f t="shared" si="10"/>
        <v>51</v>
      </c>
      <c r="T27" s="52">
        <v>23</v>
      </c>
      <c r="U27" s="51">
        <v>23</v>
      </c>
      <c r="V27" s="36">
        <f t="shared" si="13"/>
        <v>22</v>
      </c>
      <c r="W27" s="36">
        <f t="shared" si="14"/>
        <v>24</v>
      </c>
      <c r="X27" s="36" t="s">
        <v>691</v>
      </c>
      <c r="Y27" s="36"/>
      <c r="Z27" s="36"/>
      <c r="AA27" s="36"/>
      <c r="AB27" s="36"/>
      <c r="AC27" s="36"/>
    </row>
    <row r="28" spans="1:29" ht="19.5" customHeight="1">
      <c r="A28" s="92">
        <v>22</v>
      </c>
      <c r="B28" s="93" t="s">
        <v>345</v>
      </c>
      <c r="C28" s="93" t="s">
        <v>346</v>
      </c>
      <c r="D28" s="44">
        <f t="shared" si="11"/>
        <v>23</v>
      </c>
      <c r="E28" s="25">
        <f t="shared" si="0"/>
        <v>1</v>
      </c>
      <c r="F28" s="25">
        <f t="shared" si="1"/>
        <v>1</v>
      </c>
      <c r="G28" s="25">
        <f t="shared" si="2"/>
        <v>0</v>
      </c>
      <c r="H28" s="45">
        <f t="shared" si="12"/>
        <v>22</v>
      </c>
      <c r="I28" s="25">
        <f t="shared" si="3"/>
        <v>1</v>
      </c>
      <c r="J28" s="25">
        <f t="shared" si="4"/>
        <v>0</v>
      </c>
      <c r="K28" s="94">
        <f t="shared" si="5"/>
        <v>0</v>
      </c>
      <c r="L28" s="96">
        <v>11</v>
      </c>
      <c r="M28" s="46">
        <f t="shared" si="6"/>
        <v>1</v>
      </c>
      <c r="N28" s="25">
        <f t="shared" si="7"/>
        <v>0</v>
      </c>
      <c r="O28" s="25">
        <f t="shared" si="8"/>
        <v>0</v>
      </c>
      <c r="P28" s="46"/>
      <c r="Q28" s="47"/>
      <c r="R28" s="48">
        <f t="shared" si="9"/>
        <v>56</v>
      </c>
      <c r="S28" s="49">
        <f t="shared" si="10"/>
        <v>56</v>
      </c>
      <c r="T28" s="52">
        <v>25</v>
      </c>
      <c r="U28" s="51">
        <v>25</v>
      </c>
      <c r="V28" s="36">
        <f t="shared" si="13"/>
        <v>24</v>
      </c>
      <c r="W28" s="36">
        <f t="shared" si="14"/>
        <v>26</v>
      </c>
      <c r="X28" s="36" t="s">
        <v>690</v>
      </c>
      <c r="Y28" s="36"/>
      <c r="Z28" s="36"/>
      <c r="AA28" s="36"/>
      <c r="AB28" s="36"/>
      <c r="AC28" s="36"/>
    </row>
    <row r="29" spans="1:29" ht="19.5" customHeight="1">
      <c r="A29" s="92">
        <v>23</v>
      </c>
      <c r="B29" s="93" t="s">
        <v>347</v>
      </c>
      <c r="C29" s="93" t="s">
        <v>348</v>
      </c>
      <c r="D29" s="44">
        <f t="shared" si="11"/>
        <v>22</v>
      </c>
      <c r="E29" s="25">
        <f t="shared" si="0"/>
        <v>1</v>
      </c>
      <c r="F29" s="25">
        <f t="shared" si="1"/>
        <v>0</v>
      </c>
      <c r="G29" s="25">
        <f t="shared" si="2"/>
        <v>0</v>
      </c>
      <c r="H29" s="45">
        <f t="shared" si="12"/>
        <v>21</v>
      </c>
      <c r="I29" s="25">
        <f t="shared" si="3"/>
        <v>1</v>
      </c>
      <c r="J29" s="25">
        <f t="shared" si="4"/>
        <v>0</v>
      </c>
      <c r="K29" s="94">
        <f t="shared" si="5"/>
        <v>0</v>
      </c>
      <c r="L29" s="96">
        <v>11</v>
      </c>
      <c r="M29" s="46">
        <f t="shared" si="6"/>
        <v>1</v>
      </c>
      <c r="N29" s="25">
        <f t="shared" si="7"/>
        <v>0</v>
      </c>
      <c r="O29" s="25">
        <f t="shared" si="8"/>
        <v>0</v>
      </c>
      <c r="P29" s="46"/>
      <c r="Q29" s="47"/>
      <c r="R29" s="48">
        <f t="shared" si="9"/>
        <v>54</v>
      </c>
      <c r="S29" s="49">
        <f t="shared" si="10"/>
        <v>54</v>
      </c>
      <c r="T29" s="52">
        <v>24</v>
      </c>
      <c r="U29" s="51">
        <v>24</v>
      </c>
      <c r="V29" s="36">
        <f t="shared" si="13"/>
        <v>23</v>
      </c>
      <c r="W29" s="36">
        <f t="shared" si="14"/>
        <v>25</v>
      </c>
      <c r="X29" s="36" t="s">
        <v>690</v>
      </c>
      <c r="Y29" s="36"/>
      <c r="Z29" s="36"/>
      <c r="AA29" s="36"/>
      <c r="AB29" s="36"/>
      <c r="AC29" s="36"/>
    </row>
    <row r="30" spans="1:29" ht="19.5" customHeight="1">
      <c r="A30" s="92">
        <v>24</v>
      </c>
      <c r="B30" s="93" t="s">
        <v>349</v>
      </c>
      <c r="C30" s="93" t="s">
        <v>350</v>
      </c>
      <c r="D30" s="44">
        <f t="shared" si="11"/>
        <v>21</v>
      </c>
      <c r="E30" s="25">
        <f t="shared" si="0"/>
        <v>1</v>
      </c>
      <c r="F30" s="25">
        <f t="shared" si="1"/>
        <v>0</v>
      </c>
      <c r="G30" s="25">
        <f t="shared" si="2"/>
        <v>0</v>
      </c>
      <c r="H30" s="45">
        <f t="shared" si="12"/>
        <v>20</v>
      </c>
      <c r="I30" s="25">
        <f t="shared" si="3"/>
        <v>1</v>
      </c>
      <c r="J30" s="25">
        <f t="shared" si="4"/>
        <v>0</v>
      </c>
      <c r="K30" s="94">
        <f t="shared" si="5"/>
        <v>0</v>
      </c>
      <c r="L30" s="96">
        <v>10</v>
      </c>
      <c r="M30" s="46">
        <f t="shared" si="6"/>
        <v>1</v>
      </c>
      <c r="N30" s="25">
        <f t="shared" si="7"/>
        <v>0</v>
      </c>
      <c r="O30" s="25">
        <f t="shared" si="8"/>
        <v>0</v>
      </c>
      <c r="P30" s="46"/>
      <c r="Q30" s="47"/>
      <c r="R30" s="48">
        <f t="shared" si="9"/>
        <v>51</v>
      </c>
      <c r="S30" s="49">
        <f t="shared" si="10"/>
        <v>51</v>
      </c>
      <c r="T30" s="52">
        <v>23</v>
      </c>
      <c r="U30" s="51">
        <v>23</v>
      </c>
      <c r="V30" s="36">
        <f t="shared" si="13"/>
        <v>22</v>
      </c>
      <c r="W30" s="36">
        <f t="shared" si="14"/>
        <v>24</v>
      </c>
      <c r="X30" s="36" t="s">
        <v>691</v>
      </c>
      <c r="Y30" s="36"/>
      <c r="Z30" s="36"/>
      <c r="AA30" s="36"/>
      <c r="AB30" s="36"/>
      <c r="AC30" s="36"/>
    </row>
    <row r="31" spans="1:29" ht="19.5" customHeight="1">
      <c r="A31" s="92">
        <v>25</v>
      </c>
      <c r="B31" s="93" t="s">
        <v>351</v>
      </c>
      <c r="C31" s="93" t="s">
        <v>352</v>
      </c>
      <c r="D31" s="44">
        <f t="shared" si="11"/>
        <v>25</v>
      </c>
      <c r="E31" s="25">
        <f t="shared" si="0"/>
        <v>1</v>
      </c>
      <c r="F31" s="25">
        <f t="shared" si="1"/>
        <v>1</v>
      </c>
      <c r="G31" s="25">
        <f t="shared" si="2"/>
        <v>0</v>
      </c>
      <c r="H31" s="45">
        <f t="shared" si="12"/>
        <v>24</v>
      </c>
      <c r="I31" s="25">
        <f t="shared" si="3"/>
        <v>1</v>
      </c>
      <c r="J31" s="25">
        <f t="shared" si="4"/>
        <v>1</v>
      </c>
      <c r="K31" s="94">
        <f t="shared" si="5"/>
        <v>0</v>
      </c>
      <c r="L31" s="96">
        <v>12</v>
      </c>
      <c r="M31" s="46">
        <f t="shared" si="6"/>
        <v>1</v>
      </c>
      <c r="N31" s="25">
        <f t="shared" si="7"/>
        <v>1</v>
      </c>
      <c r="O31" s="25">
        <f t="shared" si="8"/>
        <v>0</v>
      </c>
      <c r="P31" s="46"/>
      <c r="Q31" s="47"/>
      <c r="R31" s="48">
        <f t="shared" si="9"/>
        <v>61</v>
      </c>
      <c r="S31" s="49">
        <f t="shared" si="10"/>
        <v>61</v>
      </c>
      <c r="T31" s="52">
        <v>27</v>
      </c>
      <c r="U31" s="51">
        <v>27</v>
      </c>
      <c r="V31" s="36">
        <f t="shared" si="13"/>
        <v>26</v>
      </c>
      <c r="W31" s="36">
        <f t="shared" si="14"/>
        <v>28</v>
      </c>
      <c r="X31" s="36" t="s">
        <v>690</v>
      </c>
      <c r="Y31" s="36"/>
      <c r="Z31" s="36"/>
      <c r="AA31" s="36"/>
      <c r="AB31" s="36"/>
      <c r="AC31" s="36"/>
    </row>
    <row r="32" spans="1:29" ht="19.5" customHeight="1">
      <c r="A32" s="92">
        <v>26</v>
      </c>
      <c r="B32" s="93" t="s">
        <v>353</v>
      </c>
      <c r="C32" s="93" t="s">
        <v>354</v>
      </c>
      <c r="D32" s="44">
        <f t="shared" si="11"/>
        <v>21</v>
      </c>
      <c r="E32" s="25">
        <f t="shared" si="0"/>
        <v>1</v>
      </c>
      <c r="F32" s="25">
        <f t="shared" si="1"/>
        <v>0</v>
      </c>
      <c r="G32" s="25">
        <f t="shared" si="2"/>
        <v>0</v>
      </c>
      <c r="H32" s="45">
        <f t="shared" si="12"/>
        <v>20</v>
      </c>
      <c r="I32" s="25">
        <f t="shared" si="3"/>
        <v>1</v>
      </c>
      <c r="J32" s="25">
        <f t="shared" si="4"/>
        <v>0</v>
      </c>
      <c r="K32" s="94">
        <f t="shared" si="5"/>
        <v>0</v>
      </c>
      <c r="L32" s="96">
        <v>10</v>
      </c>
      <c r="M32" s="46">
        <f t="shared" si="6"/>
        <v>1</v>
      </c>
      <c r="N32" s="25">
        <f t="shared" si="7"/>
        <v>0</v>
      </c>
      <c r="O32" s="25">
        <f t="shared" si="8"/>
        <v>0</v>
      </c>
      <c r="P32" s="46"/>
      <c r="Q32" s="47"/>
      <c r="R32" s="48">
        <f t="shared" si="9"/>
        <v>51</v>
      </c>
      <c r="S32" s="49">
        <f t="shared" si="10"/>
        <v>51</v>
      </c>
      <c r="T32" s="52">
        <v>23</v>
      </c>
      <c r="U32" s="51">
        <v>23</v>
      </c>
      <c r="V32" s="36">
        <f t="shared" si="13"/>
        <v>22</v>
      </c>
      <c r="W32" s="36">
        <f t="shared" si="14"/>
        <v>24</v>
      </c>
      <c r="X32" s="36" t="s">
        <v>691</v>
      </c>
      <c r="Y32" s="36"/>
      <c r="Z32" s="36"/>
      <c r="AA32" s="36"/>
      <c r="AB32" s="36"/>
      <c r="AC32" s="36"/>
    </row>
    <row r="33" spans="1:29" ht="19.5" customHeight="1">
      <c r="A33" s="92">
        <v>27</v>
      </c>
      <c r="B33" s="93" t="s">
        <v>355</v>
      </c>
      <c r="C33" s="93" t="s">
        <v>356</v>
      </c>
      <c r="D33" s="44">
        <f t="shared" si="11"/>
        <v>23</v>
      </c>
      <c r="E33" s="25">
        <f t="shared" si="0"/>
        <v>1</v>
      </c>
      <c r="F33" s="25">
        <f t="shared" si="1"/>
        <v>1</v>
      </c>
      <c r="G33" s="25">
        <f t="shared" si="2"/>
        <v>0</v>
      </c>
      <c r="H33" s="45">
        <f t="shared" si="12"/>
        <v>22</v>
      </c>
      <c r="I33" s="25">
        <f t="shared" si="3"/>
        <v>1</v>
      </c>
      <c r="J33" s="25">
        <f t="shared" si="4"/>
        <v>0</v>
      </c>
      <c r="K33" s="94">
        <f t="shared" si="5"/>
        <v>0</v>
      </c>
      <c r="L33" s="96">
        <v>11</v>
      </c>
      <c r="M33" s="46">
        <f t="shared" si="6"/>
        <v>1</v>
      </c>
      <c r="N33" s="25">
        <f t="shared" si="7"/>
        <v>0</v>
      </c>
      <c r="O33" s="25">
        <f t="shared" si="8"/>
        <v>0</v>
      </c>
      <c r="P33" s="46"/>
      <c r="Q33" s="47"/>
      <c r="R33" s="48">
        <f t="shared" si="9"/>
        <v>56</v>
      </c>
      <c r="S33" s="49">
        <f t="shared" si="10"/>
        <v>56</v>
      </c>
      <c r="T33" s="52">
        <v>25</v>
      </c>
      <c r="U33" s="51">
        <v>25</v>
      </c>
      <c r="V33" s="36">
        <f t="shared" si="13"/>
        <v>24</v>
      </c>
      <c r="W33" s="36">
        <f t="shared" si="14"/>
        <v>26</v>
      </c>
      <c r="X33" s="36" t="s">
        <v>690</v>
      </c>
      <c r="Y33" s="36"/>
      <c r="Z33" s="36"/>
      <c r="AA33" s="36"/>
      <c r="AB33" s="36"/>
      <c r="AC33" s="36"/>
    </row>
    <row r="34" spans="1:29" ht="19.5" customHeight="1">
      <c r="A34" s="92">
        <v>28</v>
      </c>
      <c r="B34" s="93" t="s">
        <v>357</v>
      </c>
      <c r="C34" s="93" t="s">
        <v>358</v>
      </c>
      <c r="D34" s="44">
        <f t="shared" si="11"/>
        <v>21</v>
      </c>
      <c r="E34" s="25">
        <f t="shared" si="0"/>
        <v>1</v>
      </c>
      <c r="F34" s="25">
        <f t="shared" si="1"/>
        <v>0</v>
      </c>
      <c r="G34" s="25">
        <f t="shared" si="2"/>
        <v>0</v>
      </c>
      <c r="H34" s="45">
        <f t="shared" si="12"/>
        <v>20</v>
      </c>
      <c r="I34" s="25">
        <f t="shared" si="3"/>
        <v>1</v>
      </c>
      <c r="J34" s="25">
        <f t="shared" si="4"/>
        <v>0</v>
      </c>
      <c r="K34" s="94">
        <f t="shared" si="5"/>
        <v>0</v>
      </c>
      <c r="L34" s="96">
        <v>10</v>
      </c>
      <c r="M34" s="46">
        <f t="shared" si="6"/>
        <v>1</v>
      </c>
      <c r="N34" s="25">
        <f t="shared" si="7"/>
        <v>0</v>
      </c>
      <c r="O34" s="25">
        <f t="shared" si="8"/>
        <v>0</v>
      </c>
      <c r="P34" s="46"/>
      <c r="Q34" s="47"/>
      <c r="R34" s="48">
        <f t="shared" si="9"/>
        <v>51</v>
      </c>
      <c r="S34" s="49">
        <f t="shared" si="10"/>
        <v>51</v>
      </c>
      <c r="T34" s="52">
        <v>23</v>
      </c>
      <c r="U34" s="51">
        <v>23</v>
      </c>
      <c r="V34" s="36">
        <f t="shared" si="13"/>
        <v>22</v>
      </c>
      <c r="W34" s="36">
        <f t="shared" si="14"/>
        <v>24</v>
      </c>
      <c r="X34" s="36" t="s">
        <v>691</v>
      </c>
      <c r="Y34" s="36"/>
      <c r="Z34" s="36"/>
      <c r="AA34" s="36"/>
      <c r="AB34" s="36"/>
      <c r="AC34" s="36"/>
    </row>
    <row r="35" spans="1:29" ht="19.5" customHeight="1">
      <c r="A35" s="92">
        <v>29</v>
      </c>
      <c r="B35" s="93" t="s">
        <v>359</v>
      </c>
      <c r="C35" s="93" t="s">
        <v>360</v>
      </c>
      <c r="D35" s="44">
        <f t="shared" si="11"/>
        <v>28</v>
      </c>
      <c r="E35" s="25">
        <f t="shared" si="0"/>
        <v>1</v>
      </c>
      <c r="F35" s="25">
        <f t="shared" si="1"/>
        <v>1</v>
      </c>
      <c r="G35" s="25">
        <f t="shared" si="2"/>
        <v>1</v>
      </c>
      <c r="H35" s="45">
        <f t="shared" si="12"/>
        <v>27</v>
      </c>
      <c r="I35" s="25">
        <f t="shared" si="3"/>
        <v>1</v>
      </c>
      <c r="J35" s="25">
        <f t="shared" si="4"/>
        <v>1</v>
      </c>
      <c r="K35" s="94">
        <f t="shared" si="5"/>
        <v>1</v>
      </c>
      <c r="L35" s="96">
        <v>13</v>
      </c>
      <c r="M35" s="46">
        <f t="shared" si="6"/>
        <v>1</v>
      </c>
      <c r="N35" s="25">
        <f t="shared" si="7"/>
        <v>1</v>
      </c>
      <c r="O35" s="25">
        <f t="shared" si="8"/>
        <v>1</v>
      </c>
      <c r="P35" s="46"/>
      <c r="Q35" s="47"/>
      <c r="R35" s="48">
        <f t="shared" si="9"/>
        <v>68</v>
      </c>
      <c r="S35" s="49">
        <f t="shared" si="10"/>
        <v>68</v>
      </c>
      <c r="T35" s="52">
        <v>30</v>
      </c>
      <c r="U35" s="51">
        <v>30</v>
      </c>
      <c r="V35" s="36">
        <f t="shared" si="13"/>
        <v>29</v>
      </c>
      <c r="W35" s="36">
        <f t="shared" si="14"/>
        <v>31</v>
      </c>
      <c r="X35" s="36" t="s">
        <v>689</v>
      </c>
      <c r="Y35" s="36"/>
      <c r="Z35" s="36"/>
      <c r="AA35" s="36"/>
      <c r="AB35" s="36"/>
      <c r="AC35" s="36"/>
    </row>
    <row r="36" spans="1:29" ht="19.5" customHeight="1">
      <c r="A36" s="92">
        <v>30</v>
      </c>
      <c r="B36" s="93" t="s">
        <v>361</v>
      </c>
      <c r="C36" s="93" t="s">
        <v>362</v>
      </c>
      <c r="D36" s="44">
        <f t="shared" si="11"/>
        <v>21</v>
      </c>
      <c r="E36" s="25">
        <f t="shared" si="0"/>
        <v>1</v>
      </c>
      <c r="F36" s="25">
        <f t="shared" si="1"/>
        <v>0</v>
      </c>
      <c r="G36" s="25">
        <f t="shared" si="2"/>
        <v>0</v>
      </c>
      <c r="H36" s="45">
        <f t="shared" si="12"/>
        <v>20</v>
      </c>
      <c r="I36" s="25">
        <f t="shared" si="3"/>
        <v>1</v>
      </c>
      <c r="J36" s="25">
        <f t="shared" si="4"/>
        <v>0</v>
      </c>
      <c r="K36" s="94">
        <f t="shared" si="5"/>
        <v>0</v>
      </c>
      <c r="L36" s="96">
        <v>10</v>
      </c>
      <c r="M36" s="46">
        <f t="shared" si="6"/>
        <v>1</v>
      </c>
      <c r="N36" s="25">
        <f t="shared" si="7"/>
        <v>0</v>
      </c>
      <c r="O36" s="25">
        <f t="shared" si="8"/>
        <v>0</v>
      </c>
      <c r="P36" s="46"/>
      <c r="Q36" s="47"/>
      <c r="R36" s="48">
        <f t="shared" si="9"/>
        <v>51</v>
      </c>
      <c r="S36" s="49">
        <f t="shared" si="10"/>
        <v>51</v>
      </c>
      <c r="T36" s="52">
        <v>23</v>
      </c>
      <c r="U36" s="51">
        <v>23</v>
      </c>
      <c r="V36" s="36">
        <f t="shared" si="13"/>
        <v>22</v>
      </c>
      <c r="W36" s="36">
        <f t="shared" si="14"/>
        <v>24</v>
      </c>
      <c r="X36" s="36" t="s">
        <v>691</v>
      </c>
      <c r="Y36" s="36"/>
      <c r="Z36" s="36"/>
      <c r="AA36" s="36"/>
      <c r="AB36" s="36"/>
      <c r="AC36" s="36"/>
    </row>
    <row r="37" spans="1:29" ht="19.5" customHeight="1">
      <c r="A37" s="92">
        <v>31</v>
      </c>
      <c r="B37" s="93" t="s">
        <v>363</v>
      </c>
      <c r="C37" s="93" t="s">
        <v>364</v>
      </c>
      <c r="D37" s="44">
        <f t="shared" si="11"/>
        <v>23</v>
      </c>
      <c r="E37" s="25">
        <f t="shared" si="0"/>
        <v>1</v>
      </c>
      <c r="F37" s="25">
        <f t="shared" si="1"/>
        <v>1</v>
      </c>
      <c r="G37" s="25">
        <f t="shared" si="2"/>
        <v>0</v>
      </c>
      <c r="H37" s="45">
        <f t="shared" si="12"/>
        <v>22</v>
      </c>
      <c r="I37" s="25">
        <f t="shared" si="3"/>
        <v>1</v>
      </c>
      <c r="J37" s="25">
        <f t="shared" si="4"/>
        <v>0</v>
      </c>
      <c r="K37" s="94">
        <f t="shared" si="5"/>
        <v>0</v>
      </c>
      <c r="L37" s="96">
        <v>11</v>
      </c>
      <c r="M37" s="46">
        <f t="shared" si="6"/>
        <v>1</v>
      </c>
      <c r="N37" s="25">
        <f t="shared" si="7"/>
        <v>0</v>
      </c>
      <c r="O37" s="25">
        <f t="shared" si="8"/>
        <v>0</v>
      </c>
      <c r="P37" s="46"/>
      <c r="Q37" s="47"/>
      <c r="R37" s="48">
        <f t="shared" si="9"/>
        <v>56</v>
      </c>
      <c r="S37" s="49">
        <f t="shared" si="10"/>
        <v>56</v>
      </c>
      <c r="T37" s="52">
        <v>25</v>
      </c>
      <c r="U37" s="51">
        <v>25</v>
      </c>
      <c r="V37" s="36">
        <f t="shared" si="13"/>
        <v>24</v>
      </c>
      <c r="W37" s="36">
        <f t="shared" si="14"/>
        <v>26</v>
      </c>
      <c r="X37" s="36" t="s">
        <v>690</v>
      </c>
      <c r="Y37" s="36"/>
      <c r="Z37" s="36"/>
      <c r="AA37" s="36"/>
      <c r="AB37" s="36"/>
      <c r="AC37" s="36"/>
    </row>
    <row r="38" spans="1:29" ht="19.5" customHeight="1">
      <c r="A38" s="92">
        <v>32</v>
      </c>
      <c r="B38" s="93" t="s">
        <v>365</v>
      </c>
      <c r="C38" s="93" t="s">
        <v>366</v>
      </c>
      <c r="D38" s="44">
        <f t="shared" si="11"/>
        <v>21</v>
      </c>
      <c r="E38" s="25">
        <f t="shared" si="0"/>
        <v>1</v>
      </c>
      <c r="F38" s="25">
        <f t="shared" si="1"/>
        <v>0</v>
      </c>
      <c r="G38" s="25">
        <f t="shared" si="2"/>
        <v>0</v>
      </c>
      <c r="H38" s="45">
        <f t="shared" si="12"/>
        <v>20</v>
      </c>
      <c r="I38" s="25">
        <f t="shared" si="3"/>
        <v>1</v>
      </c>
      <c r="J38" s="25">
        <f t="shared" si="4"/>
        <v>0</v>
      </c>
      <c r="K38" s="94">
        <f t="shared" si="5"/>
        <v>0</v>
      </c>
      <c r="L38" s="96">
        <v>10</v>
      </c>
      <c r="M38" s="46">
        <f t="shared" si="6"/>
        <v>1</v>
      </c>
      <c r="N38" s="25">
        <f t="shared" si="7"/>
        <v>0</v>
      </c>
      <c r="O38" s="25">
        <f t="shared" si="8"/>
        <v>0</v>
      </c>
      <c r="P38" s="46"/>
      <c r="Q38" s="47"/>
      <c r="R38" s="48">
        <f t="shared" si="9"/>
        <v>51</v>
      </c>
      <c r="S38" s="49">
        <f t="shared" si="10"/>
        <v>51</v>
      </c>
      <c r="T38" s="52">
        <v>23</v>
      </c>
      <c r="U38" s="51">
        <v>23</v>
      </c>
      <c r="V38" s="36">
        <f t="shared" si="13"/>
        <v>22</v>
      </c>
      <c r="W38" s="36">
        <f t="shared" si="14"/>
        <v>24</v>
      </c>
      <c r="X38" s="36" t="s">
        <v>691</v>
      </c>
      <c r="Y38" s="36"/>
      <c r="Z38" s="36"/>
      <c r="AA38" s="36"/>
      <c r="AB38" s="36"/>
      <c r="AC38" s="36"/>
    </row>
    <row r="39" spans="1:29" ht="19.5" customHeight="1">
      <c r="A39" s="92">
        <v>33</v>
      </c>
      <c r="B39" s="93" t="s">
        <v>367</v>
      </c>
      <c r="C39" s="93" t="s">
        <v>368</v>
      </c>
      <c r="D39" s="44">
        <f t="shared" si="11"/>
        <v>28</v>
      </c>
      <c r="E39" s="25">
        <f t="shared" si="0"/>
        <v>1</v>
      </c>
      <c r="F39" s="25">
        <f t="shared" si="1"/>
        <v>1</v>
      </c>
      <c r="G39" s="25">
        <f t="shared" si="2"/>
        <v>1</v>
      </c>
      <c r="H39" s="45">
        <f t="shared" si="12"/>
        <v>27</v>
      </c>
      <c r="I39" s="25">
        <f t="shared" si="3"/>
        <v>1</v>
      </c>
      <c r="J39" s="25">
        <f t="shared" si="4"/>
        <v>1</v>
      </c>
      <c r="K39" s="94">
        <f t="shared" si="5"/>
        <v>1</v>
      </c>
      <c r="L39" s="96">
        <v>13</v>
      </c>
      <c r="M39" s="46">
        <f t="shared" si="6"/>
        <v>1</v>
      </c>
      <c r="N39" s="25">
        <f t="shared" si="7"/>
        <v>1</v>
      </c>
      <c r="O39" s="25">
        <f t="shared" si="8"/>
        <v>1</v>
      </c>
      <c r="P39" s="46"/>
      <c r="Q39" s="47"/>
      <c r="R39" s="48">
        <f t="shared" si="9"/>
        <v>68</v>
      </c>
      <c r="S39" s="49">
        <f t="shared" si="10"/>
        <v>68</v>
      </c>
      <c r="T39" s="52">
        <v>30</v>
      </c>
      <c r="U39" s="51">
        <v>30</v>
      </c>
      <c r="V39" s="36">
        <f t="shared" si="13"/>
        <v>29</v>
      </c>
      <c r="W39" s="36">
        <f t="shared" si="14"/>
        <v>31</v>
      </c>
      <c r="X39" s="36" t="s">
        <v>689</v>
      </c>
      <c r="Y39" s="36"/>
      <c r="Z39" s="36"/>
      <c r="AA39" s="36"/>
      <c r="AB39" s="36"/>
      <c r="AC39" s="36"/>
    </row>
    <row r="40" spans="1:29" ht="19.5" customHeight="1">
      <c r="A40" s="92">
        <v>34</v>
      </c>
      <c r="B40" s="93" t="s">
        <v>369</v>
      </c>
      <c r="C40" s="93" t="s">
        <v>370</v>
      </c>
      <c r="D40" s="44">
        <f t="shared" si="11"/>
        <v>22</v>
      </c>
      <c r="E40" s="25">
        <f t="shared" si="0"/>
        <v>1</v>
      </c>
      <c r="F40" s="25">
        <f t="shared" si="1"/>
        <v>0</v>
      </c>
      <c r="G40" s="25">
        <f t="shared" si="2"/>
        <v>0</v>
      </c>
      <c r="H40" s="45">
        <f t="shared" si="12"/>
        <v>21</v>
      </c>
      <c r="I40" s="25">
        <f t="shared" si="3"/>
        <v>1</v>
      </c>
      <c r="J40" s="25">
        <f t="shared" si="4"/>
        <v>0</v>
      </c>
      <c r="K40" s="94">
        <f t="shared" si="5"/>
        <v>0</v>
      </c>
      <c r="L40" s="96">
        <v>11</v>
      </c>
      <c r="M40" s="46">
        <f t="shared" si="6"/>
        <v>1</v>
      </c>
      <c r="N40" s="25">
        <f t="shared" si="7"/>
        <v>0</v>
      </c>
      <c r="O40" s="25">
        <f t="shared" si="8"/>
        <v>0</v>
      </c>
      <c r="P40" s="46"/>
      <c r="Q40" s="47"/>
      <c r="R40" s="48">
        <f t="shared" si="9"/>
        <v>54</v>
      </c>
      <c r="S40" s="49">
        <f t="shared" si="10"/>
        <v>54</v>
      </c>
      <c r="T40" s="52">
        <v>24</v>
      </c>
      <c r="U40" s="51">
        <v>24</v>
      </c>
      <c r="V40" s="36">
        <f t="shared" si="13"/>
        <v>23</v>
      </c>
      <c r="W40" s="36">
        <f t="shared" si="14"/>
        <v>25</v>
      </c>
      <c r="X40" s="36" t="s">
        <v>690</v>
      </c>
      <c r="Y40" s="36"/>
      <c r="Z40" s="36"/>
      <c r="AA40" s="36"/>
      <c r="AB40" s="36"/>
      <c r="AC40" s="36"/>
    </row>
    <row r="41" spans="1:29" ht="19.5" customHeight="1">
      <c r="A41" s="92">
        <v>35</v>
      </c>
      <c r="B41" s="93" t="s">
        <v>371</v>
      </c>
      <c r="C41" s="93" t="s">
        <v>372</v>
      </c>
      <c r="D41" s="44">
        <f t="shared" si="11"/>
        <v>17</v>
      </c>
      <c r="E41" s="25">
        <f t="shared" si="0"/>
        <v>0</v>
      </c>
      <c r="F41" s="25">
        <f t="shared" si="1"/>
        <v>0</v>
      </c>
      <c r="G41" s="25">
        <f t="shared" si="2"/>
        <v>0</v>
      </c>
      <c r="H41" s="45">
        <f t="shared" si="12"/>
        <v>16</v>
      </c>
      <c r="I41" s="25">
        <f t="shared" si="3"/>
        <v>0</v>
      </c>
      <c r="J41" s="25">
        <f t="shared" si="4"/>
        <v>0</v>
      </c>
      <c r="K41" s="94">
        <f t="shared" si="5"/>
        <v>0</v>
      </c>
      <c r="L41" s="96">
        <v>9</v>
      </c>
      <c r="M41" s="46">
        <f t="shared" si="6"/>
        <v>0</v>
      </c>
      <c r="N41" s="25">
        <f t="shared" si="7"/>
        <v>0</v>
      </c>
      <c r="O41" s="25">
        <f t="shared" si="8"/>
        <v>0</v>
      </c>
      <c r="P41" s="46"/>
      <c r="Q41" s="47"/>
      <c r="R41" s="48">
        <f t="shared" si="9"/>
        <v>42</v>
      </c>
      <c r="S41" s="49">
        <f t="shared" si="10"/>
        <v>42</v>
      </c>
      <c r="T41" s="52">
        <v>19</v>
      </c>
      <c r="U41" s="51">
        <v>19</v>
      </c>
      <c r="V41" s="36">
        <f t="shared" si="13"/>
        <v>18</v>
      </c>
      <c r="W41" s="36">
        <f t="shared" si="14"/>
        <v>20</v>
      </c>
      <c r="X41" s="36" t="s">
        <v>691</v>
      </c>
      <c r="Y41" s="36"/>
      <c r="Z41" s="36"/>
      <c r="AA41" s="36"/>
      <c r="AB41" s="36"/>
      <c r="AC41" s="36"/>
    </row>
    <row r="42" spans="1:29" ht="19.5" customHeight="1">
      <c r="A42" s="92">
        <v>36</v>
      </c>
      <c r="B42" s="93" t="s">
        <v>373</v>
      </c>
      <c r="C42" s="93" t="s">
        <v>374</v>
      </c>
      <c r="D42" s="44">
        <f t="shared" si="11"/>
        <v>21</v>
      </c>
      <c r="E42" s="25">
        <f t="shared" si="0"/>
        <v>1</v>
      </c>
      <c r="F42" s="25">
        <f t="shared" si="1"/>
        <v>0</v>
      </c>
      <c r="G42" s="25">
        <f t="shared" si="2"/>
        <v>0</v>
      </c>
      <c r="H42" s="45">
        <f t="shared" si="12"/>
        <v>20</v>
      </c>
      <c r="I42" s="25">
        <f t="shared" si="3"/>
        <v>1</v>
      </c>
      <c r="J42" s="25">
        <f t="shared" si="4"/>
        <v>0</v>
      </c>
      <c r="K42" s="94">
        <f t="shared" si="5"/>
        <v>0</v>
      </c>
      <c r="L42" s="96">
        <v>10</v>
      </c>
      <c r="M42" s="46">
        <f t="shared" si="6"/>
        <v>1</v>
      </c>
      <c r="N42" s="25">
        <f t="shared" si="7"/>
        <v>0</v>
      </c>
      <c r="O42" s="25">
        <f t="shared" si="8"/>
        <v>0</v>
      </c>
      <c r="P42" s="46"/>
      <c r="Q42" s="47"/>
      <c r="R42" s="48">
        <f t="shared" si="9"/>
        <v>51</v>
      </c>
      <c r="S42" s="49">
        <f t="shared" si="10"/>
        <v>51</v>
      </c>
      <c r="T42" s="52">
        <v>23</v>
      </c>
      <c r="U42" s="51">
        <v>23</v>
      </c>
      <c r="V42" s="36">
        <f t="shared" si="13"/>
        <v>22</v>
      </c>
      <c r="W42" s="36">
        <f t="shared" si="14"/>
        <v>24</v>
      </c>
      <c r="X42" s="36" t="s">
        <v>691</v>
      </c>
      <c r="Y42" s="36"/>
      <c r="Z42" s="36"/>
      <c r="AA42" s="36"/>
      <c r="AB42" s="36"/>
      <c r="AC42" s="36"/>
    </row>
    <row r="43" spans="1:29" ht="19.5" customHeight="1">
      <c r="A43" s="92">
        <v>37</v>
      </c>
      <c r="B43" s="93" t="s">
        <v>375</v>
      </c>
      <c r="C43" s="93" t="s">
        <v>376</v>
      </c>
      <c r="D43" s="44">
        <f t="shared" si="11"/>
        <v>21</v>
      </c>
      <c r="E43" s="25">
        <f t="shared" si="0"/>
        <v>1</v>
      </c>
      <c r="F43" s="25">
        <f t="shared" si="1"/>
        <v>0</v>
      </c>
      <c r="G43" s="25">
        <f t="shared" si="2"/>
        <v>0</v>
      </c>
      <c r="H43" s="45">
        <f t="shared" si="12"/>
        <v>20</v>
      </c>
      <c r="I43" s="25">
        <f t="shared" si="3"/>
        <v>1</v>
      </c>
      <c r="J43" s="25">
        <f t="shared" si="4"/>
        <v>0</v>
      </c>
      <c r="K43" s="94">
        <f t="shared" si="5"/>
        <v>0</v>
      </c>
      <c r="L43" s="96">
        <f>ROUNDDOWN(S43*1/5,0)</f>
        <v>10</v>
      </c>
      <c r="M43" s="46">
        <f t="shared" si="6"/>
        <v>1</v>
      </c>
      <c r="N43" s="25">
        <f t="shared" si="7"/>
        <v>0</v>
      </c>
      <c r="O43" s="25">
        <f t="shared" si="8"/>
        <v>0</v>
      </c>
      <c r="P43" s="46"/>
      <c r="Q43" s="47"/>
      <c r="R43" s="48">
        <f t="shared" si="9"/>
        <v>51</v>
      </c>
      <c r="S43" s="49">
        <f t="shared" si="10"/>
        <v>51</v>
      </c>
      <c r="T43" s="52">
        <v>23</v>
      </c>
      <c r="U43" s="51">
        <v>23</v>
      </c>
      <c r="V43" s="36">
        <f t="shared" si="13"/>
        <v>22</v>
      </c>
      <c r="W43" s="36">
        <f t="shared" si="14"/>
        <v>24</v>
      </c>
      <c r="X43" s="36" t="s">
        <v>691</v>
      </c>
      <c r="Y43" s="36"/>
      <c r="Z43" s="36"/>
      <c r="AA43" s="36"/>
      <c r="AB43" s="36"/>
      <c r="AC43" s="36"/>
    </row>
    <row r="44" spans="1:29" ht="19.5" customHeight="1">
      <c r="A44" s="92">
        <v>38</v>
      </c>
      <c r="B44" s="93" t="s">
        <v>377</v>
      </c>
      <c r="C44" s="93" t="s">
        <v>378</v>
      </c>
      <c r="D44" s="44">
        <f t="shared" si="11"/>
        <v>17</v>
      </c>
      <c r="E44" s="25">
        <f t="shared" si="0"/>
        <v>0</v>
      </c>
      <c r="F44" s="25">
        <f t="shared" si="1"/>
        <v>0</v>
      </c>
      <c r="G44" s="25">
        <f t="shared" si="2"/>
        <v>0</v>
      </c>
      <c r="H44" s="45">
        <f t="shared" si="12"/>
        <v>16</v>
      </c>
      <c r="I44" s="25">
        <f t="shared" si="3"/>
        <v>0</v>
      </c>
      <c r="J44" s="25">
        <f t="shared" si="4"/>
        <v>0</v>
      </c>
      <c r="K44" s="94">
        <f t="shared" si="5"/>
        <v>0</v>
      </c>
      <c r="L44" s="96">
        <v>9</v>
      </c>
      <c r="M44" s="46">
        <f t="shared" si="6"/>
        <v>0</v>
      </c>
      <c r="N44" s="25">
        <f t="shared" si="7"/>
        <v>0</v>
      </c>
      <c r="O44" s="25">
        <f t="shared" si="8"/>
        <v>0</v>
      </c>
      <c r="P44" s="46"/>
      <c r="Q44" s="47"/>
      <c r="R44" s="48">
        <f t="shared" si="9"/>
        <v>42</v>
      </c>
      <c r="S44" s="49">
        <f t="shared" si="10"/>
        <v>42</v>
      </c>
      <c r="T44" s="52">
        <v>19</v>
      </c>
      <c r="U44" s="51">
        <v>19</v>
      </c>
      <c r="V44" s="36">
        <f t="shared" si="13"/>
        <v>18</v>
      </c>
      <c r="W44" s="36">
        <f t="shared" si="14"/>
        <v>20</v>
      </c>
      <c r="X44" s="36" t="s">
        <v>691</v>
      </c>
      <c r="Y44" s="36"/>
      <c r="Z44" s="36"/>
      <c r="AA44" s="36"/>
      <c r="AB44" s="36"/>
      <c r="AC44" s="36"/>
    </row>
    <row r="45" spans="1:29" ht="19.5" customHeight="1">
      <c r="A45" s="92">
        <v>39</v>
      </c>
      <c r="B45" s="93" t="s">
        <v>379</v>
      </c>
      <c r="C45" s="93" t="s">
        <v>380</v>
      </c>
      <c r="D45" s="44">
        <f t="shared" si="11"/>
        <v>25</v>
      </c>
      <c r="E45" s="25">
        <f t="shared" si="0"/>
        <v>1</v>
      </c>
      <c r="F45" s="25">
        <f t="shared" si="1"/>
        <v>1</v>
      </c>
      <c r="G45" s="25">
        <f t="shared" si="2"/>
        <v>0</v>
      </c>
      <c r="H45" s="45">
        <f t="shared" si="12"/>
        <v>24</v>
      </c>
      <c r="I45" s="25">
        <f t="shared" si="3"/>
        <v>1</v>
      </c>
      <c r="J45" s="25">
        <f t="shared" si="4"/>
        <v>1</v>
      </c>
      <c r="K45" s="94">
        <f t="shared" si="5"/>
        <v>0</v>
      </c>
      <c r="L45" s="96">
        <v>12</v>
      </c>
      <c r="M45" s="46">
        <f t="shared" si="6"/>
        <v>1</v>
      </c>
      <c r="N45" s="25">
        <f t="shared" si="7"/>
        <v>1</v>
      </c>
      <c r="O45" s="25">
        <f t="shared" si="8"/>
        <v>0</v>
      </c>
      <c r="P45" s="46"/>
      <c r="Q45" s="47"/>
      <c r="R45" s="48">
        <f t="shared" si="9"/>
        <v>61</v>
      </c>
      <c r="S45" s="49">
        <f t="shared" si="10"/>
        <v>61</v>
      </c>
      <c r="T45" s="52">
        <v>27</v>
      </c>
      <c r="U45" s="51">
        <v>27</v>
      </c>
      <c r="V45" s="36">
        <f t="shared" si="13"/>
        <v>26</v>
      </c>
      <c r="W45" s="36">
        <f t="shared" si="14"/>
        <v>28</v>
      </c>
      <c r="X45" s="36" t="s">
        <v>690</v>
      </c>
      <c r="Y45" s="36"/>
      <c r="Z45" s="36"/>
      <c r="AA45" s="36"/>
      <c r="AB45" s="36"/>
      <c r="AC45" s="36"/>
    </row>
    <row r="46" spans="1:29" ht="19.5" customHeight="1">
      <c r="A46" s="92">
        <v>40</v>
      </c>
      <c r="B46" s="93" t="s">
        <v>381</v>
      </c>
      <c r="C46" s="93" t="s">
        <v>382</v>
      </c>
      <c r="D46" s="44">
        <f t="shared" si="11"/>
        <v>21</v>
      </c>
      <c r="E46" s="25">
        <f t="shared" si="0"/>
        <v>1</v>
      </c>
      <c r="F46" s="25">
        <f t="shared" si="1"/>
        <v>0</v>
      </c>
      <c r="G46" s="25">
        <f t="shared" si="2"/>
        <v>0</v>
      </c>
      <c r="H46" s="45">
        <f t="shared" si="12"/>
        <v>20</v>
      </c>
      <c r="I46" s="25">
        <f t="shared" si="3"/>
        <v>1</v>
      </c>
      <c r="J46" s="25">
        <f t="shared" si="4"/>
        <v>0</v>
      </c>
      <c r="K46" s="94">
        <f t="shared" si="5"/>
        <v>0</v>
      </c>
      <c r="L46" s="96">
        <v>10</v>
      </c>
      <c r="M46" s="46">
        <f t="shared" si="6"/>
        <v>1</v>
      </c>
      <c r="N46" s="25">
        <f t="shared" si="7"/>
        <v>0</v>
      </c>
      <c r="O46" s="25">
        <f t="shared" si="8"/>
        <v>0</v>
      </c>
      <c r="P46" s="46"/>
      <c r="Q46" s="47"/>
      <c r="R46" s="48">
        <f t="shared" si="9"/>
        <v>51</v>
      </c>
      <c r="S46" s="49">
        <f t="shared" si="10"/>
        <v>51</v>
      </c>
      <c r="T46" s="52">
        <v>23</v>
      </c>
      <c r="U46" s="51">
        <v>23</v>
      </c>
      <c r="V46" s="36">
        <f t="shared" si="13"/>
        <v>22</v>
      </c>
      <c r="W46" s="36">
        <f t="shared" si="14"/>
        <v>24</v>
      </c>
      <c r="X46" s="36" t="s">
        <v>691</v>
      </c>
      <c r="Y46" s="36"/>
      <c r="Z46" s="36"/>
      <c r="AA46" s="36"/>
      <c r="AB46" s="36"/>
      <c r="AC46" s="36"/>
    </row>
    <row r="47" spans="1:29" ht="19.5" customHeight="1">
      <c r="A47" s="92">
        <v>41</v>
      </c>
      <c r="B47" s="93" t="s">
        <v>383</v>
      </c>
      <c r="C47" s="93" t="s">
        <v>384</v>
      </c>
      <c r="D47" s="44">
        <f t="shared" si="11"/>
        <v>21</v>
      </c>
      <c r="E47" s="25">
        <f t="shared" si="0"/>
        <v>1</v>
      </c>
      <c r="F47" s="25">
        <f t="shared" si="1"/>
        <v>0</v>
      </c>
      <c r="G47" s="25">
        <f t="shared" si="2"/>
        <v>0</v>
      </c>
      <c r="H47" s="45">
        <f t="shared" si="12"/>
        <v>20</v>
      </c>
      <c r="I47" s="25">
        <f t="shared" si="3"/>
        <v>1</v>
      </c>
      <c r="J47" s="25">
        <f t="shared" si="4"/>
        <v>0</v>
      </c>
      <c r="K47" s="94">
        <f t="shared" si="5"/>
        <v>0</v>
      </c>
      <c r="L47" s="96">
        <v>10</v>
      </c>
      <c r="M47" s="46">
        <f t="shared" si="6"/>
        <v>1</v>
      </c>
      <c r="N47" s="25">
        <f t="shared" si="7"/>
        <v>0</v>
      </c>
      <c r="O47" s="25">
        <f t="shared" si="8"/>
        <v>0</v>
      </c>
      <c r="P47" s="46"/>
      <c r="Q47" s="47"/>
      <c r="R47" s="48">
        <f t="shared" si="9"/>
        <v>51</v>
      </c>
      <c r="S47" s="49">
        <f t="shared" si="10"/>
        <v>51</v>
      </c>
      <c r="T47" s="52">
        <v>23</v>
      </c>
      <c r="U47" s="51">
        <v>23</v>
      </c>
      <c r="V47" s="36">
        <f t="shared" si="13"/>
        <v>22</v>
      </c>
      <c r="W47" s="36">
        <f t="shared" si="14"/>
        <v>24</v>
      </c>
      <c r="X47" s="36" t="s">
        <v>691</v>
      </c>
      <c r="Y47" s="36"/>
      <c r="Z47" s="36"/>
      <c r="AA47" s="36"/>
      <c r="AB47" s="36"/>
      <c r="AC47" s="36"/>
    </row>
    <row r="48" spans="1:29" ht="19.5" customHeight="1">
      <c r="A48" s="92">
        <v>42</v>
      </c>
      <c r="B48" s="93" t="s">
        <v>385</v>
      </c>
      <c r="C48" s="93" t="s">
        <v>386</v>
      </c>
      <c r="D48" s="44">
        <f t="shared" si="11"/>
        <v>22</v>
      </c>
      <c r="E48" s="25">
        <f t="shared" si="0"/>
        <v>1</v>
      </c>
      <c r="F48" s="25">
        <f t="shared" si="1"/>
        <v>0</v>
      </c>
      <c r="G48" s="25">
        <f t="shared" si="2"/>
        <v>0</v>
      </c>
      <c r="H48" s="45">
        <f t="shared" si="12"/>
        <v>21</v>
      </c>
      <c r="I48" s="25">
        <f t="shared" si="3"/>
        <v>1</v>
      </c>
      <c r="J48" s="25">
        <f t="shared" si="4"/>
        <v>0</v>
      </c>
      <c r="K48" s="94">
        <f t="shared" si="5"/>
        <v>0</v>
      </c>
      <c r="L48" s="96">
        <v>11</v>
      </c>
      <c r="M48" s="46">
        <f t="shared" si="6"/>
        <v>1</v>
      </c>
      <c r="N48" s="25">
        <f t="shared" si="7"/>
        <v>0</v>
      </c>
      <c r="O48" s="25">
        <f t="shared" si="8"/>
        <v>0</v>
      </c>
      <c r="P48" s="46"/>
      <c r="Q48" s="47"/>
      <c r="R48" s="48">
        <f t="shared" si="9"/>
        <v>54</v>
      </c>
      <c r="S48" s="49">
        <f t="shared" si="10"/>
        <v>54</v>
      </c>
      <c r="T48" s="52">
        <v>24</v>
      </c>
      <c r="U48" s="51">
        <v>24</v>
      </c>
      <c r="V48" s="36">
        <f t="shared" si="13"/>
        <v>23</v>
      </c>
      <c r="W48" s="36">
        <f t="shared" si="14"/>
        <v>25</v>
      </c>
      <c r="X48" s="36" t="s">
        <v>690</v>
      </c>
      <c r="Y48" s="36"/>
      <c r="Z48" s="36"/>
      <c r="AA48" s="36"/>
      <c r="AB48" s="36"/>
      <c r="AC48" s="36"/>
    </row>
    <row r="49" spans="1:29" ht="19.5" customHeight="1">
      <c r="A49" s="92">
        <v>43</v>
      </c>
      <c r="B49" s="93" t="s">
        <v>387</v>
      </c>
      <c r="C49" s="93" t="s">
        <v>388</v>
      </c>
      <c r="D49" s="44">
        <f t="shared" si="11"/>
        <v>26</v>
      </c>
      <c r="E49" s="25">
        <f t="shared" si="0"/>
        <v>1</v>
      </c>
      <c r="F49" s="25">
        <f t="shared" si="1"/>
        <v>1</v>
      </c>
      <c r="G49" s="25">
        <f t="shared" si="2"/>
        <v>1</v>
      </c>
      <c r="H49" s="45">
        <f t="shared" si="12"/>
        <v>25</v>
      </c>
      <c r="I49" s="25">
        <f t="shared" si="3"/>
        <v>1</v>
      </c>
      <c r="J49" s="25">
        <f t="shared" si="4"/>
        <v>1</v>
      </c>
      <c r="K49" s="94">
        <f t="shared" si="5"/>
        <v>0</v>
      </c>
      <c r="L49" s="96">
        <v>12</v>
      </c>
      <c r="M49" s="46">
        <f t="shared" si="6"/>
        <v>1</v>
      </c>
      <c r="N49" s="25">
        <f t="shared" si="7"/>
        <v>1</v>
      </c>
      <c r="O49" s="25">
        <f t="shared" si="8"/>
        <v>0</v>
      </c>
      <c r="P49" s="46"/>
      <c r="Q49" s="47"/>
      <c r="R49" s="48">
        <f t="shared" si="9"/>
        <v>63</v>
      </c>
      <c r="S49" s="49">
        <f t="shared" si="10"/>
        <v>63</v>
      </c>
      <c r="T49" s="52">
        <v>28</v>
      </c>
      <c r="U49" s="51">
        <v>28</v>
      </c>
      <c r="V49" s="36">
        <f t="shared" si="13"/>
        <v>27</v>
      </c>
      <c r="W49" s="36">
        <f t="shared" si="14"/>
        <v>29</v>
      </c>
      <c r="X49" s="36" t="s">
        <v>690</v>
      </c>
      <c r="Y49" s="36"/>
      <c r="Z49" s="36"/>
      <c r="AA49" s="36"/>
      <c r="AB49" s="36"/>
      <c r="AC49" s="36"/>
    </row>
    <row r="50" spans="1:29" ht="19.5" customHeight="1">
      <c r="A50" s="92">
        <v>44</v>
      </c>
      <c r="B50" s="93" t="s">
        <v>389</v>
      </c>
      <c r="C50" s="93" t="s">
        <v>390</v>
      </c>
      <c r="D50" s="44">
        <f t="shared" si="11"/>
        <v>24</v>
      </c>
      <c r="E50" s="25">
        <f t="shared" si="0"/>
        <v>1</v>
      </c>
      <c r="F50" s="25">
        <f t="shared" si="1"/>
        <v>1</v>
      </c>
      <c r="G50" s="25">
        <f t="shared" si="2"/>
        <v>0</v>
      </c>
      <c r="H50" s="45">
        <f t="shared" si="12"/>
        <v>23</v>
      </c>
      <c r="I50" s="25">
        <f t="shared" si="3"/>
        <v>1</v>
      </c>
      <c r="J50" s="25">
        <f t="shared" si="4"/>
        <v>1</v>
      </c>
      <c r="K50" s="94">
        <f t="shared" si="5"/>
        <v>0</v>
      </c>
      <c r="L50" s="96">
        <v>11</v>
      </c>
      <c r="M50" s="46">
        <f t="shared" si="6"/>
        <v>1</v>
      </c>
      <c r="N50" s="25">
        <f t="shared" si="7"/>
        <v>0</v>
      </c>
      <c r="O50" s="25">
        <f t="shared" si="8"/>
        <v>0</v>
      </c>
      <c r="P50" s="46"/>
      <c r="Q50" s="47"/>
      <c r="R50" s="48">
        <f t="shared" si="9"/>
        <v>58</v>
      </c>
      <c r="S50" s="49">
        <f t="shared" si="10"/>
        <v>58</v>
      </c>
      <c r="T50" s="52">
        <v>26</v>
      </c>
      <c r="U50" s="51">
        <v>26</v>
      </c>
      <c r="V50" s="36">
        <f t="shared" si="13"/>
        <v>25</v>
      </c>
      <c r="W50" s="36">
        <f t="shared" si="14"/>
        <v>27</v>
      </c>
      <c r="X50" s="36" t="s">
        <v>690</v>
      </c>
      <c r="Y50" s="36"/>
      <c r="Z50" s="36"/>
      <c r="AA50" s="36"/>
      <c r="AB50" s="36"/>
      <c r="AC50" s="36"/>
    </row>
    <row r="51" spans="1:29" ht="19.5" customHeight="1">
      <c r="A51" s="92">
        <v>45</v>
      </c>
      <c r="B51" s="93" t="s">
        <v>391</v>
      </c>
      <c r="C51" s="93" t="s">
        <v>392</v>
      </c>
      <c r="D51" s="44">
        <f t="shared" si="11"/>
        <v>22</v>
      </c>
      <c r="E51" s="25">
        <f t="shared" si="0"/>
        <v>1</v>
      </c>
      <c r="F51" s="25">
        <f t="shared" si="1"/>
        <v>0</v>
      </c>
      <c r="G51" s="25">
        <f t="shared" si="2"/>
        <v>0</v>
      </c>
      <c r="H51" s="45">
        <f t="shared" si="12"/>
        <v>21</v>
      </c>
      <c r="I51" s="25">
        <f t="shared" si="3"/>
        <v>1</v>
      </c>
      <c r="J51" s="25">
        <f t="shared" si="4"/>
        <v>0</v>
      </c>
      <c r="K51" s="94">
        <f t="shared" si="5"/>
        <v>0</v>
      </c>
      <c r="L51" s="96">
        <v>11</v>
      </c>
      <c r="M51" s="46">
        <f t="shared" si="6"/>
        <v>1</v>
      </c>
      <c r="N51" s="25">
        <f t="shared" si="7"/>
        <v>0</v>
      </c>
      <c r="O51" s="25">
        <f t="shared" si="8"/>
        <v>0</v>
      </c>
      <c r="P51" s="46"/>
      <c r="Q51" s="47"/>
      <c r="R51" s="48">
        <f t="shared" si="9"/>
        <v>54</v>
      </c>
      <c r="S51" s="49">
        <f t="shared" si="10"/>
        <v>54</v>
      </c>
      <c r="T51" s="52">
        <v>24</v>
      </c>
      <c r="U51" s="51">
        <v>24</v>
      </c>
      <c r="V51" s="36">
        <f t="shared" si="13"/>
        <v>23</v>
      </c>
      <c r="W51" s="36">
        <f t="shared" si="14"/>
        <v>25</v>
      </c>
      <c r="X51" s="36" t="s">
        <v>690</v>
      </c>
      <c r="Y51" s="36"/>
      <c r="Z51" s="36"/>
      <c r="AA51" s="36"/>
      <c r="AB51" s="36"/>
      <c r="AC51" s="36"/>
    </row>
    <row r="52" spans="1:29" ht="19.5" customHeight="1">
      <c r="A52" s="92">
        <v>46</v>
      </c>
      <c r="B52" s="93" t="s">
        <v>393</v>
      </c>
      <c r="C52" s="93" t="s">
        <v>394</v>
      </c>
      <c r="D52" s="44">
        <f t="shared" si="11"/>
        <v>22</v>
      </c>
      <c r="E52" s="25">
        <f t="shared" si="0"/>
        <v>1</v>
      </c>
      <c r="F52" s="25">
        <f t="shared" si="1"/>
        <v>0</v>
      </c>
      <c r="G52" s="25">
        <f t="shared" si="2"/>
        <v>0</v>
      </c>
      <c r="H52" s="45">
        <f t="shared" si="12"/>
        <v>21</v>
      </c>
      <c r="I52" s="25">
        <f t="shared" si="3"/>
        <v>1</v>
      </c>
      <c r="J52" s="25">
        <f t="shared" si="4"/>
        <v>0</v>
      </c>
      <c r="K52" s="94">
        <f t="shared" si="5"/>
        <v>0</v>
      </c>
      <c r="L52" s="96">
        <f>ROUNDDOWN(S52*1/5,0)</f>
        <v>10</v>
      </c>
      <c r="M52" s="46">
        <f t="shared" si="6"/>
        <v>1</v>
      </c>
      <c r="N52" s="25">
        <f t="shared" si="7"/>
        <v>0</v>
      </c>
      <c r="O52" s="25">
        <f t="shared" si="8"/>
        <v>0</v>
      </c>
      <c r="P52" s="46"/>
      <c r="Q52" s="47"/>
      <c r="R52" s="48">
        <f t="shared" si="9"/>
        <v>53</v>
      </c>
      <c r="S52" s="49">
        <f t="shared" si="10"/>
        <v>54</v>
      </c>
      <c r="T52" s="52">
        <v>24</v>
      </c>
      <c r="U52" s="51">
        <v>24</v>
      </c>
      <c r="V52" s="36">
        <f t="shared" si="13"/>
        <v>23</v>
      </c>
      <c r="W52" s="36">
        <f t="shared" si="14"/>
        <v>25</v>
      </c>
      <c r="X52" s="36" t="s">
        <v>690</v>
      </c>
      <c r="Y52" s="36"/>
      <c r="Z52" s="36"/>
      <c r="AA52" s="36"/>
      <c r="AB52" s="36"/>
      <c r="AC52" s="36"/>
    </row>
    <row r="53" spans="1:29" ht="19.5" customHeight="1">
      <c r="A53" s="92">
        <v>47</v>
      </c>
      <c r="B53" s="93" t="s">
        <v>395</v>
      </c>
      <c r="C53" s="93" t="s">
        <v>396</v>
      </c>
      <c r="D53" s="44">
        <f t="shared" si="11"/>
        <v>25</v>
      </c>
      <c r="E53" s="25">
        <f t="shared" si="0"/>
        <v>1</v>
      </c>
      <c r="F53" s="25">
        <f t="shared" si="1"/>
        <v>1</v>
      </c>
      <c r="G53" s="25">
        <f t="shared" si="2"/>
        <v>0</v>
      </c>
      <c r="H53" s="45">
        <f t="shared" si="12"/>
        <v>24</v>
      </c>
      <c r="I53" s="25">
        <f t="shared" si="3"/>
        <v>1</v>
      </c>
      <c r="J53" s="25">
        <f t="shared" si="4"/>
        <v>1</v>
      </c>
      <c r="K53" s="94">
        <f t="shared" si="5"/>
        <v>0</v>
      </c>
      <c r="L53" s="96">
        <v>12</v>
      </c>
      <c r="M53" s="46">
        <f t="shared" si="6"/>
        <v>1</v>
      </c>
      <c r="N53" s="25">
        <f t="shared" si="7"/>
        <v>1</v>
      </c>
      <c r="O53" s="25">
        <f t="shared" si="8"/>
        <v>0</v>
      </c>
      <c r="P53" s="46"/>
      <c r="Q53" s="47"/>
      <c r="R53" s="48">
        <f t="shared" si="9"/>
        <v>61</v>
      </c>
      <c r="S53" s="49">
        <f t="shared" si="10"/>
        <v>61</v>
      </c>
      <c r="T53" s="52">
        <v>27</v>
      </c>
      <c r="U53" s="51">
        <v>27</v>
      </c>
      <c r="V53" s="36">
        <f t="shared" si="13"/>
        <v>26</v>
      </c>
      <c r="W53" s="36">
        <f t="shared" si="14"/>
        <v>28</v>
      </c>
      <c r="X53" s="36" t="s">
        <v>690</v>
      </c>
      <c r="Y53" s="36"/>
      <c r="Z53" s="36"/>
      <c r="AA53" s="36"/>
      <c r="AB53" s="36"/>
      <c r="AC53" s="36"/>
    </row>
    <row r="54" spans="1:29" ht="19.5" customHeight="1">
      <c r="A54" s="92">
        <v>48</v>
      </c>
      <c r="B54" s="93" t="s">
        <v>397</v>
      </c>
      <c r="C54" s="93" t="s">
        <v>398</v>
      </c>
      <c r="D54" s="44">
        <f t="shared" si="11"/>
        <v>22</v>
      </c>
      <c r="E54" s="25">
        <f t="shared" si="0"/>
        <v>1</v>
      </c>
      <c r="F54" s="25">
        <f t="shared" si="1"/>
        <v>0</v>
      </c>
      <c r="G54" s="25">
        <f t="shared" si="2"/>
        <v>0</v>
      </c>
      <c r="H54" s="45">
        <f t="shared" si="12"/>
        <v>21</v>
      </c>
      <c r="I54" s="25">
        <f t="shared" si="3"/>
        <v>1</v>
      </c>
      <c r="J54" s="25">
        <f t="shared" si="4"/>
        <v>0</v>
      </c>
      <c r="K54" s="94">
        <f t="shared" si="5"/>
        <v>0</v>
      </c>
      <c r="L54" s="96">
        <v>11</v>
      </c>
      <c r="M54" s="46">
        <f t="shared" si="6"/>
        <v>1</v>
      </c>
      <c r="N54" s="25">
        <f t="shared" si="7"/>
        <v>0</v>
      </c>
      <c r="O54" s="25">
        <f t="shared" si="8"/>
        <v>0</v>
      </c>
      <c r="P54" s="46"/>
      <c r="Q54" s="47"/>
      <c r="R54" s="48">
        <f t="shared" si="9"/>
        <v>54</v>
      </c>
      <c r="S54" s="49">
        <f t="shared" si="10"/>
        <v>54</v>
      </c>
      <c r="T54" s="52">
        <v>24</v>
      </c>
      <c r="U54" s="51">
        <v>24</v>
      </c>
      <c r="V54" s="36">
        <f t="shared" si="13"/>
        <v>23</v>
      </c>
      <c r="W54" s="36">
        <f t="shared" si="14"/>
        <v>25</v>
      </c>
      <c r="X54" s="36" t="s">
        <v>690</v>
      </c>
      <c r="Y54" s="36"/>
      <c r="Z54" s="36"/>
      <c r="AA54" s="36"/>
      <c r="AB54" s="36"/>
      <c r="AC54" s="36"/>
    </row>
    <row r="55" spans="1:29" ht="19.5" customHeight="1">
      <c r="A55" s="92">
        <v>49</v>
      </c>
      <c r="B55" s="93" t="s">
        <v>399</v>
      </c>
      <c r="C55" s="93" t="s">
        <v>400</v>
      </c>
      <c r="D55" s="44">
        <f t="shared" si="11"/>
        <v>24</v>
      </c>
      <c r="E55" s="25">
        <f t="shared" si="0"/>
        <v>1</v>
      </c>
      <c r="F55" s="25">
        <f t="shared" si="1"/>
        <v>1</v>
      </c>
      <c r="G55" s="25">
        <f t="shared" si="2"/>
        <v>0</v>
      </c>
      <c r="H55" s="45">
        <f t="shared" si="12"/>
        <v>23</v>
      </c>
      <c r="I55" s="25">
        <f t="shared" si="3"/>
        <v>1</v>
      </c>
      <c r="J55" s="25">
        <f t="shared" si="4"/>
        <v>1</v>
      </c>
      <c r="K55" s="94">
        <f t="shared" si="5"/>
        <v>0</v>
      </c>
      <c r="L55" s="96">
        <v>11</v>
      </c>
      <c r="M55" s="46">
        <f t="shared" si="6"/>
        <v>1</v>
      </c>
      <c r="N55" s="25">
        <f t="shared" si="7"/>
        <v>0</v>
      </c>
      <c r="O55" s="25">
        <f t="shared" si="8"/>
        <v>0</v>
      </c>
      <c r="P55" s="46"/>
      <c r="Q55" s="47"/>
      <c r="R55" s="48">
        <f t="shared" si="9"/>
        <v>58</v>
      </c>
      <c r="S55" s="49">
        <f t="shared" si="10"/>
        <v>58</v>
      </c>
      <c r="T55" s="52">
        <v>26</v>
      </c>
      <c r="U55" s="51">
        <v>26</v>
      </c>
      <c r="V55" s="36">
        <f t="shared" si="13"/>
        <v>25</v>
      </c>
      <c r="W55" s="36">
        <f t="shared" si="14"/>
        <v>27</v>
      </c>
      <c r="X55" s="36" t="s">
        <v>690</v>
      </c>
      <c r="Y55" s="36"/>
      <c r="Z55" s="36"/>
      <c r="AA55" s="36"/>
      <c r="AB55" s="36"/>
      <c r="AC55" s="36"/>
    </row>
    <row r="56" spans="1:29" ht="19.5" customHeight="1">
      <c r="A56" s="92">
        <v>50</v>
      </c>
      <c r="B56" s="93" t="s">
        <v>401</v>
      </c>
      <c r="C56" s="93" t="s">
        <v>402</v>
      </c>
      <c r="D56" s="44">
        <f t="shared" si="11"/>
        <v>28</v>
      </c>
      <c r="E56" s="25">
        <f t="shared" si="0"/>
        <v>1</v>
      </c>
      <c r="F56" s="25">
        <f t="shared" si="1"/>
        <v>1</v>
      </c>
      <c r="G56" s="25">
        <f t="shared" si="2"/>
        <v>1</v>
      </c>
      <c r="H56" s="45">
        <f t="shared" si="12"/>
        <v>27</v>
      </c>
      <c r="I56" s="25">
        <f t="shared" si="3"/>
        <v>1</v>
      </c>
      <c r="J56" s="25">
        <f t="shared" si="4"/>
        <v>1</v>
      </c>
      <c r="K56" s="94">
        <f t="shared" si="5"/>
        <v>1</v>
      </c>
      <c r="L56" s="96">
        <v>13</v>
      </c>
      <c r="M56" s="46">
        <f t="shared" si="6"/>
        <v>1</v>
      </c>
      <c r="N56" s="25">
        <f t="shared" si="7"/>
        <v>1</v>
      </c>
      <c r="O56" s="25">
        <f t="shared" si="8"/>
        <v>1</v>
      </c>
      <c r="P56" s="46"/>
      <c r="Q56" s="47"/>
      <c r="R56" s="48">
        <f t="shared" si="9"/>
        <v>68</v>
      </c>
      <c r="S56" s="49">
        <f t="shared" si="10"/>
        <v>68</v>
      </c>
      <c r="T56" s="52">
        <v>30</v>
      </c>
      <c r="U56" s="51">
        <v>30</v>
      </c>
      <c r="V56" s="36">
        <f t="shared" si="13"/>
        <v>29</v>
      </c>
      <c r="W56" s="36">
        <f t="shared" si="14"/>
        <v>31</v>
      </c>
      <c r="X56" s="36" t="s">
        <v>689</v>
      </c>
      <c r="Y56" s="36"/>
      <c r="Z56" s="36"/>
      <c r="AA56" s="36"/>
      <c r="AB56" s="36"/>
      <c r="AC56" s="36"/>
    </row>
    <row r="57" spans="1:29" ht="19.5" customHeight="1">
      <c r="A57" s="92">
        <v>51</v>
      </c>
      <c r="B57" s="93" t="s">
        <v>403</v>
      </c>
      <c r="C57" s="93" t="s">
        <v>404</v>
      </c>
      <c r="D57" s="44">
        <f t="shared" si="11"/>
        <v>25</v>
      </c>
      <c r="E57" s="25">
        <f t="shared" si="0"/>
        <v>1</v>
      </c>
      <c r="F57" s="25">
        <f t="shared" si="1"/>
        <v>1</v>
      </c>
      <c r="G57" s="25">
        <f t="shared" si="2"/>
        <v>0</v>
      </c>
      <c r="H57" s="45">
        <f t="shared" si="12"/>
        <v>24</v>
      </c>
      <c r="I57" s="25">
        <f t="shared" si="3"/>
        <v>1</v>
      </c>
      <c r="J57" s="25">
        <f t="shared" si="4"/>
        <v>1</v>
      </c>
      <c r="K57" s="94">
        <f t="shared" si="5"/>
        <v>0</v>
      </c>
      <c r="L57" s="96">
        <v>12</v>
      </c>
      <c r="M57" s="46">
        <f t="shared" si="6"/>
        <v>1</v>
      </c>
      <c r="N57" s="25">
        <f t="shared" si="7"/>
        <v>1</v>
      </c>
      <c r="O57" s="25">
        <f t="shared" si="8"/>
        <v>0</v>
      </c>
      <c r="P57" s="46"/>
      <c r="Q57" s="47"/>
      <c r="R57" s="48">
        <f t="shared" si="9"/>
        <v>61</v>
      </c>
      <c r="S57" s="49">
        <f t="shared" si="10"/>
        <v>61</v>
      </c>
      <c r="T57" s="52">
        <v>27</v>
      </c>
      <c r="U57" s="51">
        <v>27</v>
      </c>
      <c r="V57" s="36">
        <f t="shared" si="13"/>
        <v>26</v>
      </c>
      <c r="W57" s="36">
        <f t="shared" si="14"/>
        <v>28</v>
      </c>
      <c r="X57" s="36" t="s">
        <v>690</v>
      </c>
      <c r="Y57" s="36"/>
      <c r="Z57" s="36"/>
      <c r="AA57" s="36"/>
      <c r="AB57" s="36"/>
      <c r="AC57" s="36"/>
    </row>
    <row r="58" spans="1:29" ht="19.5" customHeight="1">
      <c r="A58" s="92">
        <v>52</v>
      </c>
      <c r="B58" s="93" t="s">
        <v>405</v>
      </c>
      <c r="C58" s="93" t="s">
        <v>406</v>
      </c>
      <c r="D58" s="44">
        <f t="shared" si="11"/>
        <v>22</v>
      </c>
      <c r="E58" s="25">
        <f t="shared" si="0"/>
        <v>1</v>
      </c>
      <c r="F58" s="25">
        <f t="shared" si="1"/>
        <v>0</v>
      </c>
      <c r="G58" s="25">
        <f t="shared" si="2"/>
        <v>0</v>
      </c>
      <c r="H58" s="45">
        <f t="shared" si="12"/>
        <v>21</v>
      </c>
      <c r="I58" s="25">
        <f t="shared" si="3"/>
        <v>1</v>
      </c>
      <c r="J58" s="25">
        <f t="shared" si="4"/>
        <v>0</v>
      </c>
      <c r="K58" s="94">
        <f t="shared" si="5"/>
        <v>0</v>
      </c>
      <c r="L58" s="96">
        <v>11</v>
      </c>
      <c r="M58" s="46">
        <f t="shared" si="6"/>
        <v>1</v>
      </c>
      <c r="N58" s="25">
        <f t="shared" si="7"/>
        <v>0</v>
      </c>
      <c r="O58" s="25">
        <f t="shared" si="8"/>
        <v>0</v>
      </c>
      <c r="P58" s="46"/>
      <c r="Q58" s="47"/>
      <c r="R58" s="48">
        <f t="shared" si="9"/>
        <v>54</v>
      </c>
      <c r="S58" s="49">
        <f t="shared" si="10"/>
        <v>54</v>
      </c>
      <c r="T58" s="52">
        <v>24</v>
      </c>
      <c r="U58" s="51">
        <v>24</v>
      </c>
      <c r="V58" s="36">
        <f t="shared" si="13"/>
        <v>23</v>
      </c>
      <c r="W58" s="36">
        <f t="shared" si="14"/>
        <v>25</v>
      </c>
      <c r="X58" s="36" t="s">
        <v>690</v>
      </c>
      <c r="Y58" s="36"/>
      <c r="Z58" s="36"/>
      <c r="AA58" s="36"/>
      <c r="AB58" s="36"/>
      <c r="AC58" s="36"/>
    </row>
    <row r="59" spans="1:29" ht="19.5" customHeight="1">
      <c r="A59" s="92">
        <v>53</v>
      </c>
      <c r="B59" s="93" t="s">
        <v>407</v>
      </c>
      <c r="C59" s="93" t="s">
        <v>408</v>
      </c>
      <c r="D59" s="44">
        <f t="shared" si="11"/>
        <v>22</v>
      </c>
      <c r="E59" s="25">
        <f t="shared" si="0"/>
        <v>1</v>
      </c>
      <c r="F59" s="25">
        <f t="shared" si="1"/>
        <v>0</v>
      </c>
      <c r="G59" s="25">
        <f t="shared" si="2"/>
        <v>0</v>
      </c>
      <c r="H59" s="45">
        <f t="shared" si="12"/>
        <v>21</v>
      </c>
      <c r="I59" s="25">
        <f t="shared" si="3"/>
        <v>1</v>
      </c>
      <c r="J59" s="25">
        <f t="shared" si="4"/>
        <v>0</v>
      </c>
      <c r="K59" s="94">
        <f t="shared" si="5"/>
        <v>0</v>
      </c>
      <c r="L59" s="96">
        <v>11</v>
      </c>
      <c r="M59" s="46">
        <f t="shared" si="6"/>
        <v>1</v>
      </c>
      <c r="N59" s="25">
        <f t="shared" si="7"/>
        <v>0</v>
      </c>
      <c r="O59" s="25">
        <f t="shared" si="8"/>
        <v>0</v>
      </c>
      <c r="P59" s="46"/>
      <c r="Q59" s="47"/>
      <c r="R59" s="48">
        <f t="shared" si="9"/>
        <v>54</v>
      </c>
      <c r="S59" s="49">
        <f t="shared" si="10"/>
        <v>54</v>
      </c>
      <c r="T59" s="52">
        <v>24</v>
      </c>
      <c r="U59" s="51">
        <v>24</v>
      </c>
      <c r="V59" s="36">
        <f t="shared" si="13"/>
        <v>23</v>
      </c>
      <c r="W59" s="36">
        <f t="shared" si="14"/>
        <v>25</v>
      </c>
      <c r="X59" s="36" t="s">
        <v>690</v>
      </c>
      <c r="Y59" s="36"/>
      <c r="Z59" s="36"/>
      <c r="AA59" s="36"/>
      <c r="AB59" s="36"/>
      <c r="AC59" s="36"/>
    </row>
    <row r="60" spans="1:29" ht="19.5" customHeight="1">
      <c r="A60" s="92">
        <v>54</v>
      </c>
      <c r="B60" s="93" t="s">
        <v>409</v>
      </c>
      <c r="C60" s="93" t="s">
        <v>410</v>
      </c>
      <c r="D60" s="44">
        <f t="shared" si="11"/>
        <v>26</v>
      </c>
      <c r="E60" s="25">
        <f t="shared" si="0"/>
        <v>1</v>
      </c>
      <c r="F60" s="25">
        <f t="shared" si="1"/>
        <v>1</v>
      </c>
      <c r="G60" s="25">
        <f t="shared" si="2"/>
        <v>1</v>
      </c>
      <c r="H60" s="45">
        <f t="shared" si="12"/>
        <v>26</v>
      </c>
      <c r="I60" s="25">
        <f t="shared" si="3"/>
        <v>1</v>
      </c>
      <c r="J60" s="25">
        <f t="shared" si="4"/>
        <v>1</v>
      </c>
      <c r="K60" s="94">
        <f t="shared" si="5"/>
        <v>1</v>
      </c>
      <c r="L60" s="96">
        <v>13</v>
      </c>
      <c r="M60" s="46">
        <f t="shared" si="6"/>
        <v>1</v>
      </c>
      <c r="N60" s="25">
        <f t="shared" si="7"/>
        <v>1</v>
      </c>
      <c r="O60" s="25">
        <f t="shared" si="8"/>
        <v>1</v>
      </c>
      <c r="P60" s="46"/>
      <c r="Q60" s="47"/>
      <c r="R60" s="48">
        <f t="shared" si="9"/>
        <v>65</v>
      </c>
      <c r="S60" s="49">
        <f t="shared" si="10"/>
        <v>65</v>
      </c>
      <c r="T60" s="52">
        <v>29</v>
      </c>
      <c r="U60" s="51">
        <v>29</v>
      </c>
      <c r="V60" s="36">
        <f t="shared" si="13"/>
        <v>28</v>
      </c>
      <c r="W60" s="36">
        <f t="shared" si="14"/>
        <v>30</v>
      </c>
      <c r="X60" s="36" t="s">
        <v>689</v>
      </c>
      <c r="Y60" s="36"/>
      <c r="Z60" s="36"/>
      <c r="AA60" s="36"/>
      <c r="AB60" s="36"/>
      <c r="AC60" s="36"/>
    </row>
    <row r="61" spans="1:29" ht="19.5" customHeight="1">
      <c r="A61" s="92">
        <v>55</v>
      </c>
      <c r="B61" s="93" t="s">
        <v>411</v>
      </c>
      <c r="C61" s="93" t="s">
        <v>156</v>
      </c>
      <c r="D61" s="44">
        <f t="shared" si="11"/>
        <v>21</v>
      </c>
      <c r="E61" s="25">
        <f t="shared" si="0"/>
        <v>1</v>
      </c>
      <c r="F61" s="25">
        <f t="shared" si="1"/>
        <v>0</v>
      </c>
      <c r="G61" s="25">
        <f t="shared" si="2"/>
        <v>0</v>
      </c>
      <c r="H61" s="45">
        <f t="shared" si="12"/>
        <v>20</v>
      </c>
      <c r="I61" s="25">
        <f t="shared" si="3"/>
        <v>1</v>
      </c>
      <c r="J61" s="25">
        <f t="shared" si="4"/>
        <v>0</v>
      </c>
      <c r="K61" s="94">
        <f t="shared" si="5"/>
        <v>0</v>
      </c>
      <c r="L61" s="96">
        <f>ROUNDDOWN(S61*1/5,0)</f>
        <v>10</v>
      </c>
      <c r="M61" s="46">
        <f t="shared" si="6"/>
        <v>1</v>
      </c>
      <c r="N61" s="25">
        <f t="shared" si="7"/>
        <v>0</v>
      </c>
      <c r="O61" s="25">
        <f t="shared" si="8"/>
        <v>0</v>
      </c>
      <c r="P61" s="46"/>
      <c r="Q61" s="47"/>
      <c r="R61" s="48">
        <f t="shared" si="9"/>
        <v>51</v>
      </c>
      <c r="S61" s="49">
        <f t="shared" si="10"/>
        <v>51</v>
      </c>
      <c r="T61" s="52">
        <v>23</v>
      </c>
      <c r="U61" s="51">
        <v>23</v>
      </c>
      <c r="V61" s="36">
        <f t="shared" si="13"/>
        <v>22</v>
      </c>
      <c r="W61" s="36">
        <f t="shared" si="14"/>
        <v>24</v>
      </c>
      <c r="X61" s="36" t="s">
        <v>691</v>
      </c>
      <c r="Y61" s="36"/>
      <c r="Z61" s="36"/>
      <c r="AA61" s="36"/>
      <c r="AB61" s="36"/>
      <c r="AC61" s="36"/>
    </row>
    <row r="62" spans="1:29" ht="19.5" customHeight="1">
      <c r="A62" s="92">
        <v>56</v>
      </c>
      <c r="B62" s="93" t="s">
        <v>412</v>
      </c>
      <c r="C62" s="93" t="s">
        <v>413</v>
      </c>
      <c r="D62" s="44">
        <f t="shared" si="11"/>
        <v>22</v>
      </c>
      <c r="E62" s="25">
        <f t="shared" si="0"/>
        <v>1</v>
      </c>
      <c r="F62" s="25">
        <f t="shared" si="1"/>
        <v>0</v>
      </c>
      <c r="G62" s="25">
        <f t="shared" si="2"/>
        <v>0</v>
      </c>
      <c r="H62" s="45">
        <f t="shared" si="12"/>
        <v>21</v>
      </c>
      <c r="I62" s="25">
        <f t="shared" si="3"/>
        <v>1</v>
      </c>
      <c r="J62" s="25">
        <f t="shared" si="4"/>
        <v>0</v>
      </c>
      <c r="K62" s="94">
        <f t="shared" si="5"/>
        <v>0</v>
      </c>
      <c r="L62" s="96">
        <v>11</v>
      </c>
      <c r="M62" s="46">
        <f t="shared" si="6"/>
        <v>1</v>
      </c>
      <c r="N62" s="25">
        <f t="shared" si="7"/>
        <v>0</v>
      </c>
      <c r="O62" s="25">
        <f t="shared" si="8"/>
        <v>0</v>
      </c>
      <c r="P62" s="53"/>
      <c r="Q62" s="54"/>
      <c r="R62" s="48">
        <f t="shared" si="9"/>
        <v>54</v>
      </c>
      <c r="S62" s="49">
        <f t="shared" si="10"/>
        <v>54</v>
      </c>
      <c r="T62" s="52">
        <v>24</v>
      </c>
      <c r="U62" s="51">
        <v>24</v>
      </c>
      <c r="V62" s="36">
        <f t="shared" si="13"/>
        <v>23</v>
      </c>
      <c r="W62" s="36">
        <f t="shared" si="14"/>
        <v>25</v>
      </c>
      <c r="X62" s="36" t="s">
        <v>690</v>
      </c>
      <c r="Y62" s="36"/>
      <c r="Z62" s="36"/>
      <c r="AA62" s="36"/>
      <c r="AB62" s="36"/>
      <c r="AC62" s="36"/>
    </row>
    <row r="63" spans="1:29" ht="19.5" customHeight="1">
      <c r="A63" s="92">
        <v>57</v>
      </c>
      <c r="B63" s="93" t="s">
        <v>414</v>
      </c>
      <c r="C63" s="93" t="s">
        <v>415</v>
      </c>
      <c r="D63" s="44">
        <f t="shared" si="11"/>
        <v>22</v>
      </c>
      <c r="E63" s="25">
        <f t="shared" si="0"/>
        <v>1</v>
      </c>
      <c r="F63" s="25">
        <f t="shared" si="1"/>
        <v>0</v>
      </c>
      <c r="G63" s="25">
        <f t="shared" si="2"/>
        <v>0</v>
      </c>
      <c r="H63" s="45">
        <f t="shared" si="12"/>
        <v>21</v>
      </c>
      <c r="I63" s="25">
        <f t="shared" si="3"/>
        <v>1</v>
      </c>
      <c r="J63" s="25">
        <f t="shared" si="4"/>
        <v>0</v>
      </c>
      <c r="K63" s="94">
        <f t="shared" si="5"/>
        <v>0</v>
      </c>
      <c r="L63" s="96">
        <v>11</v>
      </c>
      <c r="M63" s="46">
        <f t="shared" si="6"/>
        <v>1</v>
      </c>
      <c r="N63" s="25">
        <f t="shared" si="7"/>
        <v>0</v>
      </c>
      <c r="O63" s="25">
        <f t="shared" si="8"/>
        <v>0</v>
      </c>
      <c r="P63" s="46"/>
      <c r="Q63" s="47"/>
      <c r="R63" s="48">
        <f t="shared" si="9"/>
        <v>54</v>
      </c>
      <c r="S63" s="49">
        <f t="shared" si="10"/>
        <v>54</v>
      </c>
      <c r="T63" s="52">
        <v>24</v>
      </c>
      <c r="U63" s="51">
        <v>24</v>
      </c>
      <c r="V63" s="36">
        <f t="shared" si="13"/>
        <v>23</v>
      </c>
      <c r="W63" s="36">
        <f t="shared" si="14"/>
        <v>25</v>
      </c>
      <c r="X63" s="36" t="s">
        <v>690</v>
      </c>
      <c r="Y63" s="36"/>
      <c r="Z63" s="36"/>
      <c r="AA63" s="36"/>
      <c r="AB63" s="36"/>
      <c r="AC63" s="36"/>
    </row>
    <row r="64" spans="1:29" ht="19.5" customHeight="1">
      <c r="A64" s="92">
        <v>58</v>
      </c>
      <c r="B64" s="93" t="s">
        <v>416</v>
      </c>
      <c r="C64" s="93" t="s">
        <v>417</v>
      </c>
      <c r="D64" s="44">
        <f t="shared" si="11"/>
        <v>21</v>
      </c>
      <c r="E64" s="25">
        <f t="shared" si="0"/>
        <v>1</v>
      </c>
      <c r="F64" s="25">
        <f t="shared" si="1"/>
        <v>0</v>
      </c>
      <c r="G64" s="25">
        <f t="shared" si="2"/>
        <v>0</v>
      </c>
      <c r="H64" s="45">
        <f t="shared" si="12"/>
        <v>20</v>
      </c>
      <c r="I64" s="25">
        <f t="shared" si="3"/>
        <v>1</v>
      </c>
      <c r="J64" s="25">
        <f t="shared" si="4"/>
        <v>0</v>
      </c>
      <c r="K64" s="94">
        <f t="shared" si="5"/>
        <v>0</v>
      </c>
      <c r="L64" s="96">
        <v>10</v>
      </c>
      <c r="M64" s="46">
        <f t="shared" si="6"/>
        <v>1</v>
      </c>
      <c r="N64" s="25">
        <f t="shared" si="7"/>
        <v>0</v>
      </c>
      <c r="O64" s="25">
        <f t="shared" si="8"/>
        <v>0</v>
      </c>
      <c r="P64" s="46"/>
      <c r="Q64" s="47"/>
      <c r="R64" s="48">
        <f t="shared" si="9"/>
        <v>51</v>
      </c>
      <c r="S64" s="49">
        <f t="shared" si="10"/>
        <v>51</v>
      </c>
      <c r="T64" s="52">
        <v>23</v>
      </c>
      <c r="U64" s="51">
        <v>23</v>
      </c>
      <c r="V64" s="36">
        <f t="shared" si="13"/>
        <v>22</v>
      </c>
      <c r="W64" s="36">
        <f t="shared" si="14"/>
        <v>24</v>
      </c>
      <c r="X64" s="36" t="s">
        <v>691</v>
      </c>
      <c r="Y64" s="36"/>
      <c r="Z64" s="36"/>
      <c r="AA64" s="36"/>
      <c r="AB64" s="36"/>
      <c r="AC64" s="36"/>
    </row>
    <row r="65" spans="1:29" ht="19.5" customHeight="1">
      <c r="A65" s="92">
        <v>59</v>
      </c>
      <c r="B65" s="93" t="s">
        <v>418</v>
      </c>
      <c r="C65" s="93" t="s">
        <v>419</v>
      </c>
      <c r="D65" s="44">
        <f t="shared" si="11"/>
        <v>22</v>
      </c>
      <c r="E65" s="25">
        <f t="shared" si="0"/>
        <v>1</v>
      </c>
      <c r="F65" s="25">
        <f t="shared" si="1"/>
        <v>0</v>
      </c>
      <c r="G65" s="25">
        <f t="shared" si="2"/>
        <v>0</v>
      </c>
      <c r="H65" s="45">
        <f t="shared" si="12"/>
        <v>21</v>
      </c>
      <c r="I65" s="25">
        <f t="shared" si="3"/>
        <v>1</v>
      </c>
      <c r="J65" s="25">
        <f t="shared" si="4"/>
        <v>0</v>
      </c>
      <c r="K65" s="94">
        <f t="shared" si="5"/>
        <v>0</v>
      </c>
      <c r="L65" s="96">
        <v>11</v>
      </c>
      <c r="M65" s="46">
        <f t="shared" si="6"/>
        <v>1</v>
      </c>
      <c r="N65" s="25">
        <f t="shared" si="7"/>
        <v>0</v>
      </c>
      <c r="O65" s="25">
        <f t="shared" si="8"/>
        <v>0</v>
      </c>
      <c r="P65" s="46"/>
      <c r="Q65" s="47"/>
      <c r="R65" s="48">
        <f t="shared" si="9"/>
        <v>54</v>
      </c>
      <c r="S65" s="49">
        <f t="shared" si="10"/>
        <v>54</v>
      </c>
      <c r="T65" s="52">
        <v>24</v>
      </c>
      <c r="U65" s="51">
        <v>24</v>
      </c>
      <c r="V65" s="36">
        <f t="shared" si="13"/>
        <v>23</v>
      </c>
      <c r="W65" s="36">
        <f t="shared" si="14"/>
        <v>25</v>
      </c>
      <c r="X65" s="36" t="s">
        <v>690</v>
      </c>
      <c r="Y65" s="36"/>
      <c r="Z65" s="36"/>
      <c r="AA65" s="36"/>
      <c r="AB65" s="36"/>
      <c r="AC65" s="36"/>
    </row>
    <row r="66" spans="1:29" ht="19.5" customHeight="1">
      <c r="A66" s="92">
        <v>60</v>
      </c>
      <c r="B66" s="93" t="s">
        <v>420</v>
      </c>
      <c r="C66" s="93" t="s">
        <v>421</v>
      </c>
      <c r="D66" s="44">
        <f t="shared" si="11"/>
        <v>20</v>
      </c>
      <c r="E66" s="25">
        <f t="shared" si="0"/>
        <v>1</v>
      </c>
      <c r="F66" s="25">
        <f t="shared" si="1"/>
        <v>0</v>
      </c>
      <c r="G66" s="25">
        <f t="shared" si="2"/>
        <v>0</v>
      </c>
      <c r="H66" s="45">
        <f t="shared" si="12"/>
        <v>19</v>
      </c>
      <c r="I66" s="25">
        <f t="shared" si="3"/>
        <v>0</v>
      </c>
      <c r="J66" s="25">
        <f t="shared" si="4"/>
        <v>0</v>
      </c>
      <c r="K66" s="94">
        <f t="shared" si="5"/>
        <v>0</v>
      </c>
      <c r="L66" s="96">
        <v>10</v>
      </c>
      <c r="M66" s="46">
        <f t="shared" si="6"/>
        <v>1</v>
      </c>
      <c r="N66" s="25">
        <f t="shared" si="7"/>
        <v>0</v>
      </c>
      <c r="O66" s="25">
        <f t="shared" si="8"/>
        <v>0</v>
      </c>
      <c r="P66" s="46"/>
      <c r="Q66" s="47"/>
      <c r="R66" s="48">
        <f t="shared" si="9"/>
        <v>49</v>
      </c>
      <c r="S66" s="49">
        <f t="shared" si="10"/>
        <v>49</v>
      </c>
      <c r="T66" s="52">
        <v>22</v>
      </c>
      <c r="U66" s="51">
        <v>22</v>
      </c>
      <c r="V66" s="36">
        <f t="shared" si="13"/>
        <v>21</v>
      </c>
      <c r="W66" s="36">
        <f t="shared" si="14"/>
        <v>23</v>
      </c>
      <c r="X66" s="36" t="s">
        <v>691</v>
      </c>
      <c r="Y66" s="36"/>
      <c r="Z66" s="36"/>
      <c r="AA66" s="36"/>
      <c r="AB66" s="36"/>
      <c r="AC66" s="36"/>
    </row>
    <row r="67" spans="1:29" ht="19.5" customHeight="1">
      <c r="A67" s="92">
        <v>61</v>
      </c>
      <c r="B67" s="93" t="s">
        <v>422</v>
      </c>
      <c r="C67" s="93" t="s">
        <v>423</v>
      </c>
      <c r="D67" s="44">
        <f t="shared" si="11"/>
        <v>24</v>
      </c>
      <c r="E67" s="25">
        <f t="shared" si="0"/>
        <v>1</v>
      </c>
      <c r="F67" s="25">
        <f t="shared" si="1"/>
        <v>1</v>
      </c>
      <c r="G67" s="25">
        <f t="shared" si="2"/>
        <v>0</v>
      </c>
      <c r="H67" s="45">
        <f t="shared" si="12"/>
        <v>23</v>
      </c>
      <c r="I67" s="25">
        <f t="shared" si="3"/>
        <v>1</v>
      </c>
      <c r="J67" s="25">
        <f t="shared" si="4"/>
        <v>1</v>
      </c>
      <c r="K67" s="94">
        <f t="shared" si="5"/>
        <v>0</v>
      </c>
      <c r="L67" s="96">
        <v>11</v>
      </c>
      <c r="M67" s="46">
        <f t="shared" si="6"/>
        <v>1</v>
      </c>
      <c r="N67" s="25">
        <f t="shared" si="7"/>
        <v>0</v>
      </c>
      <c r="O67" s="25">
        <f t="shared" si="8"/>
        <v>0</v>
      </c>
      <c r="P67" s="46"/>
      <c r="Q67" s="47"/>
      <c r="R67" s="48">
        <f t="shared" si="9"/>
        <v>58</v>
      </c>
      <c r="S67" s="49">
        <f t="shared" si="10"/>
        <v>58</v>
      </c>
      <c r="T67" s="52">
        <v>26</v>
      </c>
      <c r="U67" s="51">
        <v>26</v>
      </c>
      <c r="V67" s="36">
        <f t="shared" si="13"/>
        <v>25</v>
      </c>
      <c r="W67" s="36">
        <f t="shared" si="14"/>
        <v>27</v>
      </c>
      <c r="X67" s="36" t="s">
        <v>690</v>
      </c>
      <c r="Y67" s="36"/>
      <c r="Z67" s="36"/>
      <c r="AA67" s="36"/>
      <c r="AB67" s="36"/>
      <c r="AC67" s="36"/>
    </row>
    <row r="68" spans="1:29" ht="19.5" customHeight="1">
      <c r="A68" s="92">
        <v>62</v>
      </c>
      <c r="B68" s="93" t="s">
        <v>424</v>
      </c>
      <c r="C68" s="93" t="s">
        <v>425</v>
      </c>
      <c r="D68" s="44">
        <f t="shared" si="11"/>
        <v>22</v>
      </c>
      <c r="E68" s="25">
        <f t="shared" si="0"/>
        <v>1</v>
      </c>
      <c r="F68" s="25">
        <f t="shared" si="1"/>
        <v>0</v>
      </c>
      <c r="G68" s="25">
        <f t="shared" si="2"/>
        <v>0</v>
      </c>
      <c r="H68" s="45">
        <f t="shared" si="12"/>
        <v>21</v>
      </c>
      <c r="I68" s="25">
        <f t="shared" si="3"/>
        <v>1</v>
      </c>
      <c r="J68" s="25">
        <f t="shared" si="4"/>
        <v>0</v>
      </c>
      <c r="K68" s="94">
        <f t="shared" si="5"/>
        <v>0</v>
      </c>
      <c r="L68" s="96">
        <v>11</v>
      </c>
      <c r="M68" s="46">
        <f t="shared" si="6"/>
        <v>1</v>
      </c>
      <c r="N68" s="25">
        <f t="shared" si="7"/>
        <v>0</v>
      </c>
      <c r="O68" s="25">
        <f t="shared" si="8"/>
        <v>0</v>
      </c>
      <c r="P68" s="46"/>
      <c r="Q68" s="47"/>
      <c r="R68" s="48">
        <f t="shared" si="9"/>
        <v>54</v>
      </c>
      <c r="S68" s="49">
        <f t="shared" si="10"/>
        <v>54</v>
      </c>
      <c r="T68" s="52">
        <v>24</v>
      </c>
      <c r="U68" s="51">
        <v>24</v>
      </c>
      <c r="V68" s="36">
        <f t="shared" si="13"/>
        <v>23</v>
      </c>
      <c r="W68" s="36">
        <f t="shared" si="14"/>
        <v>25</v>
      </c>
      <c r="X68" s="36" t="s">
        <v>690</v>
      </c>
      <c r="Y68" s="36"/>
      <c r="Z68" s="36"/>
      <c r="AA68" s="36"/>
      <c r="AB68" s="36"/>
      <c r="AC68" s="36"/>
    </row>
    <row r="69" spans="1:29" ht="19.5" customHeight="1">
      <c r="A69" s="92">
        <v>63</v>
      </c>
      <c r="B69" s="93" t="s">
        <v>426</v>
      </c>
      <c r="C69" s="93" t="s">
        <v>427</v>
      </c>
      <c r="D69" s="44">
        <f t="shared" si="11"/>
        <v>26</v>
      </c>
      <c r="E69" s="25">
        <f t="shared" si="0"/>
        <v>1</v>
      </c>
      <c r="F69" s="25">
        <f t="shared" si="1"/>
        <v>1</v>
      </c>
      <c r="G69" s="25">
        <f t="shared" si="2"/>
        <v>1</v>
      </c>
      <c r="H69" s="45">
        <f t="shared" si="12"/>
        <v>25</v>
      </c>
      <c r="I69" s="25">
        <f t="shared" si="3"/>
        <v>1</v>
      </c>
      <c r="J69" s="25">
        <f t="shared" si="4"/>
        <v>1</v>
      </c>
      <c r="K69" s="94">
        <f t="shared" si="5"/>
        <v>0</v>
      </c>
      <c r="L69" s="96">
        <v>12</v>
      </c>
      <c r="M69" s="46">
        <f t="shared" si="6"/>
        <v>1</v>
      </c>
      <c r="N69" s="25">
        <f t="shared" si="7"/>
        <v>1</v>
      </c>
      <c r="O69" s="25">
        <f t="shared" si="8"/>
        <v>0</v>
      </c>
      <c r="P69" s="46"/>
      <c r="Q69" s="47"/>
      <c r="R69" s="48">
        <f t="shared" si="9"/>
        <v>63</v>
      </c>
      <c r="S69" s="49">
        <f t="shared" si="10"/>
        <v>63</v>
      </c>
      <c r="T69" s="52">
        <v>28</v>
      </c>
      <c r="U69" s="51">
        <v>28</v>
      </c>
      <c r="V69" s="36">
        <f t="shared" si="13"/>
        <v>27</v>
      </c>
      <c r="W69" s="36">
        <f t="shared" si="14"/>
        <v>29</v>
      </c>
      <c r="X69" s="36" t="s">
        <v>690</v>
      </c>
      <c r="Y69" s="36"/>
      <c r="Z69" s="36"/>
      <c r="AA69" s="36"/>
      <c r="AB69" s="36"/>
      <c r="AC69" s="36"/>
    </row>
    <row r="70" spans="1:29" ht="19.5" customHeight="1">
      <c r="A70" s="92">
        <v>64</v>
      </c>
      <c r="B70" s="93" t="s">
        <v>428</v>
      </c>
      <c r="C70" s="93" t="s">
        <v>429</v>
      </c>
      <c r="D70" s="44">
        <f t="shared" si="11"/>
        <v>26</v>
      </c>
      <c r="E70" s="25">
        <f t="shared" si="0"/>
        <v>1</v>
      </c>
      <c r="F70" s="25">
        <f t="shared" si="1"/>
        <v>1</v>
      </c>
      <c r="G70" s="25">
        <f t="shared" si="2"/>
        <v>1</v>
      </c>
      <c r="H70" s="45">
        <f t="shared" si="12"/>
        <v>25</v>
      </c>
      <c r="I70" s="25">
        <f t="shared" si="3"/>
        <v>1</v>
      </c>
      <c r="J70" s="25">
        <f t="shared" si="4"/>
        <v>1</v>
      </c>
      <c r="K70" s="94">
        <f t="shared" si="5"/>
        <v>0</v>
      </c>
      <c r="L70" s="96">
        <v>12</v>
      </c>
      <c r="M70" s="46">
        <f t="shared" si="6"/>
        <v>1</v>
      </c>
      <c r="N70" s="25">
        <f t="shared" si="7"/>
        <v>1</v>
      </c>
      <c r="O70" s="25">
        <f t="shared" si="8"/>
        <v>0</v>
      </c>
      <c r="P70" s="46"/>
      <c r="Q70" s="47"/>
      <c r="R70" s="48">
        <f t="shared" si="9"/>
        <v>63</v>
      </c>
      <c r="S70" s="49">
        <f t="shared" si="10"/>
        <v>63</v>
      </c>
      <c r="T70" s="52">
        <v>28</v>
      </c>
      <c r="U70" s="51">
        <v>28</v>
      </c>
      <c r="V70" s="36">
        <f t="shared" si="13"/>
        <v>27</v>
      </c>
      <c r="W70" s="36">
        <f t="shared" si="14"/>
        <v>29</v>
      </c>
      <c r="X70" s="36" t="s">
        <v>690</v>
      </c>
      <c r="Y70" s="36"/>
      <c r="Z70" s="36"/>
      <c r="AA70" s="36"/>
      <c r="AB70" s="36"/>
      <c r="AC70" s="36"/>
    </row>
    <row r="71" spans="1:29" ht="19.5" customHeight="1">
      <c r="A71" s="92">
        <v>65</v>
      </c>
      <c r="B71" s="93" t="s">
        <v>430</v>
      </c>
      <c r="C71" s="93" t="s">
        <v>431</v>
      </c>
      <c r="D71" s="44">
        <f t="shared" si="11"/>
        <v>22</v>
      </c>
      <c r="E71" s="25">
        <f t="shared" si="0"/>
        <v>1</v>
      </c>
      <c r="F71" s="25">
        <f t="shared" si="1"/>
        <v>0</v>
      </c>
      <c r="G71" s="25">
        <f t="shared" si="2"/>
        <v>0</v>
      </c>
      <c r="H71" s="45">
        <f t="shared" si="12"/>
        <v>21</v>
      </c>
      <c r="I71" s="25">
        <f t="shared" si="3"/>
        <v>1</v>
      </c>
      <c r="J71" s="25">
        <f t="shared" si="4"/>
        <v>0</v>
      </c>
      <c r="K71" s="94">
        <f t="shared" si="5"/>
        <v>0</v>
      </c>
      <c r="L71" s="96">
        <v>11</v>
      </c>
      <c r="M71" s="46">
        <f t="shared" si="6"/>
        <v>1</v>
      </c>
      <c r="N71" s="25">
        <f t="shared" si="7"/>
        <v>0</v>
      </c>
      <c r="O71" s="25">
        <f t="shared" si="8"/>
        <v>0</v>
      </c>
      <c r="P71" s="46"/>
      <c r="Q71" s="47"/>
      <c r="R71" s="48">
        <f t="shared" si="9"/>
        <v>54</v>
      </c>
      <c r="S71" s="49">
        <f t="shared" si="10"/>
        <v>54</v>
      </c>
      <c r="T71" s="52">
        <v>24</v>
      </c>
      <c r="U71" s="51">
        <v>24</v>
      </c>
      <c r="V71" s="36">
        <f t="shared" si="13"/>
        <v>23</v>
      </c>
      <c r="W71" s="36">
        <f t="shared" si="14"/>
        <v>25</v>
      </c>
      <c r="X71" s="36" t="s">
        <v>690</v>
      </c>
      <c r="Y71" s="36"/>
      <c r="Z71" s="36"/>
      <c r="AA71" s="36"/>
      <c r="AB71" s="36"/>
      <c r="AC71" s="36"/>
    </row>
    <row r="72" spans="1:29" ht="19.5" customHeight="1">
      <c r="A72" s="92">
        <v>66</v>
      </c>
      <c r="B72" s="93" t="s">
        <v>432</v>
      </c>
      <c r="C72" s="93" t="s">
        <v>433</v>
      </c>
      <c r="D72" s="44">
        <f t="shared" ref="D72:D135" si="15">ROUNDUP(S72*2/5,0)</f>
        <v>21</v>
      </c>
      <c r="E72" s="25">
        <f t="shared" si="0"/>
        <v>1</v>
      </c>
      <c r="F72" s="25">
        <f t="shared" si="1"/>
        <v>0</v>
      </c>
      <c r="G72" s="25">
        <f t="shared" si="2"/>
        <v>0</v>
      </c>
      <c r="H72" s="45">
        <f t="shared" ref="H72:H135" si="16">ROUNDDOWN(S72*2/5,0)</f>
        <v>20</v>
      </c>
      <c r="I72" s="25">
        <f t="shared" si="3"/>
        <v>1</v>
      </c>
      <c r="J72" s="25">
        <f t="shared" si="4"/>
        <v>0</v>
      </c>
      <c r="K72" s="94">
        <f t="shared" si="5"/>
        <v>0</v>
      </c>
      <c r="L72" s="96">
        <v>10</v>
      </c>
      <c r="M72" s="46">
        <f t="shared" si="6"/>
        <v>1</v>
      </c>
      <c r="N72" s="25">
        <f t="shared" si="7"/>
        <v>0</v>
      </c>
      <c r="O72" s="25">
        <f t="shared" si="8"/>
        <v>0</v>
      </c>
      <c r="P72" s="46"/>
      <c r="Q72" s="47"/>
      <c r="R72" s="48">
        <f t="shared" si="9"/>
        <v>51</v>
      </c>
      <c r="S72" s="49">
        <f t="shared" si="10"/>
        <v>51</v>
      </c>
      <c r="T72" s="52">
        <v>23</v>
      </c>
      <c r="U72" s="51">
        <v>23</v>
      </c>
      <c r="V72" s="36">
        <f t="shared" ref="V72:V135" si="17">T72-1</f>
        <v>22</v>
      </c>
      <c r="W72" s="36">
        <f t="shared" ref="W72:W135" si="18">T72+1</f>
        <v>24</v>
      </c>
      <c r="X72" s="36" t="s">
        <v>691</v>
      </c>
      <c r="Y72" s="36"/>
      <c r="Z72" s="36"/>
      <c r="AA72" s="36"/>
      <c r="AB72" s="36"/>
      <c r="AC72" s="36"/>
    </row>
    <row r="73" spans="1:29" ht="19.5" customHeight="1">
      <c r="A73" s="92">
        <v>67</v>
      </c>
      <c r="B73" s="93" t="s">
        <v>434</v>
      </c>
      <c r="C73" s="93" t="s">
        <v>435</v>
      </c>
      <c r="D73" s="44">
        <f t="shared" si="15"/>
        <v>22</v>
      </c>
      <c r="E73" s="25">
        <f t="shared" si="0"/>
        <v>1</v>
      </c>
      <c r="F73" s="25">
        <f t="shared" si="1"/>
        <v>0</v>
      </c>
      <c r="G73" s="25">
        <f t="shared" si="2"/>
        <v>0</v>
      </c>
      <c r="H73" s="45">
        <f t="shared" si="16"/>
        <v>21</v>
      </c>
      <c r="I73" s="25">
        <f t="shared" si="3"/>
        <v>1</v>
      </c>
      <c r="J73" s="25">
        <f t="shared" si="4"/>
        <v>0</v>
      </c>
      <c r="K73" s="94">
        <f t="shared" si="5"/>
        <v>0</v>
      </c>
      <c r="L73" s="96">
        <f>ROUNDDOWN(S73*1/5,0)</f>
        <v>10</v>
      </c>
      <c r="M73" s="46">
        <f t="shared" si="6"/>
        <v>1</v>
      </c>
      <c r="N73" s="25">
        <f t="shared" si="7"/>
        <v>0</v>
      </c>
      <c r="O73" s="25">
        <f t="shared" si="8"/>
        <v>0</v>
      </c>
      <c r="P73" s="46"/>
      <c r="Q73" s="47"/>
      <c r="R73" s="48">
        <f t="shared" si="9"/>
        <v>53</v>
      </c>
      <c r="S73" s="49">
        <f t="shared" si="10"/>
        <v>54</v>
      </c>
      <c r="T73" s="52">
        <v>24</v>
      </c>
      <c r="U73" s="51">
        <v>24</v>
      </c>
      <c r="V73" s="36">
        <f t="shared" si="17"/>
        <v>23</v>
      </c>
      <c r="W73" s="36">
        <f t="shared" si="18"/>
        <v>25</v>
      </c>
      <c r="X73" s="36" t="s">
        <v>690</v>
      </c>
      <c r="Y73" s="36"/>
      <c r="Z73" s="36"/>
      <c r="AA73" s="36"/>
      <c r="AB73" s="36"/>
      <c r="AC73" s="36"/>
    </row>
    <row r="74" spans="1:29" ht="19.5" customHeight="1">
      <c r="A74" s="92">
        <v>68</v>
      </c>
      <c r="B74" s="93" t="s">
        <v>436</v>
      </c>
      <c r="C74" s="93" t="s">
        <v>437</v>
      </c>
      <c r="D74" s="44">
        <f t="shared" si="15"/>
        <v>21</v>
      </c>
      <c r="E74" s="25">
        <f t="shared" si="0"/>
        <v>1</v>
      </c>
      <c r="F74" s="25">
        <f t="shared" si="1"/>
        <v>0</v>
      </c>
      <c r="G74" s="25">
        <f t="shared" si="2"/>
        <v>0</v>
      </c>
      <c r="H74" s="45">
        <f t="shared" si="16"/>
        <v>20</v>
      </c>
      <c r="I74" s="25">
        <f t="shared" si="3"/>
        <v>1</v>
      </c>
      <c r="J74" s="25">
        <f t="shared" si="4"/>
        <v>0</v>
      </c>
      <c r="K74" s="94">
        <f t="shared" si="5"/>
        <v>0</v>
      </c>
      <c r="L74" s="96">
        <v>10</v>
      </c>
      <c r="M74" s="46">
        <f t="shared" si="6"/>
        <v>1</v>
      </c>
      <c r="N74" s="25">
        <f t="shared" si="7"/>
        <v>0</v>
      </c>
      <c r="O74" s="25">
        <f t="shared" si="8"/>
        <v>0</v>
      </c>
      <c r="P74" s="46"/>
      <c r="Q74" s="47"/>
      <c r="R74" s="48">
        <f t="shared" si="9"/>
        <v>51</v>
      </c>
      <c r="S74" s="49">
        <f t="shared" si="10"/>
        <v>51</v>
      </c>
      <c r="T74" s="52">
        <v>23</v>
      </c>
      <c r="U74" s="51">
        <v>23</v>
      </c>
      <c r="V74" s="36">
        <f t="shared" si="17"/>
        <v>22</v>
      </c>
      <c r="W74" s="36">
        <f t="shared" si="18"/>
        <v>24</v>
      </c>
      <c r="X74" s="36" t="s">
        <v>691</v>
      </c>
      <c r="Y74" s="36"/>
      <c r="Z74" s="36"/>
      <c r="AA74" s="36"/>
      <c r="AB74" s="36"/>
      <c r="AC74" s="36"/>
    </row>
    <row r="75" spans="1:29" ht="19.5" customHeight="1">
      <c r="A75" s="92">
        <v>69</v>
      </c>
      <c r="B75" s="93" t="s">
        <v>438</v>
      </c>
      <c r="C75" s="93" t="s">
        <v>439</v>
      </c>
      <c r="D75" s="44">
        <f t="shared" si="15"/>
        <v>20</v>
      </c>
      <c r="E75" s="25">
        <f t="shared" si="0"/>
        <v>1</v>
      </c>
      <c r="F75" s="25">
        <f t="shared" si="1"/>
        <v>0</v>
      </c>
      <c r="G75" s="25">
        <f t="shared" si="2"/>
        <v>0</v>
      </c>
      <c r="H75" s="45">
        <f t="shared" si="16"/>
        <v>19</v>
      </c>
      <c r="I75" s="25">
        <f t="shared" si="3"/>
        <v>0</v>
      </c>
      <c r="J75" s="25">
        <f t="shared" si="4"/>
        <v>0</v>
      </c>
      <c r="K75" s="94">
        <f t="shared" si="5"/>
        <v>0</v>
      </c>
      <c r="L75" s="96">
        <v>10</v>
      </c>
      <c r="M75" s="46">
        <f t="shared" si="6"/>
        <v>1</v>
      </c>
      <c r="N75" s="25">
        <f t="shared" si="7"/>
        <v>0</v>
      </c>
      <c r="O75" s="25">
        <f t="shared" si="8"/>
        <v>0</v>
      </c>
      <c r="P75" s="46"/>
      <c r="Q75" s="47"/>
      <c r="R75" s="48">
        <f t="shared" si="9"/>
        <v>49</v>
      </c>
      <c r="S75" s="49">
        <f t="shared" si="10"/>
        <v>49</v>
      </c>
      <c r="T75" s="52">
        <v>22</v>
      </c>
      <c r="U75" s="51">
        <v>22</v>
      </c>
      <c r="V75" s="36">
        <f t="shared" si="17"/>
        <v>21</v>
      </c>
      <c r="W75" s="36">
        <f t="shared" si="18"/>
        <v>23</v>
      </c>
      <c r="X75" s="36" t="s">
        <v>691</v>
      </c>
      <c r="Y75" s="36"/>
      <c r="Z75" s="36"/>
      <c r="AA75" s="36"/>
      <c r="AB75" s="36"/>
      <c r="AC75" s="36"/>
    </row>
    <row r="76" spans="1:29" ht="19.5" customHeight="1">
      <c r="A76" s="92">
        <v>70</v>
      </c>
      <c r="B76" s="93" t="s">
        <v>440</v>
      </c>
      <c r="C76" s="93" t="s">
        <v>441</v>
      </c>
      <c r="D76" s="44">
        <f t="shared" si="15"/>
        <v>23</v>
      </c>
      <c r="E76" s="25">
        <f t="shared" si="0"/>
        <v>1</v>
      </c>
      <c r="F76" s="25">
        <f t="shared" si="1"/>
        <v>1</v>
      </c>
      <c r="G76" s="25">
        <f t="shared" si="2"/>
        <v>0</v>
      </c>
      <c r="H76" s="45">
        <f t="shared" si="16"/>
        <v>22</v>
      </c>
      <c r="I76" s="25">
        <f t="shared" si="3"/>
        <v>1</v>
      </c>
      <c r="J76" s="25">
        <f t="shared" si="4"/>
        <v>0</v>
      </c>
      <c r="K76" s="94">
        <f t="shared" si="5"/>
        <v>0</v>
      </c>
      <c r="L76" s="96">
        <f>ROUNDDOWN(S76*1/5,0)</f>
        <v>11</v>
      </c>
      <c r="M76" s="46">
        <f t="shared" si="6"/>
        <v>1</v>
      </c>
      <c r="N76" s="25">
        <f t="shared" si="7"/>
        <v>0</v>
      </c>
      <c r="O76" s="25">
        <f t="shared" si="8"/>
        <v>0</v>
      </c>
      <c r="P76" s="46"/>
      <c r="Q76" s="47"/>
      <c r="R76" s="48">
        <f t="shared" si="9"/>
        <v>56</v>
      </c>
      <c r="S76" s="49">
        <f t="shared" si="10"/>
        <v>56</v>
      </c>
      <c r="T76" s="52">
        <v>25</v>
      </c>
      <c r="U76" s="51">
        <v>25</v>
      </c>
      <c r="V76" s="36">
        <f t="shared" si="17"/>
        <v>24</v>
      </c>
      <c r="W76" s="36">
        <f t="shared" si="18"/>
        <v>26</v>
      </c>
      <c r="X76" s="36" t="s">
        <v>690</v>
      </c>
      <c r="Y76" s="36"/>
      <c r="Z76" s="36"/>
      <c r="AA76" s="36"/>
      <c r="AB76" s="36"/>
      <c r="AC76" s="36"/>
    </row>
    <row r="77" spans="1:29" ht="19.5" customHeight="1">
      <c r="A77" s="92">
        <v>71</v>
      </c>
      <c r="B77" s="93" t="s">
        <v>442</v>
      </c>
      <c r="C77" s="93" t="s">
        <v>443</v>
      </c>
      <c r="D77" s="44">
        <f t="shared" si="15"/>
        <v>23</v>
      </c>
      <c r="E77" s="25">
        <f t="shared" si="0"/>
        <v>1</v>
      </c>
      <c r="F77" s="25">
        <f t="shared" si="1"/>
        <v>1</v>
      </c>
      <c r="G77" s="25">
        <f t="shared" si="2"/>
        <v>0</v>
      </c>
      <c r="H77" s="45">
        <f t="shared" si="16"/>
        <v>22</v>
      </c>
      <c r="I77" s="25">
        <f t="shared" si="3"/>
        <v>1</v>
      </c>
      <c r="J77" s="25">
        <f t="shared" si="4"/>
        <v>0</v>
      </c>
      <c r="K77" s="94">
        <f t="shared" si="5"/>
        <v>0</v>
      </c>
      <c r="L77" s="96">
        <f>ROUNDDOWN(S77*1/5,0)</f>
        <v>11</v>
      </c>
      <c r="M77" s="46">
        <f t="shared" si="6"/>
        <v>1</v>
      </c>
      <c r="N77" s="25">
        <f t="shared" si="7"/>
        <v>0</v>
      </c>
      <c r="O77" s="25">
        <f t="shared" si="8"/>
        <v>0</v>
      </c>
      <c r="P77" s="46"/>
      <c r="Q77" s="47"/>
      <c r="R77" s="48">
        <f t="shared" si="9"/>
        <v>56</v>
      </c>
      <c r="S77" s="49">
        <f t="shared" si="10"/>
        <v>56</v>
      </c>
      <c r="T77" s="52">
        <v>25</v>
      </c>
      <c r="U77" s="51">
        <v>25</v>
      </c>
      <c r="V77" s="36">
        <f t="shared" si="17"/>
        <v>24</v>
      </c>
      <c r="W77" s="36">
        <f t="shared" si="18"/>
        <v>26</v>
      </c>
      <c r="X77" s="36" t="s">
        <v>690</v>
      </c>
      <c r="Y77" s="36"/>
      <c r="Z77" s="36"/>
      <c r="AA77" s="36"/>
      <c r="AB77" s="36"/>
      <c r="AC77" s="36"/>
    </row>
    <row r="78" spans="1:29" ht="19.5" customHeight="1">
      <c r="A78" s="92">
        <v>72</v>
      </c>
      <c r="B78" s="93" t="s">
        <v>444</v>
      </c>
      <c r="C78" s="93" t="s">
        <v>445</v>
      </c>
      <c r="D78" s="44">
        <f t="shared" si="15"/>
        <v>28</v>
      </c>
      <c r="E78" s="25">
        <f t="shared" si="0"/>
        <v>1</v>
      </c>
      <c r="F78" s="25">
        <f t="shared" si="1"/>
        <v>1</v>
      </c>
      <c r="G78" s="25">
        <f t="shared" si="2"/>
        <v>1</v>
      </c>
      <c r="H78" s="45">
        <f t="shared" si="16"/>
        <v>27</v>
      </c>
      <c r="I78" s="25">
        <f t="shared" si="3"/>
        <v>1</v>
      </c>
      <c r="J78" s="25">
        <f t="shared" si="4"/>
        <v>1</v>
      </c>
      <c r="K78" s="94">
        <f t="shared" si="5"/>
        <v>1</v>
      </c>
      <c r="L78" s="96">
        <v>13</v>
      </c>
      <c r="M78" s="46">
        <f t="shared" si="6"/>
        <v>1</v>
      </c>
      <c r="N78" s="25">
        <f t="shared" si="7"/>
        <v>1</v>
      </c>
      <c r="O78" s="25">
        <f t="shared" si="8"/>
        <v>1</v>
      </c>
      <c r="P78" s="46"/>
      <c r="Q78" s="47"/>
      <c r="R78" s="48">
        <f t="shared" si="9"/>
        <v>68</v>
      </c>
      <c r="S78" s="49">
        <f t="shared" si="10"/>
        <v>68</v>
      </c>
      <c r="T78" s="52">
        <v>30</v>
      </c>
      <c r="U78" s="51">
        <v>30</v>
      </c>
      <c r="V78" s="36">
        <f t="shared" si="17"/>
        <v>29</v>
      </c>
      <c r="W78" s="36">
        <f t="shared" si="18"/>
        <v>31</v>
      </c>
      <c r="X78" s="36" t="s">
        <v>689</v>
      </c>
      <c r="Y78" s="36"/>
      <c r="Z78" s="36"/>
      <c r="AA78" s="36"/>
      <c r="AB78" s="36"/>
      <c r="AC78" s="36"/>
    </row>
    <row r="79" spans="1:29" ht="19.5" customHeight="1">
      <c r="A79" s="92">
        <v>73</v>
      </c>
      <c r="B79" s="93" t="s">
        <v>446</v>
      </c>
      <c r="C79" s="93" t="s">
        <v>447</v>
      </c>
      <c r="D79" s="44">
        <f t="shared" si="15"/>
        <v>24</v>
      </c>
      <c r="E79" s="25">
        <f t="shared" si="0"/>
        <v>1</v>
      </c>
      <c r="F79" s="25">
        <f t="shared" si="1"/>
        <v>1</v>
      </c>
      <c r="G79" s="25">
        <f t="shared" si="2"/>
        <v>0</v>
      </c>
      <c r="H79" s="45">
        <f t="shared" si="16"/>
        <v>23</v>
      </c>
      <c r="I79" s="25">
        <f t="shared" si="3"/>
        <v>1</v>
      </c>
      <c r="J79" s="25">
        <f t="shared" si="4"/>
        <v>1</v>
      </c>
      <c r="K79" s="94">
        <f t="shared" si="5"/>
        <v>0</v>
      </c>
      <c r="L79" s="96">
        <v>11</v>
      </c>
      <c r="M79" s="46">
        <f t="shared" si="6"/>
        <v>1</v>
      </c>
      <c r="N79" s="25">
        <f t="shared" si="7"/>
        <v>0</v>
      </c>
      <c r="O79" s="25">
        <f t="shared" si="8"/>
        <v>0</v>
      </c>
      <c r="P79" s="46"/>
      <c r="Q79" s="47"/>
      <c r="R79" s="48">
        <f t="shared" si="9"/>
        <v>58</v>
      </c>
      <c r="S79" s="49">
        <f t="shared" si="10"/>
        <v>58</v>
      </c>
      <c r="T79" s="52">
        <v>26</v>
      </c>
      <c r="U79" s="51">
        <v>26</v>
      </c>
      <c r="V79" s="36">
        <f t="shared" si="17"/>
        <v>25</v>
      </c>
      <c r="W79" s="36">
        <f t="shared" si="18"/>
        <v>27</v>
      </c>
      <c r="X79" s="36" t="s">
        <v>690</v>
      </c>
      <c r="Y79" s="36"/>
      <c r="Z79" s="36"/>
      <c r="AA79" s="36"/>
      <c r="AB79" s="36"/>
      <c r="AC79" s="36"/>
    </row>
    <row r="80" spans="1:29" ht="19.5" customHeight="1">
      <c r="A80" s="92">
        <v>74</v>
      </c>
      <c r="B80" s="93" t="s">
        <v>448</v>
      </c>
      <c r="C80" s="93" t="s">
        <v>449</v>
      </c>
      <c r="D80" s="44">
        <f t="shared" si="15"/>
        <v>24</v>
      </c>
      <c r="E80" s="25">
        <f t="shared" si="0"/>
        <v>1</v>
      </c>
      <c r="F80" s="25">
        <f t="shared" si="1"/>
        <v>1</v>
      </c>
      <c r="G80" s="25">
        <f t="shared" si="2"/>
        <v>0</v>
      </c>
      <c r="H80" s="45">
        <f t="shared" si="16"/>
        <v>23</v>
      </c>
      <c r="I80" s="25">
        <f t="shared" si="3"/>
        <v>1</v>
      </c>
      <c r="J80" s="25">
        <f t="shared" si="4"/>
        <v>1</v>
      </c>
      <c r="K80" s="94">
        <f t="shared" si="5"/>
        <v>0</v>
      </c>
      <c r="L80" s="96">
        <v>11</v>
      </c>
      <c r="M80" s="46">
        <f t="shared" si="6"/>
        <v>1</v>
      </c>
      <c r="N80" s="25">
        <f t="shared" si="7"/>
        <v>0</v>
      </c>
      <c r="O80" s="25">
        <f t="shared" si="8"/>
        <v>0</v>
      </c>
      <c r="P80" s="46"/>
      <c r="Q80" s="47"/>
      <c r="R80" s="48">
        <f t="shared" si="9"/>
        <v>58</v>
      </c>
      <c r="S80" s="49">
        <f t="shared" si="10"/>
        <v>58</v>
      </c>
      <c r="T80" s="52">
        <v>26</v>
      </c>
      <c r="U80" s="51">
        <v>26</v>
      </c>
      <c r="V80" s="36">
        <f t="shared" si="17"/>
        <v>25</v>
      </c>
      <c r="W80" s="36">
        <f t="shared" si="18"/>
        <v>27</v>
      </c>
      <c r="X80" s="36" t="s">
        <v>690</v>
      </c>
      <c r="Y80" s="36"/>
      <c r="Z80" s="36"/>
      <c r="AA80" s="36"/>
      <c r="AB80" s="36"/>
      <c r="AC80" s="36"/>
    </row>
    <row r="81" spans="1:29" ht="19.5" customHeight="1">
      <c r="A81" s="92">
        <v>75</v>
      </c>
      <c r="B81" s="93" t="s">
        <v>450</v>
      </c>
      <c r="C81" s="93" t="s">
        <v>451</v>
      </c>
      <c r="D81" s="44">
        <f t="shared" si="15"/>
        <v>24</v>
      </c>
      <c r="E81" s="25">
        <f t="shared" si="0"/>
        <v>1</v>
      </c>
      <c r="F81" s="25">
        <f t="shared" si="1"/>
        <v>1</v>
      </c>
      <c r="G81" s="25">
        <f t="shared" si="2"/>
        <v>0</v>
      </c>
      <c r="H81" s="45">
        <f t="shared" si="16"/>
        <v>23</v>
      </c>
      <c r="I81" s="25">
        <f t="shared" si="3"/>
        <v>1</v>
      </c>
      <c r="J81" s="25">
        <f t="shared" si="4"/>
        <v>1</v>
      </c>
      <c r="K81" s="94">
        <f t="shared" si="5"/>
        <v>0</v>
      </c>
      <c r="L81" s="96">
        <v>11</v>
      </c>
      <c r="M81" s="46">
        <f t="shared" si="6"/>
        <v>1</v>
      </c>
      <c r="N81" s="25">
        <f t="shared" si="7"/>
        <v>0</v>
      </c>
      <c r="O81" s="25">
        <f t="shared" si="8"/>
        <v>0</v>
      </c>
      <c r="P81" s="46"/>
      <c r="Q81" s="47"/>
      <c r="R81" s="48">
        <f t="shared" si="9"/>
        <v>58</v>
      </c>
      <c r="S81" s="49">
        <f t="shared" si="10"/>
        <v>58</v>
      </c>
      <c r="T81" s="52">
        <v>26</v>
      </c>
      <c r="U81" s="51">
        <v>26</v>
      </c>
      <c r="V81" s="36">
        <f t="shared" si="17"/>
        <v>25</v>
      </c>
      <c r="W81" s="36">
        <f t="shared" si="18"/>
        <v>27</v>
      </c>
      <c r="X81" s="36" t="s">
        <v>690</v>
      </c>
      <c r="Y81" s="36"/>
      <c r="Z81" s="36"/>
      <c r="AA81" s="36"/>
      <c r="AB81" s="36"/>
      <c r="AC81" s="36"/>
    </row>
    <row r="82" spans="1:29" ht="19.5" customHeight="1">
      <c r="A82" s="92">
        <v>76</v>
      </c>
      <c r="B82" s="93" t="s">
        <v>452</v>
      </c>
      <c r="C82" s="93" t="s">
        <v>453</v>
      </c>
      <c r="D82" s="44">
        <f t="shared" si="15"/>
        <v>17</v>
      </c>
      <c r="E82" s="25">
        <f t="shared" si="0"/>
        <v>0</v>
      </c>
      <c r="F82" s="25">
        <f t="shared" si="1"/>
        <v>0</v>
      </c>
      <c r="G82" s="25">
        <f t="shared" si="2"/>
        <v>0</v>
      </c>
      <c r="H82" s="45">
        <f t="shared" si="16"/>
        <v>16</v>
      </c>
      <c r="I82" s="25">
        <f t="shared" si="3"/>
        <v>0</v>
      </c>
      <c r="J82" s="25">
        <f t="shared" si="4"/>
        <v>0</v>
      </c>
      <c r="K82" s="94">
        <f t="shared" si="5"/>
        <v>0</v>
      </c>
      <c r="L82" s="96">
        <v>9</v>
      </c>
      <c r="M82" s="46">
        <f t="shared" si="6"/>
        <v>0</v>
      </c>
      <c r="N82" s="25">
        <f t="shared" si="7"/>
        <v>0</v>
      </c>
      <c r="O82" s="25">
        <f t="shared" si="8"/>
        <v>0</v>
      </c>
      <c r="P82" s="46"/>
      <c r="Q82" s="47"/>
      <c r="R82" s="48">
        <f t="shared" si="9"/>
        <v>42</v>
      </c>
      <c r="S82" s="49">
        <f t="shared" si="10"/>
        <v>42</v>
      </c>
      <c r="T82" s="52">
        <v>19</v>
      </c>
      <c r="U82" s="51">
        <v>19</v>
      </c>
      <c r="V82" s="36">
        <f t="shared" si="17"/>
        <v>18</v>
      </c>
      <c r="W82" s="36">
        <f t="shared" si="18"/>
        <v>20</v>
      </c>
      <c r="X82" s="36" t="s">
        <v>691</v>
      </c>
      <c r="Y82" s="36"/>
      <c r="Z82" s="36"/>
      <c r="AA82" s="36"/>
      <c r="AB82" s="36"/>
      <c r="AC82" s="36"/>
    </row>
    <row r="83" spans="1:29" ht="19.5" customHeight="1">
      <c r="A83" s="92">
        <v>77</v>
      </c>
      <c r="B83" s="93" t="s">
        <v>454</v>
      </c>
      <c r="C83" s="93" t="s">
        <v>188</v>
      </c>
      <c r="D83" s="44">
        <f t="shared" si="15"/>
        <v>22</v>
      </c>
      <c r="E83" s="25">
        <f t="shared" si="0"/>
        <v>1</v>
      </c>
      <c r="F83" s="25">
        <f t="shared" si="1"/>
        <v>0</v>
      </c>
      <c r="G83" s="25">
        <f t="shared" si="2"/>
        <v>0</v>
      </c>
      <c r="H83" s="45">
        <f t="shared" si="16"/>
        <v>21</v>
      </c>
      <c r="I83" s="25">
        <f t="shared" si="3"/>
        <v>1</v>
      </c>
      <c r="J83" s="25">
        <f t="shared" si="4"/>
        <v>0</v>
      </c>
      <c r="K83" s="94">
        <f t="shared" si="5"/>
        <v>0</v>
      </c>
      <c r="L83" s="96">
        <v>11</v>
      </c>
      <c r="M83" s="46">
        <f t="shared" si="6"/>
        <v>1</v>
      </c>
      <c r="N83" s="25">
        <f t="shared" si="7"/>
        <v>0</v>
      </c>
      <c r="O83" s="25">
        <f t="shared" si="8"/>
        <v>0</v>
      </c>
      <c r="P83" s="46"/>
      <c r="Q83" s="47"/>
      <c r="R83" s="48">
        <f t="shared" si="9"/>
        <v>54</v>
      </c>
      <c r="S83" s="49">
        <f t="shared" si="10"/>
        <v>54</v>
      </c>
      <c r="T83" s="52">
        <v>24</v>
      </c>
      <c r="U83" s="51">
        <v>24</v>
      </c>
      <c r="V83" s="36">
        <f t="shared" si="17"/>
        <v>23</v>
      </c>
      <c r="W83" s="36">
        <f t="shared" si="18"/>
        <v>25</v>
      </c>
      <c r="X83" s="36" t="s">
        <v>690</v>
      </c>
      <c r="Y83" s="36"/>
      <c r="Z83" s="36"/>
      <c r="AA83" s="36"/>
      <c r="AB83" s="36"/>
      <c r="AC83" s="36"/>
    </row>
    <row r="84" spans="1:29" ht="19.5" customHeight="1">
      <c r="A84" s="92">
        <v>78</v>
      </c>
      <c r="B84" s="93" t="s">
        <v>455</v>
      </c>
      <c r="C84" s="93" t="s">
        <v>456</v>
      </c>
      <c r="D84" s="44">
        <f t="shared" si="15"/>
        <v>26</v>
      </c>
      <c r="E84" s="25">
        <f t="shared" si="0"/>
        <v>1</v>
      </c>
      <c r="F84" s="25">
        <f t="shared" si="1"/>
        <v>1</v>
      </c>
      <c r="G84" s="25">
        <f t="shared" si="2"/>
        <v>1</v>
      </c>
      <c r="H84" s="45">
        <f t="shared" si="16"/>
        <v>26</v>
      </c>
      <c r="I84" s="25">
        <f t="shared" si="3"/>
        <v>1</v>
      </c>
      <c r="J84" s="25">
        <f t="shared" si="4"/>
        <v>1</v>
      </c>
      <c r="K84" s="94">
        <f t="shared" si="5"/>
        <v>1</v>
      </c>
      <c r="L84" s="96">
        <v>13</v>
      </c>
      <c r="M84" s="46">
        <f t="shared" si="6"/>
        <v>1</v>
      </c>
      <c r="N84" s="25">
        <f t="shared" si="7"/>
        <v>1</v>
      </c>
      <c r="O84" s="25">
        <f t="shared" si="8"/>
        <v>1</v>
      </c>
      <c r="P84" s="46"/>
      <c r="Q84" s="47"/>
      <c r="R84" s="48">
        <f t="shared" si="9"/>
        <v>65</v>
      </c>
      <c r="S84" s="49">
        <f t="shared" si="10"/>
        <v>65</v>
      </c>
      <c r="T84" s="52">
        <v>29</v>
      </c>
      <c r="U84" s="51">
        <v>29</v>
      </c>
      <c r="V84" s="36">
        <f t="shared" si="17"/>
        <v>28</v>
      </c>
      <c r="W84" s="36">
        <f t="shared" si="18"/>
        <v>30</v>
      </c>
      <c r="X84" s="36" t="s">
        <v>689</v>
      </c>
      <c r="Y84" s="36"/>
      <c r="Z84" s="36"/>
      <c r="AA84" s="36"/>
      <c r="AB84" s="36"/>
      <c r="AC84" s="36"/>
    </row>
    <row r="85" spans="1:29" ht="19.5" customHeight="1">
      <c r="A85" s="92">
        <v>79</v>
      </c>
      <c r="B85" s="93" t="s">
        <v>457</v>
      </c>
      <c r="C85" s="93" t="s">
        <v>458</v>
      </c>
      <c r="D85" s="44">
        <f t="shared" si="15"/>
        <v>24</v>
      </c>
      <c r="E85" s="25">
        <f t="shared" si="0"/>
        <v>1</v>
      </c>
      <c r="F85" s="25">
        <f t="shared" si="1"/>
        <v>1</v>
      </c>
      <c r="G85" s="25">
        <f t="shared" si="2"/>
        <v>0</v>
      </c>
      <c r="H85" s="45">
        <f t="shared" si="16"/>
        <v>23</v>
      </c>
      <c r="I85" s="25">
        <f t="shared" si="3"/>
        <v>1</v>
      </c>
      <c r="J85" s="25">
        <f t="shared" si="4"/>
        <v>1</v>
      </c>
      <c r="K85" s="94">
        <f t="shared" si="5"/>
        <v>0</v>
      </c>
      <c r="L85" s="96">
        <v>11</v>
      </c>
      <c r="M85" s="46">
        <f t="shared" si="6"/>
        <v>1</v>
      </c>
      <c r="N85" s="25">
        <f t="shared" si="7"/>
        <v>0</v>
      </c>
      <c r="O85" s="25">
        <f t="shared" si="8"/>
        <v>0</v>
      </c>
      <c r="P85" s="46"/>
      <c r="Q85" s="47"/>
      <c r="R85" s="48">
        <f t="shared" si="9"/>
        <v>58</v>
      </c>
      <c r="S85" s="49">
        <f t="shared" si="10"/>
        <v>58</v>
      </c>
      <c r="T85" s="52">
        <v>26</v>
      </c>
      <c r="U85" s="51">
        <v>26</v>
      </c>
      <c r="V85" s="36">
        <f t="shared" si="17"/>
        <v>25</v>
      </c>
      <c r="W85" s="36">
        <f t="shared" si="18"/>
        <v>27</v>
      </c>
      <c r="X85" s="36" t="s">
        <v>690</v>
      </c>
      <c r="Y85" s="36"/>
      <c r="Z85" s="36"/>
      <c r="AA85" s="36"/>
      <c r="AB85" s="36"/>
      <c r="AC85" s="36"/>
    </row>
    <row r="86" spans="1:29" ht="19.5" customHeight="1">
      <c r="A86" s="92">
        <v>80</v>
      </c>
      <c r="B86" s="93" t="s">
        <v>459</v>
      </c>
      <c r="C86" s="93" t="s">
        <v>460</v>
      </c>
      <c r="D86" s="44">
        <f t="shared" si="15"/>
        <v>22</v>
      </c>
      <c r="E86" s="25">
        <f t="shared" si="0"/>
        <v>1</v>
      </c>
      <c r="F86" s="25">
        <f t="shared" si="1"/>
        <v>0</v>
      </c>
      <c r="G86" s="25">
        <f t="shared" si="2"/>
        <v>0</v>
      </c>
      <c r="H86" s="45">
        <f t="shared" si="16"/>
        <v>21</v>
      </c>
      <c r="I86" s="25">
        <f t="shared" si="3"/>
        <v>1</v>
      </c>
      <c r="J86" s="25">
        <f t="shared" si="4"/>
        <v>0</v>
      </c>
      <c r="K86" s="94">
        <f t="shared" si="5"/>
        <v>0</v>
      </c>
      <c r="L86" s="96">
        <v>11</v>
      </c>
      <c r="M86" s="46">
        <f t="shared" si="6"/>
        <v>1</v>
      </c>
      <c r="N86" s="25">
        <f t="shared" si="7"/>
        <v>0</v>
      </c>
      <c r="O86" s="25">
        <f t="shared" si="8"/>
        <v>0</v>
      </c>
      <c r="P86" s="46"/>
      <c r="Q86" s="47"/>
      <c r="R86" s="48">
        <f t="shared" si="9"/>
        <v>54</v>
      </c>
      <c r="S86" s="49">
        <f t="shared" si="10"/>
        <v>54</v>
      </c>
      <c r="T86" s="52">
        <v>24</v>
      </c>
      <c r="U86" s="51">
        <v>24</v>
      </c>
      <c r="V86" s="36">
        <f t="shared" si="17"/>
        <v>23</v>
      </c>
      <c r="W86" s="36">
        <f t="shared" si="18"/>
        <v>25</v>
      </c>
      <c r="X86" s="36" t="s">
        <v>690</v>
      </c>
      <c r="Y86" s="36"/>
      <c r="Z86" s="36"/>
      <c r="AA86" s="36"/>
      <c r="AB86" s="36"/>
      <c r="AC86" s="36"/>
    </row>
    <row r="87" spans="1:29" ht="19.5" customHeight="1">
      <c r="A87" s="92">
        <v>81</v>
      </c>
      <c r="B87" s="93" t="s">
        <v>461</v>
      </c>
      <c r="C87" s="93" t="s">
        <v>462</v>
      </c>
      <c r="D87" s="44">
        <f t="shared" si="15"/>
        <v>20</v>
      </c>
      <c r="E87" s="25">
        <f t="shared" si="0"/>
        <v>1</v>
      </c>
      <c r="F87" s="25">
        <f t="shared" si="1"/>
        <v>0</v>
      </c>
      <c r="G87" s="25">
        <f t="shared" si="2"/>
        <v>0</v>
      </c>
      <c r="H87" s="45">
        <f t="shared" si="16"/>
        <v>19</v>
      </c>
      <c r="I87" s="25">
        <f t="shared" si="3"/>
        <v>0</v>
      </c>
      <c r="J87" s="25">
        <f t="shared" si="4"/>
        <v>0</v>
      </c>
      <c r="K87" s="94">
        <f t="shared" si="5"/>
        <v>0</v>
      </c>
      <c r="L87" s="96">
        <v>10</v>
      </c>
      <c r="M87" s="46">
        <f t="shared" si="6"/>
        <v>1</v>
      </c>
      <c r="N87" s="25">
        <f t="shared" si="7"/>
        <v>0</v>
      </c>
      <c r="O87" s="25">
        <f t="shared" si="8"/>
        <v>0</v>
      </c>
      <c r="P87" s="46"/>
      <c r="Q87" s="47"/>
      <c r="R87" s="48">
        <f t="shared" si="9"/>
        <v>49</v>
      </c>
      <c r="S87" s="49">
        <f t="shared" si="10"/>
        <v>49</v>
      </c>
      <c r="T87" s="52">
        <v>22</v>
      </c>
      <c r="U87" s="51">
        <v>22</v>
      </c>
      <c r="V87" s="36">
        <f t="shared" si="17"/>
        <v>21</v>
      </c>
      <c r="W87" s="36">
        <f t="shared" si="18"/>
        <v>23</v>
      </c>
      <c r="X87" s="36" t="s">
        <v>691</v>
      </c>
      <c r="Y87" s="36"/>
      <c r="Z87" s="36"/>
      <c r="AA87" s="36"/>
      <c r="AB87" s="36"/>
      <c r="AC87" s="36"/>
    </row>
    <row r="88" spans="1:29" ht="19.5" customHeight="1">
      <c r="A88" s="92">
        <v>82</v>
      </c>
      <c r="B88" s="93" t="s">
        <v>463</v>
      </c>
      <c r="C88" s="93" t="s">
        <v>464</v>
      </c>
      <c r="D88" s="44">
        <f t="shared" si="15"/>
        <v>21</v>
      </c>
      <c r="E88" s="25">
        <f t="shared" si="0"/>
        <v>1</v>
      </c>
      <c r="F88" s="25">
        <f t="shared" si="1"/>
        <v>0</v>
      </c>
      <c r="G88" s="25">
        <f t="shared" si="2"/>
        <v>0</v>
      </c>
      <c r="H88" s="45">
        <f t="shared" si="16"/>
        <v>20</v>
      </c>
      <c r="I88" s="25">
        <f t="shared" si="3"/>
        <v>1</v>
      </c>
      <c r="J88" s="25">
        <f t="shared" si="4"/>
        <v>0</v>
      </c>
      <c r="K88" s="94">
        <f t="shared" si="5"/>
        <v>0</v>
      </c>
      <c r="L88" s="96">
        <f>ROUNDDOWN(S88*1/5,0)</f>
        <v>10</v>
      </c>
      <c r="M88" s="46">
        <f t="shared" si="6"/>
        <v>1</v>
      </c>
      <c r="N88" s="25">
        <f t="shared" si="7"/>
        <v>0</v>
      </c>
      <c r="O88" s="25">
        <f t="shared" si="8"/>
        <v>0</v>
      </c>
      <c r="P88" s="46"/>
      <c r="Q88" s="47"/>
      <c r="R88" s="48">
        <f t="shared" si="9"/>
        <v>51</v>
      </c>
      <c r="S88" s="49">
        <f t="shared" si="10"/>
        <v>51</v>
      </c>
      <c r="T88" s="52">
        <v>23</v>
      </c>
      <c r="U88" s="51">
        <v>23</v>
      </c>
      <c r="V88" s="36">
        <f t="shared" si="17"/>
        <v>22</v>
      </c>
      <c r="W88" s="36">
        <f t="shared" si="18"/>
        <v>24</v>
      </c>
      <c r="X88" s="36" t="s">
        <v>691</v>
      </c>
      <c r="Y88" s="36"/>
      <c r="Z88" s="36"/>
      <c r="AA88" s="36"/>
      <c r="AB88" s="36"/>
      <c r="AC88" s="36"/>
    </row>
    <row r="89" spans="1:29" ht="19.5" customHeight="1">
      <c r="A89" s="92">
        <v>83</v>
      </c>
      <c r="B89" s="93" t="s">
        <v>465</v>
      </c>
      <c r="C89" s="93" t="s">
        <v>466</v>
      </c>
      <c r="D89" s="44">
        <f t="shared" si="15"/>
        <v>28</v>
      </c>
      <c r="E89" s="25">
        <f t="shared" si="0"/>
        <v>1</v>
      </c>
      <c r="F89" s="25">
        <f t="shared" si="1"/>
        <v>1</v>
      </c>
      <c r="G89" s="25">
        <f t="shared" si="2"/>
        <v>1</v>
      </c>
      <c r="H89" s="45">
        <f t="shared" si="16"/>
        <v>27</v>
      </c>
      <c r="I89" s="25">
        <f t="shared" si="3"/>
        <v>1</v>
      </c>
      <c r="J89" s="25">
        <f t="shared" si="4"/>
        <v>1</v>
      </c>
      <c r="K89" s="94">
        <f t="shared" si="5"/>
        <v>1</v>
      </c>
      <c r="L89" s="96">
        <f>ROUNDDOWN(S89*1/5,0)</f>
        <v>13</v>
      </c>
      <c r="M89" s="46">
        <f t="shared" si="6"/>
        <v>1</v>
      </c>
      <c r="N89" s="25">
        <f t="shared" si="7"/>
        <v>1</v>
      </c>
      <c r="O89" s="25">
        <f t="shared" si="8"/>
        <v>1</v>
      </c>
      <c r="P89" s="46"/>
      <c r="Q89" s="47"/>
      <c r="R89" s="48">
        <f t="shared" si="9"/>
        <v>68</v>
      </c>
      <c r="S89" s="49">
        <f t="shared" si="10"/>
        <v>68</v>
      </c>
      <c r="T89" s="52">
        <v>30</v>
      </c>
      <c r="U89" s="51">
        <v>30</v>
      </c>
      <c r="V89" s="36">
        <f t="shared" si="17"/>
        <v>29</v>
      </c>
      <c r="W89" s="36">
        <f t="shared" si="18"/>
        <v>31</v>
      </c>
      <c r="X89" s="36" t="s">
        <v>689</v>
      </c>
      <c r="Y89" s="36"/>
      <c r="Z89" s="36"/>
      <c r="AA89" s="36"/>
      <c r="AB89" s="36"/>
      <c r="AC89" s="36"/>
    </row>
    <row r="90" spans="1:29" ht="19.5" customHeight="1">
      <c r="A90" s="92">
        <v>84</v>
      </c>
      <c r="B90" s="93" t="s">
        <v>467</v>
      </c>
      <c r="C90" s="93" t="s">
        <v>468</v>
      </c>
      <c r="D90" s="44">
        <f t="shared" si="15"/>
        <v>28</v>
      </c>
      <c r="E90" s="25">
        <f t="shared" si="0"/>
        <v>1</v>
      </c>
      <c r="F90" s="25">
        <f t="shared" si="1"/>
        <v>1</v>
      </c>
      <c r="G90" s="25">
        <f t="shared" si="2"/>
        <v>1</v>
      </c>
      <c r="H90" s="45">
        <f t="shared" si="16"/>
        <v>27</v>
      </c>
      <c r="I90" s="25">
        <f t="shared" si="3"/>
        <v>1</v>
      </c>
      <c r="J90" s="25">
        <f t="shared" si="4"/>
        <v>1</v>
      </c>
      <c r="K90" s="94">
        <f t="shared" si="5"/>
        <v>1</v>
      </c>
      <c r="L90" s="96">
        <v>13</v>
      </c>
      <c r="M90" s="46">
        <f t="shared" si="6"/>
        <v>1</v>
      </c>
      <c r="N90" s="25">
        <f t="shared" si="7"/>
        <v>1</v>
      </c>
      <c r="O90" s="25">
        <f t="shared" si="8"/>
        <v>1</v>
      </c>
      <c r="P90" s="53"/>
      <c r="Q90" s="54"/>
      <c r="R90" s="48">
        <f t="shared" si="9"/>
        <v>68</v>
      </c>
      <c r="S90" s="49">
        <f t="shared" si="10"/>
        <v>68</v>
      </c>
      <c r="T90" s="52">
        <v>30</v>
      </c>
      <c r="U90" s="51">
        <v>30</v>
      </c>
      <c r="V90" s="36">
        <f t="shared" si="17"/>
        <v>29</v>
      </c>
      <c r="W90" s="36">
        <f t="shared" si="18"/>
        <v>31</v>
      </c>
      <c r="X90" s="36" t="s">
        <v>689</v>
      </c>
      <c r="Y90" s="36"/>
      <c r="Z90" s="36"/>
      <c r="AA90" s="36"/>
      <c r="AB90" s="36"/>
      <c r="AC90" s="36"/>
    </row>
    <row r="91" spans="1:29" ht="19.5" customHeight="1">
      <c r="A91" s="92">
        <v>85</v>
      </c>
      <c r="B91" s="93" t="s">
        <v>469</v>
      </c>
      <c r="C91" s="93" t="s">
        <v>470</v>
      </c>
      <c r="D91" s="44">
        <f t="shared" si="15"/>
        <v>22</v>
      </c>
      <c r="E91" s="25">
        <f t="shared" si="0"/>
        <v>1</v>
      </c>
      <c r="F91" s="25">
        <f t="shared" si="1"/>
        <v>0</v>
      </c>
      <c r="G91" s="25">
        <f t="shared" si="2"/>
        <v>0</v>
      </c>
      <c r="H91" s="45">
        <f t="shared" si="16"/>
        <v>21</v>
      </c>
      <c r="I91" s="25">
        <f t="shared" si="3"/>
        <v>1</v>
      </c>
      <c r="J91" s="25">
        <f t="shared" si="4"/>
        <v>0</v>
      </c>
      <c r="K91" s="94">
        <f t="shared" si="5"/>
        <v>0</v>
      </c>
      <c r="L91" s="96">
        <v>11</v>
      </c>
      <c r="M91" s="46">
        <f t="shared" si="6"/>
        <v>1</v>
      </c>
      <c r="N91" s="25">
        <f t="shared" si="7"/>
        <v>0</v>
      </c>
      <c r="O91" s="25">
        <f t="shared" si="8"/>
        <v>0</v>
      </c>
      <c r="P91" s="53"/>
      <c r="Q91" s="54"/>
      <c r="R91" s="48">
        <f t="shared" si="9"/>
        <v>54</v>
      </c>
      <c r="S91" s="49">
        <f t="shared" si="10"/>
        <v>54</v>
      </c>
      <c r="T91" s="52">
        <v>24</v>
      </c>
      <c r="U91" s="51">
        <v>24</v>
      </c>
      <c r="V91" s="36">
        <f t="shared" si="17"/>
        <v>23</v>
      </c>
      <c r="W91" s="36">
        <f t="shared" si="18"/>
        <v>25</v>
      </c>
      <c r="X91" s="36" t="s">
        <v>690</v>
      </c>
      <c r="Y91" s="36"/>
      <c r="Z91" s="36"/>
      <c r="AA91" s="36"/>
      <c r="AB91" s="36"/>
      <c r="AC91" s="36"/>
    </row>
    <row r="92" spans="1:29" ht="19.5" customHeight="1">
      <c r="A92" s="92">
        <v>86</v>
      </c>
      <c r="B92" s="93" t="s">
        <v>471</v>
      </c>
      <c r="C92" s="93" t="s">
        <v>472</v>
      </c>
      <c r="D92" s="44">
        <f t="shared" si="15"/>
        <v>23</v>
      </c>
      <c r="E92" s="25">
        <f t="shared" si="0"/>
        <v>1</v>
      </c>
      <c r="F92" s="25">
        <f t="shared" si="1"/>
        <v>1</v>
      </c>
      <c r="G92" s="25">
        <f t="shared" si="2"/>
        <v>0</v>
      </c>
      <c r="H92" s="45">
        <f t="shared" si="16"/>
        <v>22</v>
      </c>
      <c r="I92" s="25">
        <f t="shared" si="3"/>
        <v>1</v>
      </c>
      <c r="J92" s="25">
        <f t="shared" si="4"/>
        <v>0</v>
      </c>
      <c r="K92" s="94">
        <f t="shared" si="5"/>
        <v>0</v>
      </c>
      <c r="L92" s="96">
        <v>11</v>
      </c>
      <c r="M92" s="46">
        <f t="shared" si="6"/>
        <v>1</v>
      </c>
      <c r="N92" s="25">
        <f t="shared" si="7"/>
        <v>0</v>
      </c>
      <c r="O92" s="25">
        <f t="shared" si="8"/>
        <v>0</v>
      </c>
      <c r="P92" s="53"/>
      <c r="Q92" s="54"/>
      <c r="R92" s="48">
        <f t="shared" si="9"/>
        <v>56</v>
      </c>
      <c r="S92" s="49">
        <f t="shared" si="10"/>
        <v>56</v>
      </c>
      <c r="T92" s="52">
        <v>25</v>
      </c>
      <c r="U92" s="51">
        <v>25</v>
      </c>
      <c r="V92" s="36">
        <f t="shared" si="17"/>
        <v>24</v>
      </c>
      <c r="W92" s="36">
        <f t="shared" si="18"/>
        <v>26</v>
      </c>
      <c r="X92" s="36" t="s">
        <v>690</v>
      </c>
      <c r="Y92" s="36"/>
      <c r="Z92" s="36"/>
      <c r="AA92" s="36"/>
      <c r="AB92" s="36"/>
      <c r="AC92" s="36"/>
    </row>
    <row r="93" spans="1:29" ht="19.5" customHeight="1">
      <c r="A93" s="92">
        <v>87</v>
      </c>
      <c r="B93" s="93" t="s">
        <v>473</v>
      </c>
      <c r="C93" s="93" t="s">
        <v>474</v>
      </c>
      <c r="D93" s="44">
        <f t="shared" si="15"/>
        <v>21</v>
      </c>
      <c r="E93" s="25">
        <f t="shared" si="0"/>
        <v>1</v>
      </c>
      <c r="F93" s="25">
        <f t="shared" si="1"/>
        <v>0</v>
      </c>
      <c r="G93" s="25">
        <f t="shared" si="2"/>
        <v>0</v>
      </c>
      <c r="H93" s="45">
        <f t="shared" si="16"/>
        <v>20</v>
      </c>
      <c r="I93" s="25">
        <f t="shared" si="3"/>
        <v>1</v>
      </c>
      <c r="J93" s="25">
        <f t="shared" si="4"/>
        <v>0</v>
      </c>
      <c r="K93" s="94">
        <f t="shared" si="5"/>
        <v>0</v>
      </c>
      <c r="L93" s="96">
        <v>10</v>
      </c>
      <c r="M93" s="46">
        <f t="shared" si="6"/>
        <v>1</v>
      </c>
      <c r="N93" s="25">
        <f t="shared" si="7"/>
        <v>0</v>
      </c>
      <c r="O93" s="25">
        <f t="shared" si="8"/>
        <v>0</v>
      </c>
      <c r="P93" s="46"/>
      <c r="Q93" s="47"/>
      <c r="R93" s="48">
        <f t="shared" si="9"/>
        <v>51</v>
      </c>
      <c r="S93" s="49">
        <f t="shared" si="10"/>
        <v>51</v>
      </c>
      <c r="T93" s="52">
        <v>23</v>
      </c>
      <c r="U93" s="51">
        <v>23</v>
      </c>
      <c r="V93" s="36">
        <f t="shared" si="17"/>
        <v>22</v>
      </c>
      <c r="W93" s="36">
        <f t="shared" si="18"/>
        <v>24</v>
      </c>
      <c r="X93" s="36" t="s">
        <v>691</v>
      </c>
      <c r="Y93" s="36"/>
      <c r="Z93" s="36"/>
      <c r="AA93" s="36"/>
      <c r="AB93" s="36"/>
      <c r="AC93" s="36"/>
    </row>
    <row r="94" spans="1:29" ht="19.5" customHeight="1">
      <c r="A94" s="92">
        <v>88</v>
      </c>
      <c r="B94" s="93" t="s">
        <v>475</v>
      </c>
      <c r="C94" s="93" t="s">
        <v>476</v>
      </c>
      <c r="D94" s="44">
        <f t="shared" si="15"/>
        <v>23</v>
      </c>
      <c r="E94" s="25">
        <f t="shared" si="0"/>
        <v>1</v>
      </c>
      <c r="F94" s="25">
        <f t="shared" si="1"/>
        <v>1</v>
      </c>
      <c r="G94" s="25">
        <f t="shared" si="2"/>
        <v>0</v>
      </c>
      <c r="H94" s="45">
        <f t="shared" si="16"/>
        <v>22</v>
      </c>
      <c r="I94" s="25">
        <f t="shared" si="3"/>
        <v>1</v>
      </c>
      <c r="J94" s="25">
        <f t="shared" si="4"/>
        <v>0</v>
      </c>
      <c r="K94" s="94">
        <f t="shared" si="5"/>
        <v>0</v>
      </c>
      <c r="L94" s="96">
        <v>11</v>
      </c>
      <c r="M94" s="46">
        <f t="shared" si="6"/>
        <v>1</v>
      </c>
      <c r="N94" s="25">
        <f t="shared" si="7"/>
        <v>0</v>
      </c>
      <c r="O94" s="25">
        <f t="shared" si="8"/>
        <v>0</v>
      </c>
      <c r="P94" s="46"/>
      <c r="Q94" s="47"/>
      <c r="R94" s="48">
        <f t="shared" si="9"/>
        <v>56</v>
      </c>
      <c r="S94" s="49">
        <f t="shared" si="10"/>
        <v>56</v>
      </c>
      <c r="T94" s="52">
        <v>25</v>
      </c>
      <c r="U94" s="51">
        <v>25</v>
      </c>
      <c r="V94" s="36">
        <f t="shared" si="17"/>
        <v>24</v>
      </c>
      <c r="W94" s="36">
        <f t="shared" si="18"/>
        <v>26</v>
      </c>
      <c r="X94" s="36" t="s">
        <v>690</v>
      </c>
      <c r="Y94" s="36"/>
      <c r="Z94" s="36"/>
      <c r="AA94" s="36"/>
      <c r="AB94" s="36"/>
      <c r="AC94" s="36"/>
    </row>
    <row r="95" spans="1:29" ht="19.5" customHeight="1">
      <c r="A95" s="92">
        <v>89</v>
      </c>
      <c r="B95" s="93" t="s">
        <v>477</v>
      </c>
      <c r="C95" s="93" t="s">
        <v>478</v>
      </c>
      <c r="D95" s="44">
        <f t="shared" si="15"/>
        <v>22</v>
      </c>
      <c r="E95" s="25">
        <f t="shared" si="0"/>
        <v>1</v>
      </c>
      <c r="F95" s="25">
        <f t="shared" si="1"/>
        <v>0</v>
      </c>
      <c r="G95" s="25">
        <f t="shared" si="2"/>
        <v>0</v>
      </c>
      <c r="H95" s="45">
        <f t="shared" si="16"/>
        <v>21</v>
      </c>
      <c r="I95" s="25">
        <f t="shared" si="3"/>
        <v>1</v>
      </c>
      <c r="J95" s="25">
        <f t="shared" si="4"/>
        <v>0</v>
      </c>
      <c r="K95" s="94">
        <f t="shared" si="5"/>
        <v>0</v>
      </c>
      <c r="L95" s="96">
        <v>11</v>
      </c>
      <c r="M95" s="46">
        <f t="shared" si="6"/>
        <v>1</v>
      </c>
      <c r="N95" s="25">
        <f t="shared" si="7"/>
        <v>0</v>
      </c>
      <c r="O95" s="25">
        <f t="shared" si="8"/>
        <v>0</v>
      </c>
      <c r="P95" s="53"/>
      <c r="Q95" s="54"/>
      <c r="R95" s="48">
        <f t="shared" si="9"/>
        <v>54</v>
      </c>
      <c r="S95" s="49">
        <f t="shared" si="10"/>
        <v>54</v>
      </c>
      <c r="T95" s="52">
        <v>24</v>
      </c>
      <c r="U95" s="51">
        <v>24</v>
      </c>
      <c r="V95" s="36">
        <f t="shared" si="17"/>
        <v>23</v>
      </c>
      <c r="W95" s="36">
        <f t="shared" si="18"/>
        <v>25</v>
      </c>
      <c r="X95" s="36" t="s">
        <v>690</v>
      </c>
      <c r="Y95" s="36"/>
      <c r="Z95" s="36"/>
      <c r="AA95" s="36"/>
      <c r="AB95" s="36"/>
      <c r="AC95" s="36"/>
    </row>
    <row r="96" spans="1:29" ht="19.5" customHeight="1">
      <c r="A96" s="92">
        <v>90</v>
      </c>
      <c r="B96" s="93" t="s">
        <v>479</v>
      </c>
      <c r="C96" s="93" t="s">
        <v>480</v>
      </c>
      <c r="D96" s="44">
        <f t="shared" si="15"/>
        <v>23</v>
      </c>
      <c r="E96" s="25">
        <f t="shared" si="0"/>
        <v>1</v>
      </c>
      <c r="F96" s="25">
        <f t="shared" si="1"/>
        <v>1</v>
      </c>
      <c r="G96" s="25">
        <f t="shared" si="2"/>
        <v>0</v>
      </c>
      <c r="H96" s="45">
        <f t="shared" si="16"/>
        <v>22</v>
      </c>
      <c r="I96" s="25">
        <f t="shared" si="3"/>
        <v>1</v>
      </c>
      <c r="J96" s="25">
        <f t="shared" si="4"/>
        <v>0</v>
      </c>
      <c r="K96" s="94">
        <f t="shared" si="5"/>
        <v>0</v>
      </c>
      <c r="L96" s="96">
        <v>11</v>
      </c>
      <c r="M96" s="46">
        <f t="shared" si="6"/>
        <v>1</v>
      </c>
      <c r="N96" s="25">
        <f t="shared" si="7"/>
        <v>0</v>
      </c>
      <c r="O96" s="25">
        <f t="shared" si="8"/>
        <v>0</v>
      </c>
      <c r="P96" s="46"/>
      <c r="Q96" s="47"/>
      <c r="R96" s="48">
        <f t="shared" si="9"/>
        <v>56</v>
      </c>
      <c r="S96" s="49">
        <f t="shared" si="10"/>
        <v>56</v>
      </c>
      <c r="T96" s="52">
        <v>25</v>
      </c>
      <c r="U96" s="51">
        <v>25</v>
      </c>
      <c r="V96" s="36">
        <f t="shared" si="17"/>
        <v>24</v>
      </c>
      <c r="W96" s="36">
        <f t="shared" si="18"/>
        <v>26</v>
      </c>
      <c r="X96" s="36" t="s">
        <v>690</v>
      </c>
      <c r="Y96" s="36"/>
      <c r="Z96" s="36"/>
      <c r="AA96" s="36"/>
      <c r="AB96" s="36"/>
      <c r="AC96" s="36"/>
    </row>
    <row r="97" spans="1:29" ht="19.5" customHeight="1">
      <c r="A97" s="92">
        <v>91</v>
      </c>
      <c r="B97" s="93" t="s">
        <v>481</v>
      </c>
      <c r="C97" s="93" t="s">
        <v>482</v>
      </c>
      <c r="D97" s="44">
        <f t="shared" si="15"/>
        <v>21</v>
      </c>
      <c r="E97" s="25">
        <f t="shared" si="0"/>
        <v>1</v>
      </c>
      <c r="F97" s="25">
        <f t="shared" si="1"/>
        <v>0</v>
      </c>
      <c r="G97" s="25">
        <f t="shared" si="2"/>
        <v>0</v>
      </c>
      <c r="H97" s="45">
        <f t="shared" si="16"/>
        <v>20</v>
      </c>
      <c r="I97" s="25">
        <f t="shared" si="3"/>
        <v>1</v>
      </c>
      <c r="J97" s="25">
        <f t="shared" si="4"/>
        <v>0</v>
      </c>
      <c r="K97" s="94">
        <f t="shared" si="5"/>
        <v>0</v>
      </c>
      <c r="L97" s="96">
        <v>10</v>
      </c>
      <c r="M97" s="46">
        <f t="shared" si="6"/>
        <v>1</v>
      </c>
      <c r="N97" s="25">
        <f t="shared" si="7"/>
        <v>0</v>
      </c>
      <c r="O97" s="25">
        <f t="shared" si="8"/>
        <v>0</v>
      </c>
      <c r="P97" s="53"/>
      <c r="Q97" s="54"/>
      <c r="R97" s="48">
        <f t="shared" si="9"/>
        <v>51</v>
      </c>
      <c r="S97" s="49">
        <f t="shared" si="10"/>
        <v>51</v>
      </c>
      <c r="T97" s="52">
        <v>23</v>
      </c>
      <c r="U97" s="51">
        <v>23</v>
      </c>
      <c r="V97" s="36">
        <f t="shared" si="17"/>
        <v>22</v>
      </c>
      <c r="W97" s="36">
        <f t="shared" si="18"/>
        <v>24</v>
      </c>
      <c r="X97" s="36" t="s">
        <v>691</v>
      </c>
      <c r="Y97" s="36"/>
      <c r="Z97" s="36"/>
      <c r="AA97" s="36"/>
      <c r="AB97" s="36"/>
      <c r="AC97" s="36"/>
    </row>
    <row r="98" spans="1:29" ht="19.5" customHeight="1">
      <c r="A98" s="92">
        <v>92</v>
      </c>
      <c r="B98" s="93" t="s">
        <v>483</v>
      </c>
      <c r="C98" s="93" t="s">
        <v>484</v>
      </c>
      <c r="D98" s="44">
        <f t="shared" si="15"/>
        <v>28</v>
      </c>
      <c r="E98" s="25">
        <f t="shared" si="0"/>
        <v>1</v>
      </c>
      <c r="F98" s="25">
        <f t="shared" si="1"/>
        <v>1</v>
      </c>
      <c r="G98" s="25">
        <f t="shared" si="2"/>
        <v>1</v>
      </c>
      <c r="H98" s="45">
        <f t="shared" si="16"/>
        <v>27</v>
      </c>
      <c r="I98" s="25">
        <f t="shared" si="3"/>
        <v>1</v>
      </c>
      <c r="J98" s="25">
        <f t="shared" si="4"/>
        <v>1</v>
      </c>
      <c r="K98" s="94">
        <f t="shared" si="5"/>
        <v>1</v>
      </c>
      <c r="L98" s="96">
        <v>13</v>
      </c>
      <c r="M98" s="46">
        <f t="shared" si="6"/>
        <v>1</v>
      </c>
      <c r="N98" s="25">
        <f t="shared" si="7"/>
        <v>1</v>
      </c>
      <c r="O98" s="25">
        <f t="shared" si="8"/>
        <v>1</v>
      </c>
      <c r="P98" s="53"/>
      <c r="Q98" s="54"/>
      <c r="R98" s="48">
        <f t="shared" si="9"/>
        <v>68</v>
      </c>
      <c r="S98" s="49">
        <f t="shared" si="10"/>
        <v>68</v>
      </c>
      <c r="T98" s="52">
        <v>30</v>
      </c>
      <c r="U98" s="51">
        <v>30</v>
      </c>
      <c r="V98" s="36">
        <f t="shared" si="17"/>
        <v>29</v>
      </c>
      <c r="W98" s="36">
        <f t="shared" si="18"/>
        <v>31</v>
      </c>
      <c r="X98" s="36" t="s">
        <v>689</v>
      </c>
      <c r="Y98" s="36"/>
      <c r="Z98" s="36"/>
      <c r="AA98" s="36"/>
      <c r="AB98" s="36"/>
      <c r="AC98" s="36"/>
    </row>
    <row r="99" spans="1:29" ht="19.5" customHeight="1">
      <c r="A99" s="92">
        <v>93</v>
      </c>
      <c r="B99" s="93" t="s">
        <v>485</v>
      </c>
      <c r="C99" s="93" t="s">
        <v>486</v>
      </c>
      <c r="D99" s="44">
        <f t="shared" si="15"/>
        <v>22</v>
      </c>
      <c r="E99" s="25">
        <f t="shared" si="0"/>
        <v>1</v>
      </c>
      <c r="F99" s="25">
        <f t="shared" si="1"/>
        <v>0</v>
      </c>
      <c r="G99" s="25">
        <f t="shared" si="2"/>
        <v>0</v>
      </c>
      <c r="H99" s="45">
        <f t="shared" si="16"/>
        <v>21</v>
      </c>
      <c r="I99" s="25">
        <f t="shared" si="3"/>
        <v>1</v>
      </c>
      <c r="J99" s="25">
        <f t="shared" si="4"/>
        <v>0</v>
      </c>
      <c r="K99" s="94">
        <f t="shared" si="5"/>
        <v>0</v>
      </c>
      <c r="L99" s="96">
        <v>11</v>
      </c>
      <c r="M99" s="46">
        <f t="shared" si="6"/>
        <v>1</v>
      </c>
      <c r="N99" s="25">
        <f t="shared" si="7"/>
        <v>0</v>
      </c>
      <c r="O99" s="25">
        <f t="shared" si="8"/>
        <v>0</v>
      </c>
      <c r="P99" s="53"/>
      <c r="Q99" s="54"/>
      <c r="R99" s="48">
        <f t="shared" si="9"/>
        <v>54</v>
      </c>
      <c r="S99" s="49">
        <f t="shared" si="10"/>
        <v>54</v>
      </c>
      <c r="T99" s="52">
        <v>24</v>
      </c>
      <c r="U99" s="51">
        <v>24</v>
      </c>
      <c r="V99" s="36">
        <f t="shared" si="17"/>
        <v>23</v>
      </c>
      <c r="W99" s="36">
        <f t="shared" si="18"/>
        <v>25</v>
      </c>
      <c r="X99" s="36" t="s">
        <v>690</v>
      </c>
      <c r="Y99" s="36"/>
      <c r="Z99" s="36"/>
      <c r="AA99" s="36"/>
      <c r="AB99" s="36"/>
      <c r="AC99" s="36"/>
    </row>
    <row r="100" spans="1:29" ht="19.5" customHeight="1">
      <c r="A100" s="92">
        <v>94</v>
      </c>
      <c r="B100" s="93" t="s">
        <v>487</v>
      </c>
      <c r="C100" s="93" t="s">
        <v>488</v>
      </c>
      <c r="D100" s="44">
        <f t="shared" si="15"/>
        <v>26</v>
      </c>
      <c r="E100" s="25">
        <f t="shared" si="0"/>
        <v>1</v>
      </c>
      <c r="F100" s="25">
        <f t="shared" si="1"/>
        <v>1</v>
      </c>
      <c r="G100" s="25">
        <f t="shared" si="2"/>
        <v>1</v>
      </c>
      <c r="H100" s="45">
        <f t="shared" si="16"/>
        <v>26</v>
      </c>
      <c r="I100" s="25">
        <f t="shared" si="3"/>
        <v>1</v>
      </c>
      <c r="J100" s="25">
        <f t="shared" si="4"/>
        <v>1</v>
      </c>
      <c r="K100" s="94">
        <f t="shared" si="5"/>
        <v>1</v>
      </c>
      <c r="L100" s="96">
        <v>13</v>
      </c>
      <c r="M100" s="46">
        <f t="shared" si="6"/>
        <v>1</v>
      </c>
      <c r="N100" s="25">
        <f t="shared" si="7"/>
        <v>1</v>
      </c>
      <c r="O100" s="25">
        <f t="shared" si="8"/>
        <v>1</v>
      </c>
      <c r="P100" s="53"/>
      <c r="Q100" s="54"/>
      <c r="R100" s="48">
        <f t="shared" si="9"/>
        <v>65</v>
      </c>
      <c r="S100" s="49">
        <f t="shared" si="10"/>
        <v>65</v>
      </c>
      <c r="T100" s="52">
        <v>29</v>
      </c>
      <c r="U100" s="51">
        <v>29</v>
      </c>
      <c r="V100" s="36">
        <f t="shared" si="17"/>
        <v>28</v>
      </c>
      <c r="W100" s="36">
        <f t="shared" si="18"/>
        <v>30</v>
      </c>
      <c r="X100" s="36" t="s">
        <v>689</v>
      </c>
      <c r="Y100" s="36"/>
      <c r="Z100" s="36"/>
      <c r="AA100" s="36"/>
      <c r="AB100" s="36"/>
      <c r="AC100" s="36"/>
    </row>
    <row r="101" spans="1:29" ht="19.5" customHeight="1">
      <c r="A101" s="92">
        <v>95</v>
      </c>
      <c r="B101" s="93" t="s">
        <v>489</v>
      </c>
      <c r="C101" s="93" t="s">
        <v>490</v>
      </c>
      <c r="D101" s="44">
        <f t="shared" si="15"/>
        <v>25</v>
      </c>
      <c r="E101" s="25">
        <f t="shared" si="0"/>
        <v>1</v>
      </c>
      <c r="F101" s="25">
        <f t="shared" si="1"/>
        <v>1</v>
      </c>
      <c r="G101" s="25">
        <f t="shared" si="2"/>
        <v>0</v>
      </c>
      <c r="H101" s="45">
        <f t="shared" si="16"/>
        <v>24</v>
      </c>
      <c r="I101" s="25">
        <f t="shared" si="3"/>
        <v>1</v>
      </c>
      <c r="J101" s="25">
        <f t="shared" si="4"/>
        <v>1</v>
      </c>
      <c r="K101" s="94">
        <f t="shared" si="5"/>
        <v>0</v>
      </c>
      <c r="L101" s="96">
        <v>12</v>
      </c>
      <c r="M101" s="46">
        <f t="shared" si="6"/>
        <v>1</v>
      </c>
      <c r="N101" s="25">
        <f t="shared" si="7"/>
        <v>1</v>
      </c>
      <c r="O101" s="25">
        <f t="shared" si="8"/>
        <v>0</v>
      </c>
      <c r="P101" s="46"/>
      <c r="Q101" s="47"/>
      <c r="R101" s="48">
        <f t="shared" si="9"/>
        <v>61</v>
      </c>
      <c r="S101" s="49">
        <f t="shared" si="10"/>
        <v>61</v>
      </c>
      <c r="T101" s="52">
        <v>27</v>
      </c>
      <c r="U101" s="51">
        <v>27</v>
      </c>
      <c r="V101" s="36">
        <f t="shared" si="17"/>
        <v>26</v>
      </c>
      <c r="W101" s="36">
        <f t="shared" si="18"/>
        <v>28</v>
      </c>
      <c r="X101" s="36" t="s">
        <v>690</v>
      </c>
      <c r="Y101" s="36"/>
      <c r="Z101" s="36"/>
      <c r="AA101" s="36"/>
      <c r="AB101" s="36"/>
      <c r="AC101" s="36"/>
    </row>
    <row r="102" spans="1:29" ht="19.5" customHeight="1">
      <c r="A102" s="92">
        <v>96</v>
      </c>
      <c r="B102" s="93" t="s">
        <v>491</v>
      </c>
      <c r="C102" s="93" t="s">
        <v>492</v>
      </c>
      <c r="D102" s="44">
        <f t="shared" si="15"/>
        <v>22</v>
      </c>
      <c r="E102" s="25">
        <f t="shared" si="0"/>
        <v>1</v>
      </c>
      <c r="F102" s="25">
        <f t="shared" si="1"/>
        <v>0</v>
      </c>
      <c r="G102" s="25">
        <f t="shared" si="2"/>
        <v>0</v>
      </c>
      <c r="H102" s="45">
        <f t="shared" si="16"/>
        <v>21</v>
      </c>
      <c r="I102" s="25">
        <f t="shared" si="3"/>
        <v>1</v>
      </c>
      <c r="J102" s="25">
        <f t="shared" si="4"/>
        <v>0</v>
      </c>
      <c r="K102" s="94">
        <f t="shared" si="5"/>
        <v>0</v>
      </c>
      <c r="L102" s="96">
        <v>11</v>
      </c>
      <c r="M102" s="46">
        <f t="shared" si="6"/>
        <v>1</v>
      </c>
      <c r="N102" s="25">
        <f t="shared" si="7"/>
        <v>0</v>
      </c>
      <c r="O102" s="25">
        <f t="shared" si="8"/>
        <v>0</v>
      </c>
      <c r="P102" s="53"/>
      <c r="Q102" s="54"/>
      <c r="R102" s="48">
        <f t="shared" si="9"/>
        <v>54</v>
      </c>
      <c r="S102" s="49">
        <f t="shared" si="10"/>
        <v>54</v>
      </c>
      <c r="T102" s="52">
        <v>24</v>
      </c>
      <c r="U102" s="51">
        <v>24</v>
      </c>
      <c r="V102" s="36">
        <f t="shared" si="17"/>
        <v>23</v>
      </c>
      <c r="W102" s="36">
        <f t="shared" si="18"/>
        <v>25</v>
      </c>
      <c r="X102" s="36" t="s">
        <v>690</v>
      </c>
      <c r="Y102" s="36"/>
      <c r="Z102" s="36"/>
      <c r="AA102" s="36"/>
      <c r="AB102" s="36"/>
      <c r="AC102" s="36"/>
    </row>
    <row r="103" spans="1:29" ht="19.5" customHeight="1">
      <c r="A103" s="92">
        <v>97</v>
      </c>
      <c r="B103" s="93" t="s">
        <v>493</v>
      </c>
      <c r="C103" s="93" t="s">
        <v>494</v>
      </c>
      <c r="D103" s="44">
        <f t="shared" si="15"/>
        <v>23</v>
      </c>
      <c r="E103" s="25">
        <f t="shared" si="0"/>
        <v>1</v>
      </c>
      <c r="F103" s="25">
        <f t="shared" si="1"/>
        <v>1</v>
      </c>
      <c r="G103" s="25">
        <f t="shared" si="2"/>
        <v>0</v>
      </c>
      <c r="H103" s="45">
        <f t="shared" si="16"/>
        <v>22</v>
      </c>
      <c r="I103" s="25">
        <f t="shared" si="3"/>
        <v>1</v>
      </c>
      <c r="J103" s="25">
        <f t="shared" si="4"/>
        <v>0</v>
      </c>
      <c r="K103" s="94">
        <f t="shared" si="5"/>
        <v>0</v>
      </c>
      <c r="L103" s="96">
        <f>ROUNDDOWN(S103*1/5,0)</f>
        <v>11</v>
      </c>
      <c r="M103" s="46">
        <f t="shared" si="6"/>
        <v>1</v>
      </c>
      <c r="N103" s="25">
        <f t="shared" si="7"/>
        <v>0</v>
      </c>
      <c r="O103" s="25">
        <f t="shared" si="8"/>
        <v>0</v>
      </c>
      <c r="P103" s="53"/>
      <c r="Q103" s="54"/>
      <c r="R103" s="48">
        <f t="shared" si="9"/>
        <v>56</v>
      </c>
      <c r="S103" s="49">
        <f t="shared" si="10"/>
        <v>56</v>
      </c>
      <c r="T103" s="52">
        <v>25</v>
      </c>
      <c r="U103" s="51">
        <v>25</v>
      </c>
      <c r="V103" s="36">
        <f t="shared" si="17"/>
        <v>24</v>
      </c>
      <c r="W103" s="36">
        <f t="shared" si="18"/>
        <v>26</v>
      </c>
      <c r="X103" s="36" t="s">
        <v>690</v>
      </c>
      <c r="Y103" s="36"/>
      <c r="Z103" s="36"/>
      <c r="AA103" s="36"/>
      <c r="AB103" s="36"/>
      <c r="AC103" s="36"/>
    </row>
    <row r="104" spans="1:29" ht="19.5" customHeight="1">
      <c r="A104" s="92">
        <v>98</v>
      </c>
      <c r="B104" s="93" t="s">
        <v>495</v>
      </c>
      <c r="C104" s="93" t="s">
        <v>496</v>
      </c>
      <c r="D104" s="44">
        <f t="shared" si="15"/>
        <v>23</v>
      </c>
      <c r="E104" s="25">
        <f t="shared" si="0"/>
        <v>1</v>
      </c>
      <c r="F104" s="25">
        <f t="shared" si="1"/>
        <v>1</v>
      </c>
      <c r="G104" s="25">
        <f t="shared" si="2"/>
        <v>0</v>
      </c>
      <c r="H104" s="45">
        <f t="shared" si="16"/>
        <v>22</v>
      </c>
      <c r="I104" s="25">
        <f t="shared" si="3"/>
        <v>1</v>
      </c>
      <c r="J104" s="25">
        <f t="shared" si="4"/>
        <v>0</v>
      </c>
      <c r="K104" s="94">
        <f t="shared" si="5"/>
        <v>0</v>
      </c>
      <c r="L104" s="96">
        <v>11</v>
      </c>
      <c r="M104" s="46">
        <f t="shared" si="6"/>
        <v>1</v>
      </c>
      <c r="N104" s="25">
        <f t="shared" si="7"/>
        <v>0</v>
      </c>
      <c r="O104" s="25">
        <f t="shared" si="8"/>
        <v>0</v>
      </c>
      <c r="P104" s="53"/>
      <c r="Q104" s="54"/>
      <c r="R104" s="48">
        <f t="shared" si="9"/>
        <v>56</v>
      </c>
      <c r="S104" s="49">
        <f t="shared" si="10"/>
        <v>56</v>
      </c>
      <c r="T104" s="52">
        <v>25</v>
      </c>
      <c r="U104" s="51">
        <v>25</v>
      </c>
      <c r="V104" s="36">
        <f t="shared" si="17"/>
        <v>24</v>
      </c>
      <c r="W104" s="36">
        <f t="shared" si="18"/>
        <v>26</v>
      </c>
      <c r="X104" s="36" t="s">
        <v>690</v>
      </c>
      <c r="Y104" s="36"/>
      <c r="Z104" s="36"/>
      <c r="AA104" s="36"/>
      <c r="AB104" s="36"/>
      <c r="AC104" s="36"/>
    </row>
    <row r="105" spans="1:29" ht="19.5" customHeight="1">
      <c r="A105" s="92">
        <v>99</v>
      </c>
      <c r="B105" s="93" t="s">
        <v>497</v>
      </c>
      <c r="C105" s="93" t="s">
        <v>498</v>
      </c>
      <c r="D105" s="44">
        <f t="shared" si="15"/>
        <v>28</v>
      </c>
      <c r="E105" s="25">
        <f t="shared" si="0"/>
        <v>1</v>
      </c>
      <c r="F105" s="25">
        <f t="shared" si="1"/>
        <v>1</v>
      </c>
      <c r="G105" s="25">
        <f t="shared" si="2"/>
        <v>1</v>
      </c>
      <c r="H105" s="45">
        <f t="shared" si="16"/>
        <v>27</v>
      </c>
      <c r="I105" s="25">
        <f t="shared" si="3"/>
        <v>1</v>
      </c>
      <c r="J105" s="25">
        <f t="shared" si="4"/>
        <v>1</v>
      </c>
      <c r="K105" s="94">
        <f t="shared" si="5"/>
        <v>1</v>
      </c>
      <c r="L105" s="96">
        <v>13</v>
      </c>
      <c r="M105" s="46">
        <f t="shared" si="6"/>
        <v>1</v>
      </c>
      <c r="N105" s="25">
        <f t="shared" si="7"/>
        <v>1</v>
      </c>
      <c r="O105" s="25">
        <f t="shared" si="8"/>
        <v>1</v>
      </c>
      <c r="P105" s="53"/>
      <c r="Q105" s="54"/>
      <c r="R105" s="48">
        <f t="shared" si="9"/>
        <v>68</v>
      </c>
      <c r="S105" s="49">
        <f t="shared" si="10"/>
        <v>68</v>
      </c>
      <c r="T105" s="52">
        <v>30</v>
      </c>
      <c r="U105" s="51">
        <v>30</v>
      </c>
      <c r="V105" s="36">
        <f t="shared" si="17"/>
        <v>29</v>
      </c>
      <c r="W105" s="36">
        <f t="shared" si="18"/>
        <v>31</v>
      </c>
      <c r="X105" s="36" t="s">
        <v>689</v>
      </c>
      <c r="Y105" s="36"/>
      <c r="Z105" s="36"/>
      <c r="AA105" s="36"/>
      <c r="AB105" s="36"/>
      <c r="AC105" s="36"/>
    </row>
    <row r="106" spans="1:29" ht="19.5" customHeight="1">
      <c r="A106" s="92">
        <v>100</v>
      </c>
      <c r="B106" s="93" t="s">
        <v>499</v>
      </c>
      <c r="C106" s="93" t="s">
        <v>500</v>
      </c>
      <c r="D106" s="44">
        <f t="shared" si="15"/>
        <v>24</v>
      </c>
      <c r="E106" s="25">
        <f t="shared" si="0"/>
        <v>1</v>
      </c>
      <c r="F106" s="25">
        <f t="shared" si="1"/>
        <v>1</v>
      </c>
      <c r="G106" s="25">
        <f t="shared" si="2"/>
        <v>0</v>
      </c>
      <c r="H106" s="45">
        <f t="shared" si="16"/>
        <v>23</v>
      </c>
      <c r="I106" s="25">
        <f t="shared" si="3"/>
        <v>1</v>
      </c>
      <c r="J106" s="25">
        <f t="shared" si="4"/>
        <v>1</v>
      </c>
      <c r="K106" s="94">
        <f t="shared" si="5"/>
        <v>0</v>
      </c>
      <c r="L106" s="96">
        <v>11</v>
      </c>
      <c r="M106" s="46">
        <f t="shared" si="6"/>
        <v>1</v>
      </c>
      <c r="N106" s="25">
        <f t="shared" si="7"/>
        <v>0</v>
      </c>
      <c r="O106" s="25">
        <f t="shared" si="8"/>
        <v>0</v>
      </c>
      <c r="P106" s="53"/>
      <c r="Q106" s="54"/>
      <c r="R106" s="48">
        <f t="shared" si="9"/>
        <v>58</v>
      </c>
      <c r="S106" s="49">
        <f t="shared" si="10"/>
        <v>58</v>
      </c>
      <c r="T106" s="52">
        <v>26</v>
      </c>
      <c r="U106" s="51">
        <v>26</v>
      </c>
      <c r="V106" s="36">
        <f t="shared" si="17"/>
        <v>25</v>
      </c>
      <c r="W106" s="36">
        <f t="shared" si="18"/>
        <v>27</v>
      </c>
      <c r="X106" s="36" t="s">
        <v>690</v>
      </c>
      <c r="Y106" s="36"/>
      <c r="Z106" s="36"/>
      <c r="AA106" s="36"/>
      <c r="AB106" s="36"/>
      <c r="AC106" s="36"/>
    </row>
    <row r="107" spans="1:29" ht="19.5" customHeight="1">
      <c r="A107" s="92">
        <v>101</v>
      </c>
      <c r="B107" s="93" t="s">
        <v>501</v>
      </c>
      <c r="C107" s="93" t="s">
        <v>502</v>
      </c>
      <c r="D107" s="44">
        <f t="shared" si="15"/>
        <v>25</v>
      </c>
      <c r="E107" s="25">
        <f t="shared" si="0"/>
        <v>1</v>
      </c>
      <c r="F107" s="25">
        <f t="shared" si="1"/>
        <v>1</v>
      </c>
      <c r="G107" s="25">
        <f t="shared" si="2"/>
        <v>0</v>
      </c>
      <c r="H107" s="45">
        <f t="shared" si="16"/>
        <v>24</v>
      </c>
      <c r="I107" s="25">
        <f t="shared" si="3"/>
        <v>1</v>
      </c>
      <c r="J107" s="25">
        <f t="shared" si="4"/>
        <v>1</v>
      </c>
      <c r="K107" s="94">
        <f t="shared" si="5"/>
        <v>0</v>
      </c>
      <c r="L107" s="96">
        <v>12</v>
      </c>
      <c r="M107" s="46">
        <f t="shared" si="6"/>
        <v>1</v>
      </c>
      <c r="N107" s="25">
        <f t="shared" si="7"/>
        <v>1</v>
      </c>
      <c r="O107" s="25">
        <f t="shared" si="8"/>
        <v>0</v>
      </c>
      <c r="P107" s="46"/>
      <c r="Q107" s="47"/>
      <c r="R107" s="48">
        <f t="shared" si="9"/>
        <v>61</v>
      </c>
      <c r="S107" s="49">
        <f t="shared" si="10"/>
        <v>61</v>
      </c>
      <c r="T107" s="52">
        <v>27</v>
      </c>
      <c r="U107" s="51">
        <v>27</v>
      </c>
      <c r="V107" s="36">
        <f t="shared" si="17"/>
        <v>26</v>
      </c>
      <c r="W107" s="36">
        <f t="shared" si="18"/>
        <v>28</v>
      </c>
      <c r="X107" s="36" t="s">
        <v>690</v>
      </c>
      <c r="Y107" s="36"/>
      <c r="Z107" s="36"/>
      <c r="AA107" s="36"/>
      <c r="AB107" s="36"/>
      <c r="AC107" s="36"/>
    </row>
    <row r="108" spans="1:29" ht="19.5" customHeight="1">
      <c r="A108" s="92">
        <v>102</v>
      </c>
      <c r="B108" s="93" t="s">
        <v>503</v>
      </c>
      <c r="C108" s="93" t="s">
        <v>504</v>
      </c>
      <c r="D108" s="44">
        <f t="shared" si="15"/>
        <v>23</v>
      </c>
      <c r="E108" s="25">
        <f t="shared" si="0"/>
        <v>1</v>
      </c>
      <c r="F108" s="25">
        <f t="shared" si="1"/>
        <v>1</v>
      </c>
      <c r="G108" s="25">
        <f t="shared" si="2"/>
        <v>0</v>
      </c>
      <c r="H108" s="45">
        <f t="shared" si="16"/>
        <v>22</v>
      </c>
      <c r="I108" s="25">
        <f t="shared" si="3"/>
        <v>1</v>
      </c>
      <c r="J108" s="25">
        <f t="shared" si="4"/>
        <v>0</v>
      </c>
      <c r="K108" s="94">
        <f t="shared" si="5"/>
        <v>0</v>
      </c>
      <c r="L108" s="96">
        <v>11</v>
      </c>
      <c r="M108" s="46">
        <f t="shared" si="6"/>
        <v>1</v>
      </c>
      <c r="N108" s="25">
        <f t="shared" si="7"/>
        <v>0</v>
      </c>
      <c r="O108" s="25">
        <f t="shared" si="8"/>
        <v>0</v>
      </c>
      <c r="P108" s="46"/>
      <c r="Q108" s="47"/>
      <c r="R108" s="48">
        <f t="shared" si="9"/>
        <v>56</v>
      </c>
      <c r="S108" s="49">
        <f t="shared" si="10"/>
        <v>56</v>
      </c>
      <c r="T108" s="52">
        <v>25</v>
      </c>
      <c r="U108" s="51">
        <v>25</v>
      </c>
      <c r="V108" s="36">
        <f t="shared" si="17"/>
        <v>24</v>
      </c>
      <c r="W108" s="36">
        <f t="shared" si="18"/>
        <v>26</v>
      </c>
      <c r="X108" s="36" t="s">
        <v>690</v>
      </c>
      <c r="Y108" s="36"/>
      <c r="Z108" s="36"/>
      <c r="AA108" s="36"/>
      <c r="AB108" s="36"/>
      <c r="AC108" s="36"/>
    </row>
    <row r="109" spans="1:29" ht="19.5" customHeight="1">
      <c r="A109" s="92">
        <v>103</v>
      </c>
      <c r="B109" s="93" t="s">
        <v>505</v>
      </c>
      <c r="C109" s="93" t="s">
        <v>506</v>
      </c>
      <c r="D109" s="44">
        <f t="shared" si="15"/>
        <v>22</v>
      </c>
      <c r="E109" s="25">
        <f t="shared" si="0"/>
        <v>1</v>
      </c>
      <c r="F109" s="25">
        <f t="shared" si="1"/>
        <v>0</v>
      </c>
      <c r="G109" s="25">
        <f t="shared" si="2"/>
        <v>0</v>
      </c>
      <c r="H109" s="45">
        <f t="shared" si="16"/>
        <v>21</v>
      </c>
      <c r="I109" s="25">
        <f t="shared" si="3"/>
        <v>1</v>
      </c>
      <c r="J109" s="25">
        <f t="shared" si="4"/>
        <v>0</v>
      </c>
      <c r="K109" s="94">
        <f t="shared" si="5"/>
        <v>0</v>
      </c>
      <c r="L109" s="96">
        <v>11</v>
      </c>
      <c r="M109" s="46">
        <f t="shared" si="6"/>
        <v>1</v>
      </c>
      <c r="N109" s="25">
        <f t="shared" si="7"/>
        <v>0</v>
      </c>
      <c r="O109" s="25">
        <f t="shared" si="8"/>
        <v>0</v>
      </c>
      <c r="P109" s="46"/>
      <c r="Q109" s="47"/>
      <c r="R109" s="48">
        <f t="shared" si="9"/>
        <v>54</v>
      </c>
      <c r="S109" s="49">
        <f t="shared" si="10"/>
        <v>54</v>
      </c>
      <c r="T109" s="52">
        <v>24</v>
      </c>
      <c r="U109" s="51">
        <v>24</v>
      </c>
      <c r="V109" s="36">
        <f t="shared" si="17"/>
        <v>23</v>
      </c>
      <c r="W109" s="36">
        <f t="shared" si="18"/>
        <v>25</v>
      </c>
      <c r="X109" s="36" t="s">
        <v>690</v>
      </c>
      <c r="Y109" s="36"/>
      <c r="Z109" s="36"/>
      <c r="AA109" s="36"/>
      <c r="AB109" s="36"/>
      <c r="AC109" s="36"/>
    </row>
    <row r="110" spans="1:29" ht="19.5" customHeight="1">
      <c r="A110" s="92">
        <v>104</v>
      </c>
      <c r="B110" s="93" t="s">
        <v>507</v>
      </c>
      <c r="C110" s="93" t="s">
        <v>198</v>
      </c>
      <c r="D110" s="44">
        <f t="shared" si="15"/>
        <v>24</v>
      </c>
      <c r="E110" s="25">
        <f t="shared" si="0"/>
        <v>1</v>
      </c>
      <c r="F110" s="25">
        <f t="shared" si="1"/>
        <v>1</v>
      </c>
      <c r="G110" s="25">
        <f t="shared" si="2"/>
        <v>0</v>
      </c>
      <c r="H110" s="45">
        <f t="shared" si="16"/>
        <v>23</v>
      </c>
      <c r="I110" s="25">
        <f t="shared" si="3"/>
        <v>1</v>
      </c>
      <c r="J110" s="25">
        <f t="shared" si="4"/>
        <v>1</v>
      </c>
      <c r="K110" s="94">
        <f t="shared" si="5"/>
        <v>0</v>
      </c>
      <c r="L110" s="96">
        <f>ROUNDDOWN(S110*1/5,0)</f>
        <v>11</v>
      </c>
      <c r="M110" s="46">
        <f t="shared" si="6"/>
        <v>1</v>
      </c>
      <c r="N110" s="25">
        <f t="shared" si="7"/>
        <v>0</v>
      </c>
      <c r="O110" s="25">
        <f t="shared" si="8"/>
        <v>0</v>
      </c>
      <c r="P110" s="46"/>
      <c r="Q110" s="47"/>
      <c r="R110" s="48">
        <f t="shared" si="9"/>
        <v>58</v>
      </c>
      <c r="S110" s="49">
        <f t="shared" si="10"/>
        <v>58</v>
      </c>
      <c r="T110" s="52">
        <v>26</v>
      </c>
      <c r="U110" s="51">
        <v>26</v>
      </c>
      <c r="V110" s="36">
        <f t="shared" si="17"/>
        <v>25</v>
      </c>
      <c r="W110" s="36">
        <f t="shared" si="18"/>
        <v>27</v>
      </c>
      <c r="X110" s="36" t="s">
        <v>690</v>
      </c>
      <c r="Y110" s="36"/>
      <c r="Z110" s="36"/>
      <c r="AA110" s="36"/>
      <c r="AB110" s="36"/>
      <c r="AC110" s="36"/>
    </row>
    <row r="111" spans="1:29" ht="19.5" customHeight="1">
      <c r="A111" s="92">
        <v>105</v>
      </c>
      <c r="B111" s="93" t="s">
        <v>508</v>
      </c>
      <c r="C111" s="93" t="s">
        <v>509</v>
      </c>
      <c r="D111" s="44">
        <f t="shared" si="15"/>
        <v>17</v>
      </c>
      <c r="E111" s="25">
        <f t="shared" si="0"/>
        <v>0</v>
      </c>
      <c r="F111" s="25">
        <f t="shared" si="1"/>
        <v>0</v>
      </c>
      <c r="G111" s="25">
        <f t="shared" si="2"/>
        <v>0</v>
      </c>
      <c r="H111" s="45">
        <f t="shared" si="16"/>
        <v>16</v>
      </c>
      <c r="I111" s="25">
        <f t="shared" si="3"/>
        <v>0</v>
      </c>
      <c r="J111" s="25">
        <f t="shared" si="4"/>
        <v>0</v>
      </c>
      <c r="K111" s="94">
        <f t="shared" si="5"/>
        <v>0</v>
      </c>
      <c r="L111" s="96">
        <v>9</v>
      </c>
      <c r="M111" s="46">
        <f t="shared" si="6"/>
        <v>0</v>
      </c>
      <c r="N111" s="25">
        <f t="shared" si="7"/>
        <v>0</v>
      </c>
      <c r="O111" s="25">
        <f t="shared" si="8"/>
        <v>0</v>
      </c>
      <c r="P111" s="46"/>
      <c r="Q111" s="47"/>
      <c r="R111" s="48">
        <f t="shared" si="9"/>
        <v>42</v>
      </c>
      <c r="S111" s="49">
        <f t="shared" si="10"/>
        <v>42</v>
      </c>
      <c r="T111" s="52">
        <v>19</v>
      </c>
      <c r="U111" s="51">
        <v>19</v>
      </c>
      <c r="V111" s="36">
        <f t="shared" si="17"/>
        <v>18</v>
      </c>
      <c r="W111" s="36">
        <f t="shared" si="18"/>
        <v>20</v>
      </c>
      <c r="X111" s="36" t="s">
        <v>691</v>
      </c>
      <c r="Y111" s="36"/>
      <c r="Z111" s="36"/>
      <c r="AA111" s="36"/>
      <c r="AB111" s="36"/>
      <c r="AC111" s="36"/>
    </row>
    <row r="112" spans="1:29" ht="19.5" customHeight="1">
      <c r="A112" s="92">
        <v>106</v>
      </c>
      <c r="B112" s="93" t="s">
        <v>510</v>
      </c>
      <c r="C112" s="93" t="s">
        <v>200</v>
      </c>
      <c r="D112" s="44">
        <f t="shared" si="15"/>
        <v>20</v>
      </c>
      <c r="E112" s="25">
        <f t="shared" si="0"/>
        <v>1</v>
      </c>
      <c r="F112" s="25">
        <f t="shared" si="1"/>
        <v>0</v>
      </c>
      <c r="G112" s="25">
        <f t="shared" si="2"/>
        <v>0</v>
      </c>
      <c r="H112" s="45">
        <f t="shared" si="16"/>
        <v>19</v>
      </c>
      <c r="I112" s="25">
        <f t="shared" si="3"/>
        <v>0</v>
      </c>
      <c r="J112" s="25">
        <f t="shared" si="4"/>
        <v>0</v>
      </c>
      <c r="K112" s="94">
        <f t="shared" si="5"/>
        <v>0</v>
      </c>
      <c r="L112" s="96">
        <v>10</v>
      </c>
      <c r="M112" s="46">
        <f t="shared" si="6"/>
        <v>1</v>
      </c>
      <c r="N112" s="25">
        <f t="shared" si="7"/>
        <v>0</v>
      </c>
      <c r="O112" s="25">
        <f t="shared" si="8"/>
        <v>0</v>
      </c>
      <c r="P112" s="53"/>
      <c r="Q112" s="54"/>
      <c r="R112" s="48">
        <f t="shared" si="9"/>
        <v>49</v>
      </c>
      <c r="S112" s="49">
        <f t="shared" si="10"/>
        <v>49</v>
      </c>
      <c r="T112" s="52">
        <v>22</v>
      </c>
      <c r="U112" s="51">
        <v>22</v>
      </c>
      <c r="V112" s="36">
        <f t="shared" si="17"/>
        <v>21</v>
      </c>
      <c r="W112" s="36">
        <f t="shared" si="18"/>
        <v>23</v>
      </c>
      <c r="X112" s="36" t="s">
        <v>691</v>
      </c>
      <c r="Y112" s="36"/>
      <c r="Z112" s="36"/>
      <c r="AA112" s="36"/>
      <c r="AB112" s="36"/>
      <c r="AC112" s="36"/>
    </row>
    <row r="113" spans="1:29" ht="19.5" customHeight="1">
      <c r="A113" s="92">
        <v>107</v>
      </c>
      <c r="B113" s="93" t="s">
        <v>511</v>
      </c>
      <c r="C113" s="93" t="s">
        <v>512</v>
      </c>
      <c r="D113" s="44">
        <f t="shared" si="15"/>
        <v>24</v>
      </c>
      <c r="E113" s="25">
        <f t="shared" si="0"/>
        <v>1</v>
      </c>
      <c r="F113" s="25">
        <f t="shared" si="1"/>
        <v>1</v>
      </c>
      <c r="G113" s="25">
        <f t="shared" si="2"/>
        <v>0</v>
      </c>
      <c r="H113" s="45">
        <f t="shared" si="16"/>
        <v>23</v>
      </c>
      <c r="I113" s="25">
        <f t="shared" si="3"/>
        <v>1</v>
      </c>
      <c r="J113" s="25">
        <f t="shared" si="4"/>
        <v>1</v>
      </c>
      <c r="K113" s="94">
        <f t="shared" si="5"/>
        <v>0</v>
      </c>
      <c r="L113" s="96">
        <v>11</v>
      </c>
      <c r="M113" s="46">
        <f t="shared" si="6"/>
        <v>1</v>
      </c>
      <c r="N113" s="25">
        <f t="shared" si="7"/>
        <v>0</v>
      </c>
      <c r="O113" s="25">
        <f t="shared" si="8"/>
        <v>0</v>
      </c>
      <c r="P113" s="53"/>
      <c r="Q113" s="54"/>
      <c r="R113" s="48">
        <f t="shared" si="9"/>
        <v>58</v>
      </c>
      <c r="S113" s="49">
        <f t="shared" si="10"/>
        <v>58</v>
      </c>
      <c r="T113" s="52">
        <v>26</v>
      </c>
      <c r="U113" s="51">
        <v>26</v>
      </c>
      <c r="V113" s="36">
        <f t="shared" si="17"/>
        <v>25</v>
      </c>
      <c r="W113" s="36">
        <f t="shared" si="18"/>
        <v>27</v>
      </c>
      <c r="X113" s="36" t="s">
        <v>690</v>
      </c>
      <c r="Y113" s="36"/>
      <c r="Z113" s="36"/>
      <c r="AA113" s="36"/>
      <c r="AB113" s="36"/>
      <c r="AC113" s="36"/>
    </row>
    <row r="114" spans="1:29" ht="19.5" customHeight="1">
      <c r="A114" s="92">
        <v>108</v>
      </c>
      <c r="B114" s="93" t="s">
        <v>513</v>
      </c>
      <c r="C114" s="93" t="s">
        <v>514</v>
      </c>
      <c r="D114" s="44">
        <f t="shared" si="15"/>
        <v>25</v>
      </c>
      <c r="E114" s="25">
        <f t="shared" si="0"/>
        <v>1</v>
      </c>
      <c r="F114" s="25">
        <f t="shared" si="1"/>
        <v>1</v>
      </c>
      <c r="G114" s="25">
        <f t="shared" si="2"/>
        <v>0</v>
      </c>
      <c r="H114" s="45">
        <f t="shared" si="16"/>
        <v>24</v>
      </c>
      <c r="I114" s="25">
        <f t="shared" si="3"/>
        <v>1</v>
      </c>
      <c r="J114" s="25">
        <f t="shared" si="4"/>
        <v>1</v>
      </c>
      <c r="K114" s="94">
        <f t="shared" si="5"/>
        <v>0</v>
      </c>
      <c r="L114" s="96">
        <v>12</v>
      </c>
      <c r="M114" s="46">
        <f t="shared" si="6"/>
        <v>1</v>
      </c>
      <c r="N114" s="25">
        <f t="shared" si="7"/>
        <v>1</v>
      </c>
      <c r="O114" s="25">
        <f t="shared" si="8"/>
        <v>0</v>
      </c>
      <c r="P114" s="53"/>
      <c r="Q114" s="54"/>
      <c r="R114" s="48">
        <f t="shared" si="9"/>
        <v>61</v>
      </c>
      <c r="S114" s="49">
        <f t="shared" si="10"/>
        <v>61</v>
      </c>
      <c r="T114" s="52">
        <v>27</v>
      </c>
      <c r="U114" s="51">
        <v>27</v>
      </c>
      <c r="V114" s="36">
        <f t="shared" si="17"/>
        <v>26</v>
      </c>
      <c r="W114" s="36">
        <f t="shared" si="18"/>
        <v>28</v>
      </c>
      <c r="X114" s="36" t="s">
        <v>690</v>
      </c>
      <c r="Y114" s="36"/>
      <c r="Z114" s="36"/>
      <c r="AA114" s="36"/>
      <c r="AB114" s="36"/>
      <c r="AC114" s="36"/>
    </row>
    <row r="115" spans="1:29" ht="19.5" customHeight="1">
      <c r="A115" s="92">
        <v>109</v>
      </c>
      <c r="B115" s="93" t="s">
        <v>515</v>
      </c>
      <c r="C115" s="93" t="s">
        <v>516</v>
      </c>
      <c r="D115" s="44">
        <f t="shared" si="15"/>
        <v>22</v>
      </c>
      <c r="E115" s="25">
        <f t="shared" si="0"/>
        <v>1</v>
      </c>
      <c r="F115" s="25">
        <f t="shared" si="1"/>
        <v>0</v>
      </c>
      <c r="G115" s="25">
        <f t="shared" si="2"/>
        <v>0</v>
      </c>
      <c r="H115" s="45">
        <f t="shared" si="16"/>
        <v>21</v>
      </c>
      <c r="I115" s="25">
        <f t="shared" si="3"/>
        <v>1</v>
      </c>
      <c r="J115" s="25">
        <f t="shared" si="4"/>
        <v>0</v>
      </c>
      <c r="K115" s="94">
        <f t="shared" si="5"/>
        <v>0</v>
      </c>
      <c r="L115" s="96">
        <v>11</v>
      </c>
      <c r="M115" s="46">
        <f t="shared" si="6"/>
        <v>1</v>
      </c>
      <c r="N115" s="25">
        <f t="shared" si="7"/>
        <v>0</v>
      </c>
      <c r="O115" s="25">
        <f t="shared" si="8"/>
        <v>0</v>
      </c>
      <c r="P115" s="53"/>
      <c r="Q115" s="54"/>
      <c r="R115" s="48">
        <f t="shared" si="9"/>
        <v>54</v>
      </c>
      <c r="S115" s="49">
        <f t="shared" si="10"/>
        <v>54</v>
      </c>
      <c r="T115" s="52">
        <v>24</v>
      </c>
      <c r="U115" s="51">
        <v>24</v>
      </c>
      <c r="V115" s="36">
        <f t="shared" si="17"/>
        <v>23</v>
      </c>
      <c r="W115" s="36">
        <f t="shared" si="18"/>
        <v>25</v>
      </c>
      <c r="X115" s="36" t="s">
        <v>690</v>
      </c>
      <c r="Y115" s="36"/>
      <c r="Z115" s="36"/>
      <c r="AA115" s="36"/>
      <c r="AB115" s="36"/>
      <c r="AC115" s="36"/>
    </row>
    <row r="116" spans="1:29" ht="19.5" customHeight="1">
      <c r="A116" s="92">
        <v>110</v>
      </c>
      <c r="B116" s="93" t="s">
        <v>517</v>
      </c>
      <c r="C116" s="93" t="s">
        <v>518</v>
      </c>
      <c r="D116" s="44">
        <f t="shared" si="15"/>
        <v>25</v>
      </c>
      <c r="E116" s="25">
        <f t="shared" si="0"/>
        <v>1</v>
      </c>
      <c r="F116" s="25">
        <f t="shared" si="1"/>
        <v>1</v>
      </c>
      <c r="G116" s="25">
        <f t="shared" si="2"/>
        <v>0</v>
      </c>
      <c r="H116" s="45">
        <f t="shared" si="16"/>
        <v>24</v>
      </c>
      <c r="I116" s="25">
        <f t="shared" si="3"/>
        <v>1</v>
      </c>
      <c r="J116" s="25">
        <f t="shared" si="4"/>
        <v>1</v>
      </c>
      <c r="K116" s="94">
        <f t="shared" si="5"/>
        <v>0</v>
      </c>
      <c r="L116" s="96">
        <f t="shared" ref="L116:L177" si="19">ROUNDDOWN(S116*1/5,0)</f>
        <v>12</v>
      </c>
      <c r="M116" s="46">
        <f t="shared" si="6"/>
        <v>1</v>
      </c>
      <c r="N116" s="25">
        <f t="shared" si="7"/>
        <v>1</v>
      </c>
      <c r="O116" s="25">
        <f t="shared" si="8"/>
        <v>0</v>
      </c>
      <c r="P116" s="46"/>
      <c r="Q116" s="47"/>
      <c r="R116" s="48">
        <f t="shared" si="9"/>
        <v>61</v>
      </c>
      <c r="S116" s="49">
        <f t="shared" si="10"/>
        <v>61</v>
      </c>
      <c r="T116" s="52">
        <v>27</v>
      </c>
      <c r="U116" s="51">
        <v>27</v>
      </c>
      <c r="V116" s="36">
        <f t="shared" si="17"/>
        <v>26</v>
      </c>
      <c r="W116" s="36">
        <f t="shared" si="18"/>
        <v>28</v>
      </c>
      <c r="X116" s="36" t="s">
        <v>690</v>
      </c>
      <c r="Y116" s="36"/>
      <c r="Z116" s="36"/>
      <c r="AA116" s="36"/>
      <c r="AB116" s="36"/>
      <c r="AC116" s="36"/>
    </row>
    <row r="117" spans="1:29" ht="19.5" customHeight="1">
      <c r="A117" s="92">
        <v>111</v>
      </c>
      <c r="B117" s="93" t="s">
        <v>519</v>
      </c>
      <c r="C117" s="93" t="s">
        <v>520</v>
      </c>
      <c r="D117" s="44">
        <f t="shared" si="15"/>
        <v>23</v>
      </c>
      <c r="E117" s="25">
        <f t="shared" si="0"/>
        <v>1</v>
      </c>
      <c r="F117" s="25">
        <f t="shared" si="1"/>
        <v>1</v>
      </c>
      <c r="G117" s="25">
        <f t="shared" si="2"/>
        <v>0</v>
      </c>
      <c r="H117" s="45">
        <f t="shared" si="16"/>
        <v>22</v>
      </c>
      <c r="I117" s="25">
        <f t="shared" si="3"/>
        <v>1</v>
      </c>
      <c r="J117" s="25">
        <f t="shared" si="4"/>
        <v>0</v>
      </c>
      <c r="K117" s="94">
        <f t="shared" si="5"/>
        <v>0</v>
      </c>
      <c r="L117" s="96">
        <f t="shared" si="19"/>
        <v>11</v>
      </c>
      <c r="M117" s="46">
        <f t="shared" si="6"/>
        <v>1</v>
      </c>
      <c r="N117" s="25">
        <f t="shared" si="7"/>
        <v>0</v>
      </c>
      <c r="O117" s="25">
        <f t="shared" si="8"/>
        <v>0</v>
      </c>
      <c r="P117" s="53"/>
      <c r="Q117" s="54"/>
      <c r="R117" s="48">
        <f t="shared" si="9"/>
        <v>56</v>
      </c>
      <c r="S117" s="49">
        <f t="shared" si="10"/>
        <v>56</v>
      </c>
      <c r="T117" s="52">
        <v>25</v>
      </c>
      <c r="U117" s="51">
        <v>25</v>
      </c>
      <c r="V117" s="36">
        <f t="shared" si="17"/>
        <v>24</v>
      </c>
      <c r="W117" s="36">
        <f t="shared" si="18"/>
        <v>26</v>
      </c>
      <c r="X117" s="36" t="s">
        <v>690</v>
      </c>
      <c r="Y117" s="36"/>
      <c r="Z117" s="36"/>
      <c r="AA117" s="36"/>
      <c r="AB117" s="36"/>
      <c r="AC117" s="36"/>
    </row>
    <row r="118" spans="1:29" ht="19.5" customHeight="1">
      <c r="A118" s="92">
        <v>112</v>
      </c>
      <c r="B118" s="93" t="s">
        <v>521</v>
      </c>
      <c r="C118" s="93" t="s">
        <v>522</v>
      </c>
      <c r="D118" s="44">
        <f t="shared" si="15"/>
        <v>23</v>
      </c>
      <c r="E118" s="25">
        <f t="shared" si="0"/>
        <v>1</v>
      </c>
      <c r="F118" s="25">
        <f t="shared" si="1"/>
        <v>1</v>
      </c>
      <c r="G118" s="25">
        <f t="shared" si="2"/>
        <v>0</v>
      </c>
      <c r="H118" s="45">
        <f t="shared" si="16"/>
        <v>22</v>
      </c>
      <c r="I118" s="25">
        <f t="shared" si="3"/>
        <v>1</v>
      </c>
      <c r="J118" s="25">
        <f t="shared" si="4"/>
        <v>0</v>
      </c>
      <c r="K118" s="94">
        <f t="shared" si="5"/>
        <v>0</v>
      </c>
      <c r="L118" s="96">
        <f t="shared" si="19"/>
        <v>11</v>
      </c>
      <c r="M118" s="46">
        <f t="shared" si="6"/>
        <v>1</v>
      </c>
      <c r="N118" s="25">
        <f t="shared" si="7"/>
        <v>0</v>
      </c>
      <c r="O118" s="25">
        <f t="shared" si="8"/>
        <v>0</v>
      </c>
      <c r="P118" s="46"/>
      <c r="Q118" s="25"/>
      <c r="R118" s="48">
        <f t="shared" si="9"/>
        <v>56</v>
      </c>
      <c r="S118" s="49">
        <f t="shared" si="10"/>
        <v>56</v>
      </c>
      <c r="T118" s="52">
        <v>25</v>
      </c>
      <c r="U118" s="51">
        <v>25</v>
      </c>
      <c r="V118" s="36">
        <f t="shared" si="17"/>
        <v>24</v>
      </c>
      <c r="W118" s="36">
        <f t="shared" si="18"/>
        <v>26</v>
      </c>
      <c r="X118" s="36" t="s">
        <v>690</v>
      </c>
      <c r="Y118" s="36"/>
      <c r="Z118" s="36"/>
      <c r="AA118" s="36"/>
      <c r="AB118" s="36"/>
      <c r="AC118" s="36"/>
    </row>
    <row r="119" spans="1:29" ht="19.5" customHeight="1">
      <c r="A119" s="92">
        <v>113</v>
      </c>
      <c r="B119" s="93" t="s">
        <v>523</v>
      </c>
      <c r="C119" s="93" t="s">
        <v>207</v>
      </c>
      <c r="D119" s="44">
        <f t="shared" si="15"/>
        <v>25</v>
      </c>
      <c r="E119" s="25">
        <f t="shared" si="0"/>
        <v>1</v>
      </c>
      <c r="F119" s="25">
        <f t="shared" si="1"/>
        <v>1</v>
      </c>
      <c r="G119" s="25">
        <f t="shared" si="2"/>
        <v>0</v>
      </c>
      <c r="H119" s="45">
        <f t="shared" si="16"/>
        <v>24</v>
      </c>
      <c r="I119" s="25">
        <f t="shared" si="3"/>
        <v>1</v>
      </c>
      <c r="J119" s="25">
        <f t="shared" si="4"/>
        <v>1</v>
      </c>
      <c r="K119" s="94">
        <f t="shared" si="5"/>
        <v>0</v>
      </c>
      <c r="L119" s="96">
        <f t="shared" si="19"/>
        <v>12</v>
      </c>
      <c r="M119" s="46">
        <f t="shared" si="6"/>
        <v>1</v>
      </c>
      <c r="N119" s="25">
        <f t="shared" si="7"/>
        <v>1</v>
      </c>
      <c r="O119" s="25">
        <f t="shared" si="8"/>
        <v>0</v>
      </c>
      <c r="P119" s="53"/>
      <c r="Q119" s="55"/>
      <c r="R119" s="48">
        <f t="shared" si="9"/>
        <v>61</v>
      </c>
      <c r="S119" s="49">
        <f t="shared" si="10"/>
        <v>61</v>
      </c>
      <c r="T119" s="52">
        <v>27</v>
      </c>
      <c r="U119" s="51">
        <v>27</v>
      </c>
      <c r="V119" s="36">
        <f t="shared" si="17"/>
        <v>26</v>
      </c>
      <c r="W119" s="36">
        <f t="shared" si="18"/>
        <v>28</v>
      </c>
      <c r="X119" s="36" t="s">
        <v>690</v>
      </c>
      <c r="Y119" s="36"/>
      <c r="Z119" s="36"/>
      <c r="AA119" s="36"/>
      <c r="AB119" s="36"/>
      <c r="AC119" s="36"/>
    </row>
    <row r="120" spans="1:29" ht="19.5" customHeight="1">
      <c r="A120" s="92">
        <v>114</v>
      </c>
      <c r="B120" s="93" t="s">
        <v>524</v>
      </c>
      <c r="C120" s="93" t="s">
        <v>525</v>
      </c>
      <c r="D120" s="44">
        <f t="shared" si="15"/>
        <v>21</v>
      </c>
      <c r="E120" s="25">
        <f t="shared" si="0"/>
        <v>1</v>
      </c>
      <c r="F120" s="25">
        <f t="shared" si="1"/>
        <v>0</v>
      </c>
      <c r="G120" s="25">
        <f t="shared" si="2"/>
        <v>0</v>
      </c>
      <c r="H120" s="45">
        <f t="shared" si="16"/>
        <v>20</v>
      </c>
      <c r="I120" s="25">
        <f t="shared" si="3"/>
        <v>1</v>
      </c>
      <c r="J120" s="25">
        <f t="shared" si="4"/>
        <v>0</v>
      </c>
      <c r="K120" s="94">
        <f t="shared" si="5"/>
        <v>0</v>
      </c>
      <c r="L120" s="96">
        <f t="shared" si="19"/>
        <v>10</v>
      </c>
      <c r="M120" s="46">
        <f t="shared" si="6"/>
        <v>1</v>
      </c>
      <c r="N120" s="25">
        <f t="shared" si="7"/>
        <v>0</v>
      </c>
      <c r="O120" s="25">
        <f t="shared" si="8"/>
        <v>0</v>
      </c>
      <c r="P120" s="46"/>
      <c r="Q120" s="25"/>
      <c r="R120" s="48">
        <f t="shared" si="9"/>
        <v>51</v>
      </c>
      <c r="S120" s="49">
        <f t="shared" si="10"/>
        <v>51</v>
      </c>
      <c r="T120" s="52">
        <v>23</v>
      </c>
      <c r="U120" s="51">
        <v>23</v>
      </c>
      <c r="V120" s="36">
        <f t="shared" si="17"/>
        <v>22</v>
      </c>
      <c r="W120" s="36">
        <f t="shared" si="18"/>
        <v>24</v>
      </c>
      <c r="X120" s="36" t="s">
        <v>691</v>
      </c>
      <c r="Y120" s="36"/>
      <c r="Z120" s="36"/>
      <c r="AA120" s="36"/>
      <c r="AB120" s="36"/>
      <c r="AC120" s="36"/>
    </row>
    <row r="121" spans="1:29" ht="19.5" customHeight="1">
      <c r="A121" s="92">
        <v>115</v>
      </c>
      <c r="B121" s="93" t="s">
        <v>526</v>
      </c>
      <c r="C121" s="93" t="s">
        <v>527</v>
      </c>
      <c r="D121" s="44">
        <f t="shared" si="15"/>
        <v>26</v>
      </c>
      <c r="E121" s="25">
        <f t="shared" si="0"/>
        <v>1</v>
      </c>
      <c r="F121" s="25">
        <f t="shared" si="1"/>
        <v>1</v>
      </c>
      <c r="G121" s="25">
        <f t="shared" si="2"/>
        <v>1</v>
      </c>
      <c r="H121" s="45">
        <f t="shared" si="16"/>
        <v>25</v>
      </c>
      <c r="I121" s="25">
        <f t="shared" si="3"/>
        <v>1</v>
      </c>
      <c r="J121" s="25">
        <f t="shared" si="4"/>
        <v>1</v>
      </c>
      <c r="K121" s="94">
        <f t="shared" si="5"/>
        <v>0</v>
      </c>
      <c r="L121" s="96">
        <f t="shared" si="19"/>
        <v>12</v>
      </c>
      <c r="M121" s="46">
        <f t="shared" si="6"/>
        <v>1</v>
      </c>
      <c r="N121" s="25">
        <f t="shared" si="7"/>
        <v>1</v>
      </c>
      <c r="O121" s="25">
        <f t="shared" si="8"/>
        <v>0</v>
      </c>
      <c r="P121" s="53"/>
      <c r="Q121" s="55"/>
      <c r="R121" s="48">
        <f t="shared" si="9"/>
        <v>63</v>
      </c>
      <c r="S121" s="49">
        <f t="shared" si="10"/>
        <v>63</v>
      </c>
      <c r="T121" s="52">
        <v>28</v>
      </c>
      <c r="U121" s="51">
        <v>28</v>
      </c>
      <c r="V121" s="36">
        <f t="shared" si="17"/>
        <v>27</v>
      </c>
      <c r="W121" s="36">
        <f t="shared" si="18"/>
        <v>29</v>
      </c>
      <c r="X121" s="36" t="s">
        <v>690</v>
      </c>
      <c r="Y121" s="36"/>
      <c r="Z121" s="36"/>
      <c r="AA121" s="36"/>
      <c r="AB121" s="36"/>
      <c r="AC121" s="36"/>
    </row>
    <row r="122" spans="1:29" ht="19.5" customHeight="1">
      <c r="A122" s="92">
        <v>116</v>
      </c>
      <c r="B122" s="93" t="s">
        <v>528</v>
      </c>
      <c r="C122" s="93" t="s">
        <v>529</v>
      </c>
      <c r="D122" s="44">
        <f t="shared" si="15"/>
        <v>28</v>
      </c>
      <c r="E122" s="25">
        <f t="shared" si="0"/>
        <v>1</v>
      </c>
      <c r="F122" s="25">
        <f t="shared" si="1"/>
        <v>1</v>
      </c>
      <c r="G122" s="25">
        <f t="shared" si="2"/>
        <v>1</v>
      </c>
      <c r="H122" s="45">
        <f t="shared" si="16"/>
        <v>27</v>
      </c>
      <c r="I122" s="25">
        <f t="shared" si="3"/>
        <v>1</v>
      </c>
      <c r="J122" s="25">
        <f t="shared" si="4"/>
        <v>1</v>
      </c>
      <c r="K122" s="94">
        <f t="shared" si="5"/>
        <v>1</v>
      </c>
      <c r="L122" s="96">
        <f t="shared" si="19"/>
        <v>13</v>
      </c>
      <c r="M122" s="46">
        <f t="shared" si="6"/>
        <v>1</v>
      </c>
      <c r="N122" s="25">
        <f t="shared" si="7"/>
        <v>1</v>
      </c>
      <c r="O122" s="25">
        <f t="shared" si="8"/>
        <v>1</v>
      </c>
      <c r="P122" s="46"/>
      <c r="Q122" s="25"/>
      <c r="R122" s="48">
        <f t="shared" si="9"/>
        <v>68</v>
      </c>
      <c r="S122" s="49">
        <f t="shared" si="10"/>
        <v>68</v>
      </c>
      <c r="T122" s="52">
        <v>30</v>
      </c>
      <c r="U122" s="51">
        <v>30</v>
      </c>
      <c r="V122" s="36">
        <f t="shared" si="17"/>
        <v>29</v>
      </c>
      <c r="W122" s="36">
        <f t="shared" si="18"/>
        <v>31</v>
      </c>
      <c r="X122" s="36" t="s">
        <v>689</v>
      </c>
      <c r="Y122" s="36"/>
      <c r="Z122" s="36"/>
      <c r="AA122" s="36"/>
      <c r="AB122" s="36"/>
      <c r="AC122" s="36"/>
    </row>
    <row r="123" spans="1:29" ht="19.5" customHeight="1">
      <c r="A123" s="92">
        <v>117</v>
      </c>
      <c r="B123" s="93" t="s">
        <v>530</v>
      </c>
      <c r="C123" s="93" t="s">
        <v>531</v>
      </c>
      <c r="D123" s="44">
        <f t="shared" si="15"/>
        <v>21</v>
      </c>
      <c r="E123" s="25">
        <f t="shared" si="0"/>
        <v>1</v>
      </c>
      <c r="F123" s="25">
        <f t="shared" si="1"/>
        <v>0</v>
      </c>
      <c r="G123" s="25">
        <f t="shared" si="2"/>
        <v>0</v>
      </c>
      <c r="H123" s="45">
        <f t="shared" si="16"/>
        <v>20</v>
      </c>
      <c r="I123" s="25">
        <f t="shared" si="3"/>
        <v>1</v>
      </c>
      <c r="J123" s="25">
        <f t="shared" si="4"/>
        <v>0</v>
      </c>
      <c r="K123" s="94">
        <f t="shared" si="5"/>
        <v>0</v>
      </c>
      <c r="L123" s="96">
        <f t="shared" si="19"/>
        <v>10</v>
      </c>
      <c r="M123" s="46">
        <f t="shared" si="6"/>
        <v>1</v>
      </c>
      <c r="N123" s="25">
        <f t="shared" si="7"/>
        <v>0</v>
      </c>
      <c r="O123" s="25">
        <f t="shared" si="8"/>
        <v>0</v>
      </c>
      <c r="P123" s="56"/>
      <c r="Q123" s="57"/>
      <c r="R123" s="48">
        <f t="shared" si="9"/>
        <v>51</v>
      </c>
      <c r="S123" s="49">
        <f t="shared" si="10"/>
        <v>51</v>
      </c>
      <c r="T123" s="52">
        <v>23</v>
      </c>
      <c r="U123" s="51">
        <v>23</v>
      </c>
      <c r="V123" s="36">
        <f t="shared" si="17"/>
        <v>22</v>
      </c>
      <c r="W123" s="36">
        <f t="shared" si="18"/>
        <v>24</v>
      </c>
      <c r="X123" s="36" t="s">
        <v>691</v>
      </c>
      <c r="Y123" s="36"/>
      <c r="Z123" s="36"/>
      <c r="AA123" s="36"/>
      <c r="AB123" s="36"/>
      <c r="AC123" s="36"/>
    </row>
    <row r="124" spans="1:29" ht="19.5" customHeight="1">
      <c r="A124" s="92">
        <v>118</v>
      </c>
      <c r="B124" s="93" t="s">
        <v>532</v>
      </c>
      <c r="C124" s="93" t="s">
        <v>533</v>
      </c>
      <c r="D124" s="44">
        <f t="shared" si="15"/>
        <v>26</v>
      </c>
      <c r="E124" s="25">
        <f t="shared" si="0"/>
        <v>1</v>
      </c>
      <c r="F124" s="25">
        <f t="shared" si="1"/>
        <v>1</v>
      </c>
      <c r="G124" s="25">
        <f t="shared" si="2"/>
        <v>1</v>
      </c>
      <c r="H124" s="45">
        <f t="shared" si="16"/>
        <v>26</v>
      </c>
      <c r="I124" s="25">
        <f t="shared" si="3"/>
        <v>1</v>
      </c>
      <c r="J124" s="25">
        <f t="shared" si="4"/>
        <v>1</v>
      </c>
      <c r="K124" s="94">
        <f t="shared" si="5"/>
        <v>1</v>
      </c>
      <c r="L124" s="96">
        <f t="shared" si="19"/>
        <v>13</v>
      </c>
      <c r="M124" s="46">
        <f t="shared" si="6"/>
        <v>1</v>
      </c>
      <c r="N124" s="25">
        <f t="shared" si="7"/>
        <v>1</v>
      </c>
      <c r="O124" s="25">
        <f t="shared" si="8"/>
        <v>1</v>
      </c>
      <c r="P124" s="46"/>
      <c r="Q124" s="25"/>
      <c r="R124" s="48">
        <f t="shared" si="9"/>
        <v>65</v>
      </c>
      <c r="S124" s="49">
        <f t="shared" si="10"/>
        <v>65</v>
      </c>
      <c r="T124" s="52">
        <v>29</v>
      </c>
      <c r="U124" s="51">
        <v>29</v>
      </c>
      <c r="V124" s="36">
        <f t="shared" si="17"/>
        <v>28</v>
      </c>
      <c r="W124" s="36">
        <f t="shared" si="18"/>
        <v>30</v>
      </c>
      <c r="X124" s="36" t="s">
        <v>689</v>
      </c>
      <c r="Y124" s="36"/>
      <c r="Z124" s="36"/>
      <c r="AA124" s="36"/>
      <c r="AB124" s="36"/>
      <c r="AC124" s="36"/>
    </row>
    <row r="125" spans="1:29" ht="15.75" customHeight="1">
      <c r="A125" s="92">
        <v>119</v>
      </c>
      <c r="B125" s="93" t="s">
        <v>534</v>
      </c>
      <c r="C125" s="93" t="s">
        <v>535</v>
      </c>
      <c r="D125" s="44">
        <f t="shared" si="15"/>
        <v>23</v>
      </c>
      <c r="E125" s="25">
        <f t="shared" si="0"/>
        <v>1</v>
      </c>
      <c r="F125" s="25">
        <f t="shared" si="1"/>
        <v>1</v>
      </c>
      <c r="G125" s="25">
        <f t="shared" si="2"/>
        <v>0</v>
      </c>
      <c r="H125" s="45">
        <f t="shared" si="16"/>
        <v>22</v>
      </c>
      <c r="I125" s="25">
        <f t="shared" si="3"/>
        <v>1</v>
      </c>
      <c r="J125" s="25">
        <f t="shared" si="4"/>
        <v>0</v>
      </c>
      <c r="K125" s="94">
        <f t="shared" si="5"/>
        <v>0</v>
      </c>
      <c r="L125" s="96">
        <f t="shared" si="19"/>
        <v>11</v>
      </c>
      <c r="M125" s="46">
        <f t="shared" si="6"/>
        <v>1</v>
      </c>
      <c r="N125" s="25">
        <f t="shared" si="7"/>
        <v>0</v>
      </c>
      <c r="O125" s="25">
        <f t="shared" si="8"/>
        <v>0</v>
      </c>
      <c r="P125" s="53"/>
      <c r="Q125" s="55"/>
      <c r="R125" s="48">
        <f t="shared" si="9"/>
        <v>56</v>
      </c>
      <c r="S125" s="49">
        <f t="shared" si="10"/>
        <v>56</v>
      </c>
      <c r="T125" s="52">
        <v>25</v>
      </c>
      <c r="U125" s="51">
        <v>25</v>
      </c>
      <c r="V125" s="36">
        <f t="shared" si="17"/>
        <v>24</v>
      </c>
      <c r="W125" s="36">
        <f t="shared" si="18"/>
        <v>26</v>
      </c>
      <c r="X125" s="36" t="s">
        <v>690</v>
      </c>
      <c r="Y125" s="36"/>
      <c r="Z125" s="36"/>
      <c r="AA125" s="36"/>
      <c r="AB125" s="36"/>
      <c r="AC125" s="36"/>
    </row>
    <row r="126" spans="1:29" ht="15.75" customHeight="1">
      <c r="A126" s="92">
        <v>120</v>
      </c>
      <c r="B126" s="93" t="s">
        <v>536</v>
      </c>
      <c r="C126" s="93" t="s">
        <v>537</v>
      </c>
      <c r="D126" s="44">
        <f t="shared" si="15"/>
        <v>22</v>
      </c>
      <c r="E126" s="25">
        <f t="shared" si="0"/>
        <v>1</v>
      </c>
      <c r="F126" s="25">
        <f t="shared" si="1"/>
        <v>0</v>
      </c>
      <c r="G126" s="25">
        <f t="shared" si="2"/>
        <v>0</v>
      </c>
      <c r="H126" s="45">
        <f t="shared" si="16"/>
        <v>21</v>
      </c>
      <c r="I126" s="25">
        <f t="shared" si="3"/>
        <v>1</v>
      </c>
      <c r="J126" s="25">
        <f t="shared" si="4"/>
        <v>0</v>
      </c>
      <c r="K126" s="94">
        <f t="shared" si="5"/>
        <v>0</v>
      </c>
      <c r="L126" s="96">
        <v>11</v>
      </c>
      <c r="M126" s="46">
        <f t="shared" si="6"/>
        <v>1</v>
      </c>
      <c r="N126" s="25">
        <f t="shared" si="7"/>
        <v>0</v>
      </c>
      <c r="O126" s="25">
        <f t="shared" si="8"/>
        <v>0</v>
      </c>
      <c r="P126" s="53"/>
      <c r="Q126" s="55"/>
      <c r="R126" s="48">
        <f t="shared" si="9"/>
        <v>54</v>
      </c>
      <c r="S126" s="49">
        <f t="shared" si="10"/>
        <v>54</v>
      </c>
      <c r="T126" s="52">
        <v>24</v>
      </c>
      <c r="U126" s="51">
        <v>24</v>
      </c>
      <c r="V126" s="36">
        <f t="shared" si="17"/>
        <v>23</v>
      </c>
      <c r="W126" s="36">
        <f t="shared" si="18"/>
        <v>25</v>
      </c>
      <c r="X126" s="36" t="s">
        <v>690</v>
      </c>
      <c r="Y126" s="36"/>
      <c r="Z126" s="36"/>
      <c r="AA126" s="36"/>
      <c r="AB126" s="36"/>
      <c r="AC126" s="36"/>
    </row>
    <row r="127" spans="1:29" ht="15.75" customHeight="1">
      <c r="A127" s="92">
        <v>121</v>
      </c>
      <c r="B127" s="93" t="s">
        <v>538</v>
      </c>
      <c r="C127" s="93" t="s">
        <v>539</v>
      </c>
      <c r="D127" s="44">
        <f t="shared" si="15"/>
        <v>26</v>
      </c>
      <c r="E127" s="25">
        <f t="shared" si="0"/>
        <v>1</v>
      </c>
      <c r="F127" s="25">
        <f t="shared" si="1"/>
        <v>1</v>
      </c>
      <c r="G127" s="25">
        <f t="shared" si="2"/>
        <v>1</v>
      </c>
      <c r="H127" s="45">
        <f t="shared" si="16"/>
        <v>26</v>
      </c>
      <c r="I127" s="25">
        <f t="shared" si="3"/>
        <v>1</v>
      </c>
      <c r="J127" s="25">
        <f t="shared" si="4"/>
        <v>1</v>
      </c>
      <c r="K127" s="94">
        <f t="shared" si="5"/>
        <v>1</v>
      </c>
      <c r="L127" s="96">
        <f t="shared" si="19"/>
        <v>13</v>
      </c>
      <c r="M127" s="46">
        <f t="shared" si="6"/>
        <v>1</v>
      </c>
      <c r="N127" s="25">
        <f t="shared" si="7"/>
        <v>1</v>
      </c>
      <c r="O127" s="25">
        <f t="shared" si="8"/>
        <v>1</v>
      </c>
      <c r="P127" s="53"/>
      <c r="Q127" s="55"/>
      <c r="R127" s="48">
        <f t="shared" si="9"/>
        <v>65</v>
      </c>
      <c r="S127" s="49">
        <f t="shared" si="10"/>
        <v>65</v>
      </c>
      <c r="T127" s="52">
        <v>29</v>
      </c>
      <c r="U127" s="51">
        <v>29</v>
      </c>
      <c r="V127" s="36">
        <f t="shared" si="17"/>
        <v>28</v>
      </c>
      <c r="W127" s="36">
        <f t="shared" si="18"/>
        <v>30</v>
      </c>
      <c r="X127" s="36" t="s">
        <v>689</v>
      </c>
      <c r="Y127" s="36"/>
      <c r="Z127" s="36"/>
      <c r="AA127" s="36"/>
      <c r="AB127" s="36"/>
      <c r="AC127" s="36"/>
    </row>
    <row r="128" spans="1:29" ht="15.75" customHeight="1">
      <c r="A128" s="92">
        <v>122</v>
      </c>
      <c r="B128" s="93" t="s">
        <v>540</v>
      </c>
      <c r="C128" s="93" t="s">
        <v>541</v>
      </c>
      <c r="D128" s="44">
        <f t="shared" si="15"/>
        <v>22</v>
      </c>
      <c r="E128" s="25">
        <f t="shared" si="0"/>
        <v>1</v>
      </c>
      <c r="F128" s="25">
        <f t="shared" si="1"/>
        <v>0</v>
      </c>
      <c r="G128" s="25">
        <f t="shared" si="2"/>
        <v>0</v>
      </c>
      <c r="H128" s="45">
        <f t="shared" si="16"/>
        <v>21</v>
      </c>
      <c r="I128" s="25">
        <f t="shared" si="3"/>
        <v>1</v>
      </c>
      <c r="J128" s="25">
        <f t="shared" si="4"/>
        <v>0</v>
      </c>
      <c r="K128" s="94">
        <f t="shared" si="5"/>
        <v>0</v>
      </c>
      <c r="L128" s="96">
        <v>11</v>
      </c>
      <c r="M128" s="46">
        <f t="shared" si="6"/>
        <v>1</v>
      </c>
      <c r="N128" s="25">
        <f t="shared" si="7"/>
        <v>0</v>
      </c>
      <c r="O128" s="25">
        <f t="shared" si="8"/>
        <v>0</v>
      </c>
      <c r="P128" s="53"/>
      <c r="Q128" s="55"/>
      <c r="R128" s="48">
        <f t="shared" si="9"/>
        <v>54</v>
      </c>
      <c r="S128" s="49">
        <f t="shared" si="10"/>
        <v>54</v>
      </c>
      <c r="T128" s="52">
        <v>24</v>
      </c>
      <c r="U128" s="51">
        <v>24</v>
      </c>
      <c r="V128" s="36">
        <f t="shared" si="17"/>
        <v>23</v>
      </c>
      <c r="W128" s="36">
        <f t="shared" si="18"/>
        <v>25</v>
      </c>
      <c r="X128" s="36" t="s">
        <v>690</v>
      </c>
      <c r="Y128" s="36"/>
      <c r="Z128" s="36"/>
      <c r="AA128" s="36"/>
      <c r="AB128" s="36"/>
      <c r="AC128" s="36"/>
    </row>
    <row r="129" spans="1:29" ht="15.75" customHeight="1">
      <c r="A129" s="92">
        <v>123</v>
      </c>
      <c r="B129" s="93" t="s">
        <v>542</v>
      </c>
      <c r="C129" s="93" t="s">
        <v>543</v>
      </c>
      <c r="D129" s="44">
        <f t="shared" si="15"/>
        <v>26</v>
      </c>
      <c r="E129" s="25">
        <f t="shared" si="0"/>
        <v>1</v>
      </c>
      <c r="F129" s="25">
        <f t="shared" si="1"/>
        <v>1</v>
      </c>
      <c r="G129" s="25">
        <f t="shared" si="2"/>
        <v>1</v>
      </c>
      <c r="H129" s="45">
        <f t="shared" si="16"/>
        <v>25</v>
      </c>
      <c r="I129" s="25">
        <f t="shared" si="3"/>
        <v>1</v>
      </c>
      <c r="J129" s="25">
        <f t="shared" si="4"/>
        <v>1</v>
      </c>
      <c r="K129" s="94">
        <f t="shared" si="5"/>
        <v>0</v>
      </c>
      <c r="L129" s="96">
        <f t="shared" si="19"/>
        <v>12</v>
      </c>
      <c r="M129" s="46">
        <f t="shared" si="6"/>
        <v>1</v>
      </c>
      <c r="N129" s="25">
        <f t="shared" si="7"/>
        <v>1</v>
      </c>
      <c r="O129" s="25">
        <f t="shared" si="8"/>
        <v>0</v>
      </c>
      <c r="P129" s="53"/>
      <c r="Q129" s="55"/>
      <c r="R129" s="48">
        <f t="shared" si="9"/>
        <v>63</v>
      </c>
      <c r="S129" s="49">
        <f t="shared" si="10"/>
        <v>63</v>
      </c>
      <c r="T129" s="52">
        <v>28</v>
      </c>
      <c r="U129" s="51">
        <v>28</v>
      </c>
      <c r="V129" s="36">
        <f t="shared" si="17"/>
        <v>27</v>
      </c>
      <c r="W129" s="36">
        <f t="shared" si="18"/>
        <v>29</v>
      </c>
      <c r="X129" s="36" t="s">
        <v>690</v>
      </c>
      <c r="Y129" s="36"/>
      <c r="Z129" s="36"/>
      <c r="AA129" s="36"/>
      <c r="AB129" s="36"/>
      <c r="AC129" s="36"/>
    </row>
    <row r="130" spans="1:29" ht="15.75" customHeight="1">
      <c r="A130" s="92">
        <v>124</v>
      </c>
      <c r="B130" s="93" t="s">
        <v>544</v>
      </c>
      <c r="C130" s="93" t="s">
        <v>545</v>
      </c>
      <c r="D130" s="44">
        <f t="shared" si="15"/>
        <v>26</v>
      </c>
      <c r="E130" s="25">
        <f t="shared" si="0"/>
        <v>1</v>
      </c>
      <c r="F130" s="25">
        <f t="shared" si="1"/>
        <v>1</v>
      </c>
      <c r="G130" s="25">
        <f t="shared" si="2"/>
        <v>1</v>
      </c>
      <c r="H130" s="45">
        <f t="shared" si="16"/>
        <v>26</v>
      </c>
      <c r="I130" s="25">
        <f t="shared" si="3"/>
        <v>1</v>
      </c>
      <c r="J130" s="25">
        <f t="shared" si="4"/>
        <v>1</v>
      </c>
      <c r="K130" s="94">
        <f t="shared" si="5"/>
        <v>1</v>
      </c>
      <c r="L130" s="96">
        <f t="shared" si="19"/>
        <v>13</v>
      </c>
      <c r="M130" s="46">
        <f t="shared" si="6"/>
        <v>1</v>
      </c>
      <c r="N130" s="25">
        <f t="shared" si="7"/>
        <v>1</v>
      </c>
      <c r="O130" s="25">
        <f t="shared" si="8"/>
        <v>1</v>
      </c>
      <c r="P130" s="53"/>
      <c r="Q130" s="55"/>
      <c r="R130" s="48">
        <f t="shared" si="9"/>
        <v>65</v>
      </c>
      <c r="S130" s="49">
        <f t="shared" si="10"/>
        <v>65</v>
      </c>
      <c r="T130" s="52">
        <v>29</v>
      </c>
      <c r="U130" s="51">
        <v>29</v>
      </c>
      <c r="V130" s="36">
        <f t="shared" si="17"/>
        <v>28</v>
      </c>
      <c r="W130" s="36">
        <f t="shared" si="18"/>
        <v>30</v>
      </c>
      <c r="X130" s="36" t="s">
        <v>689</v>
      </c>
      <c r="Y130" s="36"/>
      <c r="Z130" s="36"/>
      <c r="AA130" s="36"/>
      <c r="AB130" s="36"/>
      <c r="AC130" s="36"/>
    </row>
    <row r="131" spans="1:29" ht="15.75" customHeight="1">
      <c r="A131" s="92">
        <v>125</v>
      </c>
      <c r="B131" s="93" t="s">
        <v>546</v>
      </c>
      <c r="C131" s="93" t="s">
        <v>547</v>
      </c>
      <c r="D131" s="44">
        <f t="shared" si="15"/>
        <v>22</v>
      </c>
      <c r="E131" s="25">
        <f t="shared" si="0"/>
        <v>1</v>
      </c>
      <c r="F131" s="25">
        <f t="shared" si="1"/>
        <v>0</v>
      </c>
      <c r="G131" s="25">
        <f t="shared" si="2"/>
        <v>0</v>
      </c>
      <c r="H131" s="45">
        <f t="shared" si="16"/>
        <v>21</v>
      </c>
      <c r="I131" s="25">
        <f t="shared" si="3"/>
        <v>1</v>
      </c>
      <c r="J131" s="25">
        <f t="shared" si="4"/>
        <v>0</v>
      </c>
      <c r="K131" s="94">
        <f t="shared" si="5"/>
        <v>0</v>
      </c>
      <c r="L131" s="96">
        <v>11</v>
      </c>
      <c r="M131" s="46">
        <f t="shared" si="6"/>
        <v>1</v>
      </c>
      <c r="N131" s="25">
        <f t="shared" si="7"/>
        <v>0</v>
      </c>
      <c r="O131" s="25">
        <f t="shared" si="8"/>
        <v>0</v>
      </c>
      <c r="P131" s="53"/>
      <c r="Q131" s="55"/>
      <c r="R131" s="48">
        <f t="shared" si="9"/>
        <v>54</v>
      </c>
      <c r="S131" s="49">
        <f t="shared" si="10"/>
        <v>54</v>
      </c>
      <c r="T131" s="52">
        <v>24</v>
      </c>
      <c r="U131" s="51">
        <v>24</v>
      </c>
      <c r="V131" s="36">
        <f t="shared" si="17"/>
        <v>23</v>
      </c>
      <c r="W131" s="36">
        <f t="shared" si="18"/>
        <v>25</v>
      </c>
      <c r="X131" s="36" t="s">
        <v>690</v>
      </c>
      <c r="Y131" s="36"/>
      <c r="Z131" s="36"/>
      <c r="AA131" s="36"/>
      <c r="AB131" s="36"/>
      <c r="AC131" s="36"/>
    </row>
    <row r="132" spans="1:29" ht="15.75" customHeight="1">
      <c r="A132" s="92">
        <v>126</v>
      </c>
      <c r="B132" s="93" t="s">
        <v>548</v>
      </c>
      <c r="C132" s="93" t="s">
        <v>549</v>
      </c>
      <c r="D132" s="44">
        <f t="shared" si="15"/>
        <v>21</v>
      </c>
      <c r="E132" s="25">
        <f t="shared" si="0"/>
        <v>1</v>
      </c>
      <c r="F132" s="25">
        <f t="shared" si="1"/>
        <v>0</v>
      </c>
      <c r="G132" s="25">
        <f t="shared" si="2"/>
        <v>0</v>
      </c>
      <c r="H132" s="45">
        <f t="shared" si="16"/>
        <v>20</v>
      </c>
      <c r="I132" s="25">
        <f t="shared" si="3"/>
        <v>1</v>
      </c>
      <c r="J132" s="25">
        <f t="shared" si="4"/>
        <v>0</v>
      </c>
      <c r="K132" s="94">
        <f t="shared" si="5"/>
        <v>0</v>
      </c>
      <c r="L132" s="96">
        <f t="shared" si="19"/>
        <v>10</v>
      </c>
      <c r="M132" s="46">
        <f t="shared" si="6"/>
        <v>1</v>
      </c>
      <c r="N132" s="25">
        <f t="shared" si="7"/>
        <v>0</v>
      </c>
      <c r="O132" s="25">
        <f t="shared" si="8"/>
        <v>0</v>
      </c>
      <c r="P132" s="53"/>
      <c r="Q132" s="55"/>
      <c r="R132" s="48">
        <f t="shared" si="9"/>
        <v>51</v>
      </c>
      <c r="S132" s="49">
        <f t="shared" si="10"/>
        <v>51</v>
      </c>
      <c r="T132" s="52">
        <v>23</v>
      </c>
      <c r="U132" s="51">
        <v>23</v>
      </c>
      <c r="V132" s="36">
        <f t="shared" si="17"/>
        <v>22</v>
      </c>
      <c r="W132" s="36">
        <f t="shared" si="18"/>
        <v>24</v>
      </c>
      <c r="X132" s="36" t="s">
        <v>691</v>
      </c>
      <c r="Y132" s="36"/>
      <c r="Z132" s="36"/>
      <c r="AA132" s="36"/>
      <c r="AB132" s="36"/>
      <c r="AC132" s="36"/>
    </row>
    <row r="133" spans="1:29" ht="15.75" customHeight="1">
      <c r="A133" s="92">
        <v>127</v>
      </c>
      <c r="B133" s="93" t="s">
        <v>550</v>
      </c>
      <c r="C133" s="93" t="s">
        <v>551</v>
      </c>
      <c r="D133" s="44">
        <f t="shared" si="15"/>
        <v>23</v>
      </c>
      <c r="E133" s="25">
        <f t="shared" si="0"/>
        <v>1</v>
      </c>
      <c r="F133" s="25">
        <f t="shared" si="1"/>
        <v>1</v>
      </c>
      <c r="G133" s="25">
        <f t="shared" si="2"/>
        <v>0</v>
      </c>
      <c r="H133" s="45">
        <f t="shared" si="16"/>
        <v>22</v>
      </c>
      <c r="I133" s="25">
        <f t="shared" si="3"/>
        <v>1</v>
      </c>
      <c r="J133" s="25">
        <f t="shared" si="4"/>
        <v>0</v>
      </c>
      <c r="K133" s="94">
        <f t="shared" si="5"/>
        <v>0</v>
      </c>
      <c r="L133" s="96">
        <f t="shared" si="19"/>
        <v>11</v>
      </c>
      <c r="M133" s="46">
        <f t="shared" si="6"/>
        <v>1</v>
      </c>
      <c r="N133" s="25">
        <f t="shared" si="7"/>
        <v>0</v>
      </c>
      <c r="O133" s="25">
        <f t="shared" si="8"/>
        <v>0</v>
      </c>
      <c r="P133" s="53"/>
      <c r="Q133" s="55"/>
      <c r="R133" s="48">
        <f t="shared" si="9"/>
        <v>56</v>
      </c>
      <c r="S133" s="49">
        <f t="shared" si="10"/>
        <v>56</v>
      </c>
      <c r="T133" s="52">
        <v>25</v>
      </c>
      <c r="U133" s="51">
        <v>25</v>
      </c>
      <c r="V133" s="36">
        <f t="shared" si="17"/>
        <v>24</v>
      </c>
      <c r="W133" s="36">
        <f t="shared" si="18"/>
        <v>26</v>
      </c>
      <c r="X133" s="36" t="s">
        <v>690</v>
      </c>
      <c r="Y133" s="36"/>
      <c r="Z133" s="36"/>
      <c r="AA133" s="36"/>
      <c r="AB133" s="36"/>
      <c r="AC133" s="36"/>
    </row>
    <row r="134" spans="1:29" ht="15.75" customHeight="1">
      <c r="A134" s="92">
        <v>128</v>
      </c>
      <c r="B134" s="93" t="s">
        <v>552</v>
      </c>
      <c r="C134" s="93" t="s">
        <v>553</v>
      </c>
      <c r="D134" s="44">
        <f t="shared" si="15"/>
        <v>21</v>
      </c>
      <c r="E134" s="25">
        <f t="shared" si="0"/>
        <v>1</v>
      </c>
      <c r="F134" s="25">
        <f t="shared" si="1"/>
        <v>0</v>
      </c>
      <c r="G134" s="25">
        <f t="shared" si="2"/>
        <v>0</v>
      </c>
      <c r="H134" s="45">
        <f t="shared" si="16"/>
        <v>20</v>
      </c>
      <c r="I134" s="25">
        <f t="shared" si="3"/>
        <v>1</v>
      </c>
      <c r="J134" s="25">
        <f t="shared" si="4"/>
        <v>0</v>
      </c>
      <c r="K134" s="94">
        <f t="shared" si="5"/>
        <v>0</v>
      </c>
      <c r="L134" s="96">
        <f t="shared" si="19"/>
        <v>10</v>
      </c>
      <c r="M134" s="46">
        <f t="shared" si="6"/>
        <v>1</v>
      </c>
      <c r="N134" s="25">
        <f t="shared" si="7"/>
        <v>0</v>
      </c>
      <c r="O134" s="25">
        <f t="shared" si="8"/>
        <v>0</v>
      </c>
      <c r="P134" s="53"/>
      <c r="Q134" s="55"/>
      <c r="R134" s="48">
        <f t="shared" si="9"/>
        <v>51</v>
      </c>
      <c r="S134" s="49">
        <f t="shared" si="10"/>
        <v>51</v>
      </c>
      <c r="T134" s="52">
        <v>23</v>
      </c>
      <c r="U134" s="51">
        <v>23</v>
      </c>
      <c r="V134" s="36">
        <f t="shared" si="17"/>
        <v>22</v>
      </c>
      <c r="W134" s="36">
        <f t="shared" si="18"/>
        <v>24</v>
      </c>
      <c r="X134" s="36" t="s">
        <v>691</v>
      </c>
      <c r="Y134" s="36"/>
      <c r="Z134" s="36"/>
      <c r="AA134" s="36"/>
      <c r="AB134" s="36"/>
      <c r="AC134" s="36"/>
    </row>
    <row r="135" spans="1:29" ht="15.75" customHeight="1">
      <c r="A135" s="92">
        <v>129</v>
      </c>
      <c r="B135" s="93" t="s">
        <v>554</v>
      </c>
      <c r="C135" s="93" t="s">
        <v>555</v>
      </c>
      <c r="D135" s="44">
        <f t="shared" si="15"/>
        <v>21</v>
      </c>
      <c r="E135" s="25">
        <f t="shared" si="0"/>
        <v>1</v>
      </c>
      <c r="F135" s="25">
        <f t="shared" si="1"/>
        <v>0</v>
      </c>
      <c r="G135" s="25">
        <f t="shared" si="2"/>
        <v>0</v>
      </c>
      <c r="H135" s="45">
        <f t="shared" si="16"/>
        <v>20</v>
      </c>
      <c r="I135" s="25">
        <f t="shared" si="3"/>
        <v>1</v>
      </c>
      <c r="J135" s="25">
        <f t="shared" si="4"/>
        <v>0</v>
      </c>
      <c r="K135" s="94">
        <f t="shared" si="5"/>
        <v>0</v>
      </c>
      <c r="L135" s="96">
        <f t="shared" si="19"/>
        <v>10</v>
      </c>
      <c r="M135" s="46">
        <f t="shared" si="6"/>
        <v>1</v>
      </c>
      <c r="N135" s="25">
        <f t="shared" si="7"/>
        <v>0</v>
      </c>
      <c r="O135" s="25">
        <f t="shared" si="8"/>
        <v>0</v>
      </c>
      <c r="P135" s="53"/>
      <c r="Q135" s="55"/>
      <c r="R135" s="48">
        <f t="shared" si="9"/>
        <v>51</v>
      </c>
      <c r="S135" s="49">
        <f t="shared" si="10"/>
        <v>51</v>
      </c>
      <c r="T135" s="52">
        <v>23</v>
      </c>
      <c r="U135" s="51">
        <v>23</v>
      </c>
      <c r="V135" s="36">
        <f t="shared" si="17"/>
        <v>22</v>
      </c>
      <c r="W135" s="36">
        <f t="shared" si="18"/>
        <v>24</v>
      </c>
      <c r="X135" s="36" t="s">
        <v>691</v>
      </c>
      <c r="Y135" s="36"/>
      <c r="Z135" s="36"/>
      <c r="AA135" s="36"/>
      <c r="AB135" s="36"/>
      <c r="AC135" s="36"/>
    </row>
    <row r="136" spans="1:29" ht="15.75" customHeight="1">
      <c r="A136" s="92">
        <v>130</v>
      </c>
      <c r="B136" s="93" t="s">
        <v>556</v>
      </c>
      <c r="C136" s="93" t="s">
        <v>557</v>
      </c>
      <c r="D136" s="44">
        <f t="shared" ref="D136:D199" si="20">ROUNDUP(S136*2/5,0)</f>
        <v>26</v>
      </c>
      <c r="E136" s="25">
        <f t="shared" si="0"/>
        <v>1</v>
      </c>
      <c r="F136" s="25">
        <f t="shared" si="1"/>
        <v>1</v>
      </c>
      <c r="G136" s="25">
        <f t="shared" si="2"/>
        <v>1</v>
      </c>
      <c r="H136" s="45">
        <f t="shared" ref="H136:H199" si="21">ROUNDDOWN(S136*2/5,0)</f>
        <v>25</v>
      </c>
      <c r="I136" s="25">
        <f t="shared" si="3"/>
        <v>1</v>
      </c>
      <c r="J136" s="25">
        <f t="shared" si="4"/>
        <v>1</v>
      </c>
      <c r="K136" s="94">
        <f t="shared" si="5"/>
        <v>0</v>
      </c>
      <c r="L136" s="96">
        <f t="shared" si="19"/>
        <v>12</v>
      </c>
      <c r="M136" s="46">
        <f t="shared" si="6"/>
        <v>1</v>
      </c>
      <c r="N136" s="25">
        <f t="shared" si="7"/>
        <v>1</v>
      </c>
      <c r="O136" s="25">
        <f t="shared" si="8"/>
        <v>0</v>
      </c>
      <c r="P136" s="53"/>
      <c r="Q136" s="55"/>
      <c r="R136" s="48">
        <f t="shared" si="9"/>
        <v>63</v>
      </c>
      <c r="S136" s="49">
        <f t="shared" si="10"/>
        <v>63</v>
      </c>
      <c r="T136" s="52">
        <v>28</v>
      </c>
      <c r="U136" s="51">
        <v>28</v>
      </c>
      <c r="V136" s="36">
        <f t="shared" ref="V136:V199" si="22">T136-1</f>
        <v>27</v>
      </c>
      <c r="W136" s="36">
        <f t="shared" ref="W136:W199" si="23">T136+1</f>
        <v>29</v>
      </c>
      <c r="X136" s="36" t="s">
        <v>690</v>
      </c>
      <c r="Y136" s="36"/>
      <c r="Z136" s="36"/>
      <c r="AA136" s="36"/>
      <c r="AB136" s="36"/>
      <c r="AC136" s="36"/>
    </row>
    <row r="137" spans="1:29" ht="15.75" customHeight="1">
      <c r="A137" s="92">
        <v>131</v>
      </c>
      <c r="B137" s="93" t="s">
        <v>558</v>
      </c>
      <c r="C137" s="93" t="s">
        <v>559</v>
      </c>
      <c r="D137" s="44">
        <f t="shared" si="20"/>
        <v>25</v>
      </c>
      <c r="E137" s="25">
        <f t="shared" si="0"/>
        <v>1</v>
      </c>
      <c r="F137" s="25">
        <f t="shared" si="1"/>
        <v>1</v>
      </c>
      <c r="G137" s="25">
        <f t="shared" si="2"/>
        <v>0</v>
      </c>
      <c r="H137" s="45">
        <f t="shared" si="21"/>
        <v>24</v>
      </c>
      <c r="I137" s="25">
        <f t="shared" si="3"/>
        <v>1</v>
      </c>
      <c r="J137" s="25">
        <f t="shared" si="4"/>
        <v>1</v>
      </c>
      <c r="K137" s="94">
        <f t="shared" si="5"/>
        <v>0</v>
      </c>
      <c r="L137" s="96">
        <f t="shared" si="19"/>
        <v>12</v>
      </c>
      <c r="M137" s="46">
        <f t="shared" si="6"/>
        <v>1</v>
      </c>
      <c r="N137" s="25">
        <f t="shared" si="7"/>
        <v>1</v>
      </c>
      <c r="O137" s="25">
        <f t="shared" si="8"/>
        <v>0</v>
      </c>
      <c r="P137" s="53"/>
      <c r="Q137" s="55"/>
      <c r="R137" s="48">
        <f t="shared" si="9"/>
        <v>61</v>
      </c>
      <c r="S137" s="49">
        <f t="shared" si="10"/>
        <v>61</v>
      </c>
      <c r="T137" s="52">
        <v>27</v>
      </c>
      <c r="U137" s="51">
        <v>27</v>
      </c>
      <c r="V137" s="36">
        <f t="shared" si="22"/>
        <v>26</v>
      </c>
      <c r="W137" s="36">
        <f t="shared" si="23"/>
        <v>28</v>
      </c>
      <c r="X137" s="36" t="s">
        <v>690</v>
      </c>
      <c r="Y137" s="36"/>
      <c r="Z137" s="36"/>
      <c r="AA137" s="36"/>
      <c r="AB137" s="36"/>
      <c r="AC137" s="36"/>
    </row>
    <row r="138" spans="1:29" ht="15.75" customHeight="1">
      <c r="A138" s="92">
        <v>132</v>
      </c>
      <c r="B138" s="93" t="s">
        <v>560</v>
      </c>
      <c r="C138" s="93" t="s">
        <v>561</v>
      </c>
      <c r="D138" s="44">
        <f t="shared" si="20"/>
        <v>21</v>
      </c>
      <c r="E138" s="25">
        <f t="shared" si="0"/>
        <v>1</v>
      </c>
      <c r="F138" s="25">
        <f t="shared" si="1"/>
        <v>0</v>
      </c>
      <c r="G138" s="25">
        <f t="shared" si="2"/>
        <v>0</v>
      </c>
      <c r="H138" s="45">
        <f t="shared" si="21"/>
        <v>20</v>
      </c>
      <c r="I138" s="25">
        <f t="shared" si="3"/>
        <v>1</v>
      </c>
      <c r="J138" s="25">
        <f t="shared" si="4"/>
        <v>0</v>
      </c>
      <c r="K138" s="94">
        <f t="shared" si="5"/>
        <v>0</v>
      </c>
      <c r="L138" s="96">
        <f t="shared" si="19"/>
        <v>10</v>
      </c>
      <c r="M138" s="46">
        <f t="shared" si="6"/>
        <v>1</v>
      </c>
      <c r="N138" s="25">
        <f t="shared" si="7"/>
        <v>0</v>
      </c>
      <c r="O138" s="25">
        <f t="shared" si="8"/>
        <v>0</v>
      </c>
      <c r="P138" s="53"/>
      <c r="Q138" s="55"/>
      <c r="R138" s="48">
        <f t="shared" si="9"/>
        <v>51</v>
      </c>
      <c r="S138" s="49">
        <f t="shared" si="10"/>
        <v>51</v>
      </c>
      <c r="T138" s="52">
        <v>23</v>
      </c>
      <c r="U138" s="51">
        <v>23</v>
      </c>
      <c r="V138" s="36">
        <f t="shared" si="22"/>
        <v>22</v>
      </c>
      <c r="W138" s="36">
        <f t="shared" si="23"/>
        <v>24</v>
      </c>
      <c r="X138" s="36" t="s">
        <v>691</v>
      </c>
      <c r="Y138" s="36"/>
      <c r="Z138" s="36"/>
      <c r="AA138" s="36"/>
      <c r="AB138" s="36"/>
      <c r="AC138" s="36"/>
    </row>
    <row r="139" spans="1:29" ht="15.75" customHeight="1">
      <c r="A139" s="92">
        <v>133</v>
      </c>
      <c r="B139" s="93" t="s">
        <v>562</v>
      </c>
      <c r="C139" s="93" t="s">
        <v>563</v>
      </c>
      <c r="D139" s="44">
        <f t="shared" si="20"/>
        <v>26</v>
      </c>
      <c r="E139" s="25">
        <f t="shared" si="0"/>
        <v>1</v>
      </c>
      <c r="F139" s="25">
        <f t="shared" si="1"/>
        <v>1</v>
      </c>
      <c r="G139" s="25">
        <f t="shared" si="2"/>
        <v>1</v>
      </c>
      <c r="H139" s="45">
        <f t="shared" si="21"/>
        <v>26</v>
      </c>
      <c r="I139" s="25">
        <f t="shared" si="3"/>
        <v>1</v>
      </c>
      <c r="J139" s="25">
        <f t="shared" si="4"/>
        <v>1</v>
      </c>
      <c r="K139" s="94">
        <f t="shared" si="5"/>
        <v>1</v>
      </c>
      <c r="L139" s="96">
        <f t="shared" si="19"/>
        <v>13</v>
      </c>
      <c r="M139" s="46">
        <f t="shared" si="6"/>
        <v>1</v>
      </c>
      <c r="N139" s="25">
        <f t="shared" si="7"/>
        <v>1</v>
      </c>
      <c r="O139" s="25">
        <f t="shared" si="8"/>
        <v>1</v>
      </c>
      <c r="P139" s="53"/>
      <c r="Q139" s="55"/>
      <c r="R139" s="48">
        <f t="shared" si="9"/>
        <v>65</v>
      </c>
      <c r="S139" s="49">
        <f t="shared" si="10"/>
        <v>65</v>
      </c>
      <c r="T139" s="52">
        <v>29</v>
      </c>
      <c r="U139" s="51">
        <v>29</v>
      </c>
      <c r="V139" s="36">
        <f t="shared" si="22"/>
        <v>28</v>
      </c>
      <c r="W139" s="36">
        <f t="shared" si="23"/>
        <v>30</v>
      </c>
      <c r="X139" s="36" t="s">
        <v>689</v>
      </c>
      <c r="Y139" s="36"/>
      <c r="Z139" s="36"/>
      <c r="AA139" s="36"/>
      <c r="AB139" s="36"/>
      <c r="AC139" s="36"/>
    </row>
    <row r="140" spans="1:29" ht="15.75" customHeight="1">
      <c r="A140" s="92">
        <v>134</v>
      </c>
      <c r="B140" s="93" t="s">
        <v>564</v>
      </c>
      <c r="C140" s="93" t="s">
        <v>565</v>
      </c>
      <c r="D140" s="44">
        <f t="shared" si="20"/>
        <v>26</v>
      </c>
      <c r="E140" s="25">
        <f t="shared" si="0"/>
        <v>1</v>
      </c>
      <c r="F140" s="25">
        <f t="shared" si="1"/>
        <v>1</v>
      </c>
      <c r="G140" s="25">
        <f t="shared" si="2"/>
        <v>1</v>
      </c>
      <c r="H140" s="45">
        <f t="shared" si="21"/>
        <v>26</v>
      </c>
      <c r="I140" s="25">
        <f t="shared" si="3"/>
        <v>1</v>
      </c>
      <c r="J140" s="25">
        <f t="shared" si="4"/>
        <v>1</v>
      </c>
      <c r="K140" s="94">
        <f t="shared" si="5"/>
        <v>1</v>
      </c>
      <c r="L140" s="96">
        <f t="shared" si="19"/>
        <v>13</v>
      </c>
      <c r="M140" s="46">
        <f t="shared" si="6"/>
        <v>1</v>
      </c>
      <c r="N140" s="25">
        <f t="shared" si="7"/>
        <v>1</v>
      </c>
      <c r="O140" s="25">
        <f t="shared" si="8"/>
        <v>1</v>
      </c>
      <c r="P140" s="53"/>
      <c r="Q140" s="55"/>
      <c r="R140" s="48">
        <f t="shared" si="9"/>
        <v>65</v>
      </c>
      <c r="S140" s="49">
        <f t="shared" si="10"/>
        <v>65</v>
      </c>
      <c r="T140" s="52">
        <v>29</v>
      </c>
      <c r="U140" s="51">
        <v>29</v>
      </c>
      <c r="V140" s="36">
        <f t="shared" si="22"/>
        <v>28</v>
      </c>
      <c r="W140" s="36">
        <f t="shared" si="23"/>
        <v>30</v>
      </c>
      <c r="X140" s="36" t="s">
        <v>689</v>
      </c>
      <c r="Y140" s="36"/>
      <c r="Z140" s="36"/>
      <c r="AA140" s="36"/>
      <c r="AB140" s="36"/>
      <c r="AC140" s="36"/>
    </row>
    <row r="141" spans="1:29" ht="15.75" customHeight="1">
      <c r="A141" s="92">
        <v>135</v>
      </c>
      <c r="B141" s="93" t="s">
        <v>566</v>
      </c>
      <c r="C141" s="93" t="s">
        <v>229</v>
      </c>
      <c r="D141" s="44">
        <f t="shared" si="20"/>
        <v>22</v>
      </c>
      <c r="E141" s="25">
        <f t="shared" si="0"/>
        <v>1</v>
      </c>
      <c r="F141" s="25">
        <f t="shared" si="1"/>
        <v>0</v>
      </c>
      <c r="G141" s="25">
        <f t="shared" si="2"/>
        <v>0</v>
      </c>
      <c r="H141" s="45">
        <f t="shared" si="21"/>
        <v>21</v>
      </c>
      <c r="I141" s="25">
        <f t="shared" si="3"/>
        <v>1</v>
      </c>
      <c r="J141" s="25">
        <f t="shared" si="4"/>
        <v>0</v>
      </c>
      <c r="K141" s="94">
        <f t="shared" si="5"/>
        <v>0</v>
      </c>
      <c r="L141" s="96">
        <v>11</v>
      </c>
      <c r="M141" s="46">
        <f t="shared" si="6"/>
        <v>1</v>
      </c>
      <c r="N141" s="25">
        <f t="shared" si="7"/>
        <v>0</v>
      </c>
      <c r="O141" s="25">
        <f t="shared" si="8"/>
        <v>0</v>
      </c>
      <c r="P141" s="53"/>
      <c r="Q141" s="55"/>
      <c r="R141" s="48">
        <f t="shared" si="9"/>
        <v>54</v>
      </c>
      <c r="S141" s="49">
        <f t="shared" si="10"/>
        <v>54</v>
      </c>
      <c r="T141" s="52">
        <v>24</v>
      </c>
      <c r="U141" s="51">
        <v>24</v>
      </c>
      <c r="V141" s="36">
        <f t="shared" si="22"/>
        <v>23</v>
      </c>
      <c r="W141" s="36">
        <f t="shared" si="23"/>
        <v>25</v>
      </c>
      <c r="X141" s="36" t="s">
        <v>690</v>
      </c>
      <c r="Y141" s="36"/>
      <c r="Z141" s="36"/>
      <c r="AA141" s="36"/>
      <c r="AB141" s="36"/>
      <c r="AC141" s="36"/>
    </row>
    <row r="142" spans="1:29" ht="15.75" customHeight="1">
      <c r="A142" s="92">
        <v>136</v>
      </c>
      <c r="B142" s="93" t="s">
        <v>567</v>
      </c>
      <c r="C142" s="93" t="s">
        <v>568</v>
      </c>
      <c r="D142" s="44">
        <f t="shared" si="20"/>
        <v>22</v>
      </c>
      <c r="E142" s="25">
        <f t="shared" si="0"/>
        <v>1</v>
      </c>
      <c r="F142" s="25">
        <f t="shared" si="1"/>
        <v>0</v>
      </c>
      <c r="G142" s="25">
        <f t="shared" si="2"/>
        <v>0</v>
      </c>
      <c r="H142" s="45">
        <f t="shared" si="21"/>
        <v>21</v>
      </c>
      <c r="I142" s="25">
        <f t="shared" si="3"/>
        <v>1</v>
      </c>
      <c r="J142" s="25">
        <f t="shared" si="4"/>
        <v>0</v>
      </c>
      <c r="K142" s="94">
        <f t="shared" si="5"/>
        <v>0</v>
      </c>
      <c r="L142" s="96">
        <v>11</v>
      </c>
      <c r="M142" s="46">
        <f t="shared" si="6"/>
        <v>1</v>
      </c>
      <c r="N142" s="25">
        <f t="shared" si="7"/>
        <v>0</v>
      </c>
      <c r="O142" s="25">
        <f t="shared" si="8"/>
        <v>0</v>
      </c>
      <c r="P142" s="53"/>
      <c r="Q142" s="55"/>
      <c r="R142" s="48">
        <f t="shared" si="9"/>
        <v>54</v>
      </c>
      <c r="S142" s="49">
        <f t="shared" si="10"/>
        <v>54</v>
      </c>
      <c r="T142" s="52">
        <v>24</v>
      </c>
      <c r="U142" s="51">
        <v>24</v>
      </c>
      <c r="V142" s="36">
        <f t="shared" si="22"/>
        <v>23</v>
      </c>
      <c r="W142" s="36">
        <f t="shared" si="23"/>
        <v>25</v>
      </c>
      <c r="X142" s="36" t="s">
        <v>690</v>
      </c>
      <c r="Y142" s="36"/>
      <c r="Z142" s="36"/>
      <c r="AA142" s="36"/>
      <c r="AB142" s="36"/>
      <c r="AC142" s="36"/>
    </row>
    <row r="143" spans="1:29" ht="15.75" customHeight="1">
      <c r="A143" s="92">
        <v>137</v>
      </c>
      <c r="B143" s="93" t="s">
        <v>569</v>
      </c>
      <c r="C143" s="93" t="s">
        <v>570</v>
      </c>
      <c r="D143" s="44">
        <f t="shared" si="20"/>
        <v>22</v>
      </c>
      <c r="E143" s="25">
        <f t="shared" si="0"/>
        <v>1</v>
      </c>
      <c r="F143" s="25">
        <f t="shared" si="1"/>
        <v>0</v>
      </c>
      <c r="G143" s="25">
        <f t="shared" si="2"/>
        <v>0</v>
      </c>
      <c r="H143" s="45">
        <f t="shared" si="21"/>
        <v>21</v>
      </c>
      <c r="I143" s="25">
        <f t="shared" si="3"/>
        <v>1</v>
      </c>
      <c r="J143" s="25">
        <f t="shared" si="4"/>
        <v>0</v>
      </c>
      <c r="K143" s="94">
        <f t="shared" si="5"/>
        <v>0</v>
      </c>
      <c r="L143" s="96">
        <v>11</v>
      </c>
      <c r="M143" s="46">
        <f t="shared" si="6"/>
        <v>1</v>
      </c>
      <c r="N143" s="25">
        <f t="shared" si="7"/>
        <v>0</v>
      </c>
      <c r="O143" s="25">
        <f t="shared" si="8"/>
        <v>0</v>
      </c>
      <c r="P143" s="53"/>
      <c r="Q143" s="55"/>
      <c r="R143" s="48">
        <f t="shared" si="9"/>
        <v>54</v>
      </c>
      <c r="S143" s="49">
        <f t="shared" si="10"/>
        <v>54</v>
      </c>
      <c r="T143" s="52">
        <v>24</v>
      </c>
      <c r="U143" s="51">
        <v>24</v>
      </c>
      <c r="V143" s="36">
        <f t="shared" si="22"/>
        <v>23</v>
      </c>
      <c r="W143" s="36">
        <f t="shared" si="23"/>
        <v>25</v>
      </c>
      <c r="X143" s="36" t="s">
        <v>690</v>
      </c>
      <c r="Y143" s="36"/>
      <c r="Z143" s="36"/>
      <c r="AA143" s="36"/>
      <c r="AB143" s="36"/>
      <c r="AC143" s="36"/>
    </row>
    <row r="144" spans="1:29" ht="15.75" customHeight="1">
      <c r="A144" s="92">
        <v>138</v>
      </c>
      <c r="B144" s="93" t="s">
        <v>571</v>
      </c>
      <c r="C144" s="93" t="s">
        <v>572</v>
      </c>
      <c r="D144" s="44">
        <f t="shared" si="20"/>
        <v>26</v>
      </c>
      <c r="E144" s="25">
        <f t="shared" si="0"/>
        <v>1</v>
      </c>
      <c r="F144" s="25">
        <f t="shared" si="1"/>
        <v>1</v>
      </c>
      <c r="G144" s="25">
        <f t="shared" si="2"/>
        <v>1</v>
      </c>
      <c r="H144" s="45">
        <f t="shared" si="21"/>
        <v>26</v>
      </c>
      <c r="I144" s="25">
        <f t="shared" si="3"/>
        <v>1</v>
      </c>
      <c r="J144" s="25">
        <f t="shared" si="4"/>
        <v>1</v>
      </c>
      <c r="K144" s="94">
        <f t="shared" si="5"/>
        <v>1</v>
      </c>
      <c r="L144" s="96">
        <f t="shared" si="19"/>
        <v>13</v>
      </c>
      <c r="M144" s="46">
        <f t="shared" si="6"/>
        <v>1</v>
      </c>
      <c r="N144" s="25">
        <f t="shared" si="7"/>
        <v>1</v>
      </c>
      <c r="O144" s="25">
        <f t="shared" si="8"/>
        <v>1</v>
      </c>
      <c r="P144" s="53"/>
      <c r="Q144" s="55"/>
      <c r="R144" s="48">
        <f t="shared" si="9"/>
        <v>65</v>
      </c>
      <c r="S144" s="49">
        <f t="shared" si="10"/>
        <v>65</v>
      </c>
      <c r="T144" s="52">
        <v>29</v>
      </c>
      <c r="U144" s="51">
        <v>29</v>
      </c>
      <c r="V144" s="36">
        <f t="shared" si="22"/>
        <v>28</v>
      </c>
      <c r="W144" s="36">
        <f t="shared" si="23"/>
        <v>30</v>
      </c>
      <c r="X144" s="36" t="s">
        <v>689</v>
      </c>
      <c r="Y144" s="36"/>
      <c r="Z144" s="36"/>
      <c r="AA144" s="36"/>
      <c r="AB144" s="36"/>
      <c r="AC144" s="36"/>
    </row>
    <row r="145" spans="1:29" ht="15.75" customHeight="1">
      <c r="A145" s="92">
        <v>139</v>
      </c>
      <c r="B145" s="93" t="s">
        <v>573</v>
      </c>
      <c r="C145" s="93" t="s">
        <v>574</v>
      </c>
      <c r="D145" s="44">
        <f t="shared" si="20"/>
        <v>21</v>
      </c>
      <c r="E145" s="25">
        <f t="shared" si="0"/>
        <v>1</v>
      </c>
      <c r="F145" s="25">
        <f t="shared" si="1"/>
        <v>0</v>
      </c>
      <c r="G145" s="25">
        <f t="shared" si="2"/>
        <v>0</v>
      </c>
      <c r="H145" s="45">
        <f t="shared" si="21"/>
        <v>20</v>
      </c>
      <c r="I145" s="25">
        <f t="shared" si="3"/>
        <v>1</v>
      </c>
      <c r="J145" s="25">
        <f t="shared" si="4"/>
        <v>0</v>
      </c>
      <c r="K145" s="94">
        <f t="shared" si="5"/>
        <v>0</v>
      </c>
      <c r="L145" s="96">
        <f t="shared" si="19"/>
        <v>10</v>
      </c>
      <c r="M145" s="46">
        <f t="shared" si="6"/>
        <v>1</v>
      </c>
      <c r="N145" s="25">
        <f t="shared" si="7"/>
        <v>0</v>
      </c>
      <c r="O145" s="25">
        <f t="shared" si="8"/>
        <v>0</v>
      </c>
      <c r="P145" s="53"/>
      <c r="Q145" s="55"/>
      <c r="R145" s="48">
        <f t="shared" si="9"/>
        <v>51</v>
      </c>
      <c r="S145" s="49">
        <f t="shared" si="10"/>
        <v>51</v>
      </c>
      <c r="T145" s="52">
        <v>23</v>
      </c>
      <c r="U145" s="51">
        <v>23</v>
      </c>
      <c r="V145" s="36">
        <f t="shared" si="22"/>
        <v>22</v>
      </c>
      <c r="W145" s="36">
        <f t="shared" si="23"/>
        <v>24</v>
      </c>
      <c r="X145" s="36" t="s">
        <v>691</v>
      </c>
      <c r="Y145" s="36"/>
      <c r="Z145" s="36"/>
      <c r="AA145" s="36"/>
      <c r="AB145" s="36"/>
      <c r="AC145" s="36"/>
    </row>
    <row r="146" spans="1:29" ht="15.75" customHeight="1">
      <c r="A146" s="92">
        <v>140</v>
      </c>
      <c r="B146" s="93" t="s">
        <v>575</v>
      </c>
      <c r="C146" s="93" t="s">
        <v>576</v>
      </c>
      <c r="D146" s="44">
        <f t="shared" si="20"/>
        <v>28</v>
      </c>
      <c r="E146" s="25">
        <f t="shared" si="0"/>
        <v>1</v>
      </c>
      <c r="F146" s="25">
        <f t="shared" si="1"/>
        <v>1</v>
      </c>
      <c r="G146" s="25">
        <f t="shared" si="2"/>
        <v>1</v>
      </c>
      <c r="H146" s="45">
        <f t="shared" si="21"/>
        <v>27</v>
      </c>
      <c r="I146" s="25">
        <f t="shared" si="3"/>
        <v>1</v>
      </c>
      <c r="J146" s="25">
        <f t="shared" si="4"/>
        <v>1</v>
      </c>
      <c r="K146" s="94">
        <f t="shared" si="5"/>
        <v>1</v>
      </c>
      <c r="L146" s="96">
        <f t="shared" si="19"/>
        <v>13</v>
      </c>
      <c r="M146" s="46">
        <f t="shared" si="6"/>
        <v>1</v>
      </c>
      <c r="N146" s="25">
        <f t="shared" si="7"/>
        <v>1</v>
      </c>
      <c r="O146" s="25">
        <f t="shared" si="8"/>
        <v>1</v>
      </c>
      <c r="P146" s="53"/>
      <c r="Q146" s="55"/>
      <c r="R146" s="48">
        <f t="shared" si="9"/>
        <v>68</v>
      </c>
      <c r="S146" s="49">
        <f t="shared" si="10"/>
        <v>68</v>
      </c>
      <c r="T146" s="52">
        <v>30</v>
      </c>
      <c r="U146" s="51">
        <v>30</v>
      </c>
      <c r="V146" s="36">
        <f t="shared" si="22"/>
        <v>29</v>
      </c>
      <c r="W146" s="36">
        <f t="shared" si="23"/>
        <v>31</v>
      </c>
      <c r="X146" s="36" t="s">
        <v>689</v>
      </c>
      <c r="Y146" s="36"/>
      <c r="Z146" s="36"/>
      <c r="AA146" s="36"/>
      <c r="AB146" s="36"/>
      <c r="AC146" s="36"/>
    </row>
    <row r="147" spans="1:29" ht="15.75" customHeight="1">
      <c r="A147" s="92">
        <v>141</v>
      </c>
      <c r="B147" s="93" t="s">
        <v>577</v>
      </c>
      <c r="C147" s="93" t="s">
        <v>578</v>
      </c>
      <c r="D147" s="44">
        <f t="shared" si="20"/>
        <v>22</v>
      </c>
      <c r="E147" s="25">
        <f t="shared" si="0"/>
        <v>1</v>
      </c>
      <c r="F147" s="25">
        <f t="shared" si="1"/>
        <v>0</v>
      </c>
      <c r="G147" s="25">
        <f t="shared" si="2"/>
        <v>0</v>
      </c>
      <c r="H147" s="45">
        <f t="shared" si="21"/>
        <v>21</v>
      </c>
      <c r="I147" s="25">
        <f t="shared" si="3"/>
        <v>1</v>
      </c>
      <c r="J147" s="25">
        <f t="shared" si="4"/>
        <v>0</v>
      </c>
      <c r="K147" s="94">
        <f t="shared" si="5"/>
        <v>0</v>
      </c>
      <c r="L147" s="96">
        <v>11</v>
      </c>
      <c r="M147" s="46">
        <f t="shared" si="6"/>
        <v>1</v>
      </c>
      <c r="N147" s="25">
        <f t="shared" si="7"/>
        <v>0</v>
      </c>
      <c r="O147" s="25">
        <f t="shared" si="8"/>
        <v>0</v>
      </c>
      <c r="P147" s="36"/>
      <c r="Q147" s="36"/>
      <c r="R147" s="48">
        <f t="shared" si="9"/>
        <v>54</v>
      </c>
      <c r="S147" s="49">
        <f t="shared" si="10"/>
        <v>54</v>
      </c>
      <c r="T147" s="52">
        <v>24</v>
      </c>
      <c r="U147" s="51">
        <v>24</v>
      </c>
      <c r="V147" s="36">
        <f t="shared" si="22"/>
        <v>23</v>
      </c>
      <c r="W147" s="36">
        <f t="shared" si="23"/>
        <v>25</v>
      </c>
      <c r="X147" s="36" t="s">
        <v>690</v>
      </c>
      <c r="Y147" s="36"/>
      <c r="Z147" s="36"/>
      <c r="AA147" s="36"/>
      <c r="AB147" s="36"/>
      <c r="AC147" s="36"/>
    </row>
    <row r="148" spans="1:29" ht="15.75" customHeight="1">
      <c r="A148" s="92">
        <v>142</v>
      </c>
      <c r="B148" s="93" t="s">
        <v>579</v>
      </c>
      <c r="C148" s="93" t="s">
        <v>580</v>
      </c>
      <c r="D148" s="44">
        <f t="shared" si="20"/>
        <v>21</v>
      </c>
      <c r="E148" s="25">
        <f t="shared" si="0"/>
        <v>1</v>
      </c>
      <c r="F148" s="25">
        <f t="shared" si="1"/>
        <v>0</v>
      </c>
      <c r="G148" s="25">
        <f t="shared" si="2"/>
        <v>0</v>
      </c>
      <c r="H148" s="45">
        <f t="shared" si="21"/>
        <v>20</v>
      </c>
      <c r="I148" s="25">
        <f t="shared" si="3"/>
        <v>1</v>
      </c>
      <c r="J148" s="25">
        <f t="shared" si="4"/>
        <v>0</v>
      </c>
      <c r="K148" s="94">
        <f t="shared" si="5"/>
        <v>0</v>
      </c>
      <c r="L148" s="96">
        <f t="shared" si="19"/>
        <v>10</v>
      </c>
      <c r="M148" s="46">
        <f t="shared" si="6"/>
        <v>1</v>
      </c>
      <c r="N148" s="25">
        <f t="shared" si="7"/>
        <v>0</v>
      </c>
      <c r="O148" s="25">
        <f t="shared" si="8"/>
        <v>0</v>
      </c>
      <c r="P148" s="36"/>
      <c r="Q148" s="36"/>
      <c r="R148" s="48">
        <f t="shared" si="9"/>
        <v>51</v>
      </c>
      <c r="S148" s="49">
        <f t="shared" si="10"/>
        <v>51</v>
      </c>
      <c r="T148" s="52">
        <v>23</v>
      </c>
      <c r="U148" s="51">
        <v>23</v>
      </c>
      <c r="V148" s="36">
        <f t="shared" si="22"/>
        <v>22</v>
      </c>
      <c r="W148" s="36">
        <f t="shared" si="23"/>
        <v>24</v>
      </c>
      <c r="X148" s="36" t="s">
        <v>691</v>
      </c>
      <c r="Y148" s="36"/>
      <c r="Z148" s="36"/>
      <c r="AA148" s="36"/>
      <c r="AB148" s="36"/>
      <c r="AC148" s="36"/>
    </row>
    <row r="149" spans="1:29" ht="15.75" customHeight="1">
      <c r="A149" s="92">
        <v>143</v>
      </c>
      <c r="B149" s="93" t="s">
        <v>581</v>
      </c>
      <c r="C149" s="93" t="s">
        <v>582</v>
      </c>
      <c r="D149" s="44">
        <f t="shared" si="20"/>
        <v>26</v>
      </c>
      <c r="E149" s="25">
        <f t="shared" si="0"/>
        <v>1</v>
      </c>
      <c r="F149" s="25">
        <f t="shared" si="1"/>
        <v>1</v>
      </c>
      <c r="G149" s="25">
        <f t="shared" si="2"/>
        <v>1</v>
      </c>
      <c r="H149" s="45">
        <f t="shared" si="21"/>
        <v>26</v>
      </c>
      <c r="I149" s="25">
        <f t="shared" si="3"/>
        <v>1</v>
      </c>
      <c r="J149" s="25">
        <f t="shared" si="4"/>
        <v>1</v>
      </c>
      <c r="K149" s="94">
        <f t="shared" si="5"/>
        <v>1</v>
      </c>
      <c r="L149" s="96">
        <f t="shared" si="19"/>
        <v>13</v>
      </c>
      <c r="M149" s="46">
        <f t="shared" si="6"/>
        <v>1</v>
      </c>
      <c r="N149" s="25">
        <f t="shared" si="7"/>
        <v>1</v>
      </c>
      <c r="O149" s="25">
        <f t="shared" si="8"/>
        <v>1</v>
      </c>
      <c r="P149" s="36"/>
      <c r="Q149" s="36"/>
      <c r="R149" s="48">
        <f t="shared" si="9"/>
        <v>65</v>
      </c>
      <c r="S149" s="49">
        <f t="shared" si="10"/>
        <v>65</v>
      </c>
      <c r="T149" s="52">
        <v>29</v>
      </c>
      <c r="U149" s="51">
        <v>29</v>
      </c>
      <c r="V149" s="36">
        <f t="shared" si="22"/>
        <v>28</v>
      </c>
      <c r="W149" s="36">
        <f t="shared" si="23"/>
        <v>30</v>
      </c>
      <c r="X149" s="36" t="s">
        <v>689</v>
      </c>
      <c r="Y149" s="36"/>
      <c r="Z149" s="36"/>
      <c r="AA149" s="36"/>
      <c r="AB149" s="36"/>
      <c r="AC149" s="36"/>
    </row>
    <row r="150" spans="1:29" ht="15.75" customHeight="1">
      <c r="A150" s="92">
        <v>144</v>
      </c>
      <c r="B150" s="93" t="s">
        <v>583</v>
      </c>
      <c r="C150" s="93" t="s">
        <v>584</v>
      </c>
      <c r="D150" s="44">
        <f t="shared" si="20"/>
        <v>28</v>
      </c>
      <c r="E150" s="25">
        <f t="shared" si="0"/>
        <v>1</v>
      </c>
      <c r="F150" s="25">
        <f t="shared" si="1"/>
        <v>1</v>
      </c>
      <c r="G150" s="25">
        <f t="shared" si="2"/>
        <v>1</v>
      </c>
      <c r="H150" s="45">
        <f t="shared" si="21"/>
        <v>27</v>
      </c>
      <c r="I150" s="25">
        <f t="shared" si="3"/>
        <v>1</v>
      </c>
      <c r="J150" s="25">
        <f t="shared" si="4"/>
        <v>1</v>
      </c>
      <c r="K150" s="94">
        <f t="shared" si="5"/>
        <v>1</v>
      </c>
      <c r="L150" s="96">
        <f t="shared" si="19"/>
        <v>13</v>
      </c>
      <c r="M150" s="46">
        <f t="shared" si="6"/>
        <v>1</v>
      </c>
      <c r="N150" s="25">
        <f t="shared" si="7"/>
        <v>1</v>
      </c>
      <c r="O150" s="25">
        <f t="shared" si="8"/>
        <v>1</v>
      </c>
      <c r="P150" s="36"/>
      <c r="Q150" s="36"/>
      <c r="R150" s="48">
        <f t="shared" si="9"/>
        <v>68</v>
      </c>
      <c r="S150" s="49">
        <f t="shared" si="10"/>
        <v>68</v>
      </c>
      <c r="T150" s="52">
        <v>30</v>
      </c>
      <c r="U150" s="51">
        <v>30</v>
      </c>
      <c r="V150" s="36">
        <f t="shared" si="22"/>
        <v>29</v>
      </c>
      <c r="W150" s="36">
        <f t="shared" si="23"/>
        <v>31</v>
      </c>
      <c r="X150" s="36" t="s">
        <v>689</v>
      </c>
      <c r="Y150" s="36"/>
      <c r="Z150" s="36"/>
      <c r="AA150" s="36"/>
      <c r="AB150" s="36"/>
      <c r="AC150" s="36"/>
    </row>
    <row r="151" spans="1:29" ht="15.75" customHeight="1">
      <c r="A151" s="92">
        <v>145</v>
      </c>
      <c r="B151" s="93" t="s">
        <v>585</v>
      </c>
      <c r="C151" s="93" t="s">
        <v>586</v>
      </c>
      <c r="D151" s="44">
        <f t="shared" si="20"/>
        <v>23</v>
      </c>
      <c r="E151" s="25">
        <f t="shared" si="0"/>
        <v>1</v>
      </c>
      <c r="F151" s="25">
        <f t="shared" si="1"/>
        <v>1</v>
      </c>
      <c r="G151" s="25">
        <f t="shared" si="2"/>
        <v>0</v>
      </c>
      <c r="H151" s="45">
        <f t="shared" si="21"/>
        <v>22</v>
      </c>
      <c r="I151" s="25">
        <f t="shared" si="3"/>
        <v>1</v>
      </c>
      <c r="J151" s="25">
        <f t="shared" si="4"/>
        <v>0</v>
      </c>
      <c r="K151" s="94">
        <f t="shared" si="5"/>
        <v>0</v>
      </c>
      <c r="L151" s="96">
        <f t="shared" si="19"/>
        <v>11</v>
      </c>
      <c r="M151" s="46">
        <f t="shared" si="6"/>
        <v>1</v>
      </c>
      <c r="N151" s="25">
        <f t="shared" si="7"/>
        <v>0</v>
      </c>
      <c r="O151" s="25">
        <f t="shared" si="8"/>
        <v>0</v>
      </c>
      <c r="P151" s="36"/>
      <c r="Q151" s="36"/>
      <c r="R151" s="48">
        <f t="shared" si="9"/>
        <v>56</v>
      </c>
      <c r="S151" s="49">
        <f t="shared" si="10"/>
        <v>56</v>
      </c>
      <c r="T151" s="52">
        <v>25</v>
      </c>
      <c r="U151" s="51">
        <v>25</v>
      </c>
      <c r="V151" s="36">
        <f t="shared" si="22"/>
        <v>24</v>
      </c>
      <c r="W151" s="36">
        <f t="shared" si="23"/>
        <v>26</v>
      </c>
      <c r="X151" s="36" t="s">
        <v>690</v>
      </c>
      <c r="Y151" s="36"/>
      <c r="Z151" s="36"/>
      <c r="AA151" s="36"/>
      <c r="AB151" s="36"/>
      <c r="AC151" s="36"/>
    </row>
    <row r="152" spans="1:29" ht="15.75" customHeight="1">
      <c r="A152" s="92">
        <v>146</v>
      </c>
      <c r="B152" s="93" t="s">
        <v>587</v>
      </c>
      <c r="C152" s="93" t="s">
        <v>588</v>
      </c>
      <c r="D152" s="44">
        <f t="shared" si="20"/>
        <v>25</v>
      </c>
      <c r="E152" s="25">
        <f t="shared" si="0"/>
        <v>1</v>
      </c>
      <c r="F152" s="25">
        <f t="shared" si="1"/>
        <v>1</v>
      </c>
      <c r="G152" s="25">
        <f t="shared" si="2"/>
        <v>0</v>
      </c>
      <c r="H152" s="45">
        <f t="shared" si="21"/>
        <v>24</v>
      </c>
      <c r="I152" s="25">
        <f t="shared" si="3"/>
        <v>1</v>
      </c>
      <c r="J152" s="25">
        <f t="shared" si="4"/>
        <v>1</v>
      </c>
      <c r="K152" s="94">
        <f t="shared" si="5"/>
        <v>0</v>
      </c>
      <c r="L152" s="96">
        <f t="shared" si="19"/>
        <v>12</v>
      </c>
      <c r="M152" s="46">
        <f t="shared" si="6"/>
        <v>1</v>
      </c>
      <c r="N152" s="25">
        <f t="shared" si="7"/>
        <v>1</v>
      </c>
      <c r="O152" s="25">
        <f t="shared" si="8"/>
        <v>0</v>
      </c>
      <c r="P152" s="36"/>
      <c r="Q152" s="36"/>
      <c r="R152" s="48">
        <f t="shared" si="9"/>
        <v>61</v>
      </c>
      <c r="S152" s="49">
        <f t="shared" si="10"/>
        <v>61</v>
      </c>
      <c r="T152" s="52">
        <v>27</v>
      </c>
      <c r="U152" s="51">
        <v>27</v>
      </c>
      <c r="V152" s="36">
        <f t="shared" si="22"/>
        <v>26</v>
      </c>
      <c r="W152" s="36">
        <f t="shared" si="23"/>
        <v>28</v>
      </c>
      <c r="X152" s="36" t="s">
        <v>690</v>
      </c>
      <c r="Y152" s="36"/>
      <c r="Z152" s="36"/>
      <c r="AA152" s="36"/>
      <c r="AB152" s="36"/>
      <c r="AC152" s="36"/>
    </row>
    <row r="153" spans="1:29" ht="15.75" customHeight="1">
      <c r="A153" s="92">
        <v>147</v>
      </c>
      <c r="B153" s="93" t="s">
        <v>589</v>
      </c>
      <c r="C153" s="93" t="s">
        <v>590</v>
      </c>
      <c r="D153" s="44">
        <f t="shared" si="20"/>
        <v>22</v>
      </c>
      <c r="E153" s="25">
        <f t="shared" si="0"/>
        <v>1</v>
      </c>
      <c r="F153" s="25">
        <f t="shared" si="1"/>
        <v>0</v>
      </c>
      <c r="G153" s="25">
        <f t="shared" si="2"/>
        <v>0</v>
      </c>
      <c r="H153" s="45">
        <f t="shared" si="21"/>
        <v>21</v>
      </c>
      <c r="I153" s="25">
        <f t="shared" si="3"/>
        <v>1</v>
      </c>
      <c r="J153" s="25">
        <f t="shared" si="4"/>
        <v>0</v>
      </c>
      <c r="K153" s="94">
        <f t="shared" si="5"/>
        <v>0</v>
      </c>
      <c r="L153" s="96">
        <v>11</v>
      </c>
      <c r="M153" s="46">
        <f t="shared" si="6"/>
        <v>1</v>
      </c>
      <c r="N153" s="25">
        <f t="shared" si="7"/>
        <v>0</v>
      </c>
      <c r="O153" s="25">
        <f t="shared" si="8"/>
        <v>0</v>
      </c>
      <c r="P153" s="36"/>
      <c r="Q153" s="36"/>
      <c r="R153" s="48">
        <f t="shared" si="9"/>
        <v>54</v>
      </c>
      <c r="S153" s="49">
        <f t="shared" si="10"/>
        <v>54</v>
      </c>
      <c r="T153" s="52">
        <v>24</v>
      </c>
      <c r="U153" s="51">
        <v>24</v>
      </c>
      <c r="V153" s="36">
        <f t="shared" si="22"/>
        <v>23</v>
      </c>
      <c r="W153" s="36">
        <f t="shared" si="23"/>
        <v>25</v>
      </c>
      <c r="X153" s="36" t="s">
        <v>690</v>
      </c>
      <c r="Y153" s="36"/>
      <c r="Z153" s="36"/>
      <c r="AA153" s="36"/>
      <c r="AB153" s="36"/>
      <c r="AC153" s="36"/>
    </row>
    <row r="154" spans="1:29" ht="15.75" customHeight="1">
      <c r="A154" s="92">
        <v>148</v>
      </c>
      <c r="B154" s="93" t="s">
        <v>591</v>
      </c>
      <c r="C154" s="93" t="s">
        <v>592</v>
      </c>
      <c r="D154" s="44">
        <f t="shared" si="20"/>
        <v>21</v>
      </c>
      <c r="E154" s="25">
        <f t="shared" si="0"/>
        <v>1</v>
      </c>
      <c r="F154" s="25">
        <f t="shared" si="1"/>
        <v>0</v>
      </c>
      <c r="G154" s="25">
        <f t="shared" si="2"/>
        <v>0</v>
      </c>
      <c r="H154" s="45">
        <f t="shared" si="21"/>
        <v>20</v>
      </c>
      <c r="I154" s="25">
        <f t="shared" si="3"/>
        <v>1</v>
      </c>
      <c r="J154" s="25">
        <f t="shared" si="4"/>
        <v>0</v>
      </c>
      <c r="K154" s="94">
        <f t="shared" si="5"/>
        <v>0</v>
      </c>
      <c r="L154" s="96">
        <f t="shared" si="19"/>
        <v>10</v>
      </c>
      <c r="M154" s="46">
        <f t="shared" si="6"/>
        <v>1</v>
      </c>
      <c r="N154" s="25">
        <f t="shared" si="7"/>
        <v>0</v>
      </c>
      <c r="O154" s="25">
        <f t="shared" si="8"/>
        <v>0</v>
      </c>
      <c r="P154" s="36"/>
      <c r="Q154" s="36"/>
      <c r="R154" s="48">
        <f t="shared" si="9"/>
        <v>51</v>
      </c>
      <c r="S154" s="49">
        <f t="shared" si="10"/>
        <v>51</v>
      </c>
      <c r="T154" s="52">
        <v>23</v>
      </c>
      <c r="U154" s="51">
        <v>23</v>
      </c>
      <c r="V154" s="36">
        <f t="shared" si="22"/>
        <v>22</v>
      </c>
      <c r="W154" s="36">
        <f t="shared" si="23"/>
        <v>24</v>
      </c>
      <c r="X154" s="36" t="s">
        <v>691</v>
      </c>
      <c r="Y154" s="36"/>
      <c r="Z154" s="36"/>
      <c r="AA154" s="36"/>
      <c r="AB154" s="36"/>
      <c r="AC154" s="36"/>
    </row>
    <row r="155" spans="1:29" ht="15.75" customHeight="1">
      <c r="A155" s="92">
        <v>149</v>
      </c>
      <c r="B155" s="93" t="s">
        <v>593</v>
      </c>
      <c r="C155" s="93" t="s">
        <v>594</v>
      </c>
      <c r="D155" s="44">
        <f t="shared" si="20"/>
        <v>23</v>
      </c>
      <c r="E155" s="25">
        <f t="shared" si="0"/>
        <v>1</v>
      </c>
      <c r="F155" s="25">
        <f t="shared" si="1"/>
        <v>1</v>
      </c>
      <c r="G155" s="25">
        <f t="shared" si="2"/>
        <v>0</v>
      </c>
      <c r="H155" s="45">
        <f t="shared" si="21"/>
        <v>22</v>
      </c>
      <c r="I155" s="25">
        <f t="shared" si="3"/>
        <v>1</v>
      </c>
      <c r="J155" s="25">
        <f t="shared" si="4"/>
        <v>0</v>
      </c>
      <c r="K155" s="94">
        <f t="shared" si="5"/>
        <v>0</v>
      </c>
      <c r="L155" s="96">
        <f t="shared" si="19"/>
        <v>11</v>
      </c>
      <c r="M155" s="46">
        <f t="shared" si="6"/>
        <v>1</v>
      </c>
      <c r="N155" s="25">
        <f t="shared" si="7"/>
        <v>0</v>
      </c>
      <c r="O155" s="25">
        <f t="shared" si="8"/>
        <v>0</v>
      </c>
      <c r="P155" s="36"/>
      <c r="Q155" s="36"/>
      <c r="R155" s="48">
        <f t="shared" si="9"/>
        <v>56</v>
      </c>
      <c r="S155" s="49">
        <f t="shared" si="10"/>
        <v>56</v>
      </c>
      <c r="T155" s="52">
        <v>25</v>
      </c>
      <c r="U155" s="51">
        <v>25</v>
      </c>
      <c r="V155" s="36">
        <f t="shared" si="22"/>
        <v>24</v>
      </c>
      <c r="W155" s="36">
        <f t="shared" si="23"/>
        <v>26</v>
      </c>
      <c r="X155" s="36" t="s">
        <v>690</v>
      </c>
      <c r="Y155" s="36"/>
      <c r="Z155" s="36"/>
      <c r="AA155" s="36"/>
      <c r="AB155" s="36"/>
      <c r="AC155" s="36"/>
    </row>
    <row r="156" spans="1:29" ht="15.75" customHeight="1">
      <c r="A156" s="92">
        <v>150</v>
      </c>
      <c r="B156" s="93" t="s">
        <v>595</v>
      </c>
      <c r="C156" s="93" t="s">
        <v>596</v>
      </c>
      <c r="D156" s="44">
        <f t="shared" si="20"/>
        <v>26</v>
      </c>
      <c r="E156" s="25">
        <f t="shared" si="0"/>
        <v>1</v>
      </c>
      <c r="F156" s="25">
        <f t="shared" si="1"/>
        <v>1</v>
      </c>
      <c r="G156" s="25">
        <f t="shared" si="2"/>
        <v>1</v>
      </c>
      <c r="H156" s="45">
        <f t="shared" si="21"/>
        <v>25</v>
      </c>
      <c r="I156" s="25">
        <f t="shared" si="3"/>
        <v>1</v>
      </c>
      <c r="J156" s="25">
        <f t="shared" si="4"/>
        <v>1</v>
      </c>
      <c r="K156" s="94">
        <f t="shared" si="5"/>
        <v>0</v>
      </c>
      <c r="L156" s="96">
        <f t="shared" si="19"/>
        <v>12</v>
      </c>
      <c r="M156" s="46">
        <f t="shared" si="6"/>
        <v>1</v>
      </c>
      <c r="N156" s="25">
        <f t="shared" si="7"/>
        <v>1</v>
      </c>
      <c r="O156" s="25">
        <f t="shared" si="8"/>
        <v>0</v>
      </c>
      <c r="P156" s="36"/>
      <c r="Q156" s="36"/>
      <c r="R156" s="48">
        <f t="shared" si="9"/>
        <v>63</v>
      </c>
      <c r="S156" s="49">
        <f t="shared" si="10"/>
        <v>63</v>
      </c>
      <c r="T156" s="52">
        <v>28</v>
      </c>
      <c r="U156" s="51">
        <v>28</v>
      </c>
      <c r="V156" s="36">
        <f t="shared" si="22"/>
        <v>27</v>
      </c>
      <c r="W156" s="36">
        <f t="shared" si="23"/>
        <v>29</v>
      </c>
      <c r="X156" s="36" t="s">
        <v>690</v>
      </c>
      <c r="Y156" s="36"/>
      <c r="Z156" s="36"/>
      <c r="AA156" s="36"/>
      <c r="AB156" s="36"/>
      <c r="AC156" s="36"/>
    </row>
    <row r="157" spans="1:29" ht="15.75" customHeight="1">
      <c r="A157" s="92">
        <v>151</v>
      </c>
      <c r="B157" s="93" t="s">
        <v>597</v>
      </c>
      <c r="C157" s="93" t="s">
        <v>598</v>
      </c>
      <c r="D157" s="44">
        <f t="shared" si="20"/>
        <v>23</v>
      </c>
      <c r="E157" s="25">
        <f t="shared" si="0"/>
        <v>1</v>
      </c>
      <c r="F157" s="25">
        <f t="shared" si="1"/>
        <v>1</v>
      </c>
      <c r="G157" s="25">
        <f t="shared" si="2"/>
        <v>0</v>
      </c>
      <c r="H157" s="45">
        <f t="shared" si="21"/>
        <v>22</v>
      </c>
      <c r="I157" s="25">
        <f t="shared" si="3"/>
        <v>1</v>
      </c>
      <c r="J157" s="25">
        <f t="shared" si="4"/>
        <v>0</v>
      </c>
      <c r="K157" s="94">
        <f t="shared" si="5"/>
        <v>0</v>
      </c>
      <c r="L157" s="96">
        <f t="shared" si="19"/>
        <v>11</v>
      </c>
      <c r="M157" s="46">
        <f t="shared" si="6"/>
        <v>1</v>
      </c>
      <c r="N157" s="25">
        <f t="shared" si="7"/>
        <v>0</v>
      </c>
      <c r="O157" s="25">
        <f t="shared" si="8"/>
        <v>0</v>
      </c>
      <c r="P157" s="36"/>
      <c r="Q157" s="36"/>
      <c r="R157" s="48">
        <f t="shared" si="9"/>
        <v>56</v>
      </c>
      <c r="S157" s="49">
        <f t="shared" si="10"/>
        <v>56</v>
      </c>
      <c r="T157" s="52">
        <v>25</v>
      </c>
      <c r="U157" s="51">
        <v>25</v>
      </c>
      <c r="V157" s="36">
        <f t="shared" si="22"/>
        <v>24</v>
      </c>
      <c r="W157" s="36">
        <f t="shared" si="23"/>
        <v>26</v>
      </c>
      <c r="X157" s="36" t="s">
        <v>690</v>
      </c>
      <c r="Y157" s="36"/>
      <c r="Z157" s="36"/>
      <c r="AA157" s="36"/>
      <c r="AB157" s="36"/>
      <c r="AC157" s="36"/>
    </row>
    <row r="158" spans="1:29" ht="15.75" customHeight="1">
      <c r="A158" s="92">
        <v>152</v>
      </c>
      <c r="B158" s="93" t="s">
        <v>599</v>
      </c>
      <c r="C158" s="93" t="s">
        <v>600</v>
      </c>
      <c r="D158" s="44">
        <f t="shared" si="20"/>
        <v>22</v>
      </c>
      <c r="E158" s="25">
        <f t="shared" si="0"/>
        <v>1</v>
      </c>
      <c r="F158" s="25">
        <f t="shared" si="1"/>
        <v>0</v>
      </c>
      <c r="G158" s="25">
        <f t="shared" si="2"/>
        <v>0</v>
      </c>
      <c r="H158" s="45">
        <f t="shared" si="21"/>
        <v>21</v>
      </c>
      <c r="I158" s="25">
        <f t="shared" si="3"/>
        <v>1</v>
      </c>
      <c r="J158" s="25">
        <f t="shared" si="4"/>
        <v>0</v>
      </c>
      <c r="K158" s="94">
        <f t="shared" si="5"/>
        <v>0</v>
      </c>
      <c r="L158" s="96">
        <v>11</v>
      </c>
      <c r="M158" s="46">
        <f t="shared" si="6"/>
        <v>1</v>
      </c>
      <c r="N158" s="25">
        <f t="shared" si="7"/>
        <v>0</v>
      </c>
      <c r="O158" s="25">
        <f t="shared" si="8"/>
        <v>0</v>
      </c>
      <c r="P158" s="36"/>
      <c r="Q158" s="36"/>
      <c r="R158" s="48">
        <f t="shared" si="9"/>
        <v>54</v>
      </c>
      <c r="S158" s="49">
        <f t="shared" si="10"/>
        <v>54</v>
      </c>
      <c r="T158" s="52">
        <v>24</v>
      </c>
      <c r="U158" s="51">
        <v>24</v>
      </c>
      <c r="V158" s="36">
        <f t="shared" si="22"/>
        <v>23</v>
      </c>
      <c r="W158" s="36">
        <f t="shared" si="23"/>
        <v>25</v>
      </c>
      <c r="X158" s="36" t="s">
        <v>690</v>
      </c>
      <c r="Y158" s="36"/>
      <c r="Z158" s="36"/>
      <c r="AA158" s="36"/>
      <c r="AB158" s="36"/>
      <c r="AC158" s="36"/>
    </row>
    <row r="159" spans="1:29" ht="15.75" customHeight="1">
      <c r="A159" s="92">
        <v>153</v>
      </c>
      <c r="B159" s="93" t="s">
        <v>601</v>
      </c>
      <c r="C159" s="93" t="s">
        <v>602</v>
      </c>
      <c r="D159" s="44">
        <f t="shared" si="20"/>
        <v>26</v>
      </c>
      <c r="E159" s="25">
        <f t="shared" si="0"/>
        <v>1</v>
      </c>
      <c r="F159" s="25">
        <f t="shared" si="1"/>
        <v>1</v>
      </c>
      <c r="G159" s="25">
        <f t="shared" si="2"/>
        <v>1</v>
      </c>
      <c r="H159" s="45">
        <f t="shared" si="21"/>
        <v>26</v>
      </c>
      <c r="I159" s="25">
        <f t="shared" si="3"/>
        <v>1</v>
      </c>
      <c r="J159" s="25">
        <f t="shared" si="4"/>
        <v>1</v>
      </c>
      <c r="K159" s="94">
        <f t="shared" si="5"/>
        <v>1</v>
      </c>
      <c r="L159" s="96">
        <f t="shared" si="19"/>
        <v>13</v>
      </c>
      <c r="M159" s="46">
        <f t="shared" si="6"/>
        <v>1</v>
      </c>
      <c r="N159" s="25">
        <f t="shared" si="7"/>
        <v>1</v>
      </c>
      <c r="O159" s="25">
        <f t="shared" si="8"/>
        <v>1</v>
      </c>
      <c r="P159" s="36"/>
      <c r="Q159" s="36"/>
      <c r="R159" s="48">
        <f t="shared" si="9"/>
        <v>65</v>
      </c>
      <c r="S159" s="49">
        <f t="shared" si="10"/>
        <v>65</v>
      </c>
      <c r="T159" s="52">
        <v>29</v>
      </c>
      <c r="U159" s="51">
        <v>29</v>
      </c>
      <c r="V159" s="36">
        <f t="shared" si="22"/>
        <v>28</v>
      </c>
      <c r="W159" s="36">
        <f t="shared" si="23"/>
        <v>30</v>
      </c>
      <c r="X159" s="36" t="s">
        <v>689</v>
      </c>
      <c r="Y159" s="36"/>
      <c r="Z159" s="36"/>
      <c r="AA159" s="36"/>
      <c r="AB159" s="36"/>
      <c r="AC159" s="36"/>
    </row>
    <row r="160" spans="1:29" ht="15.75" customHeight="1">
      <c r="A160" s="92">
        <v>154</v>
      </c>
      <c r="B160" s="93" t="s">
        <v>603</v>
      </c>
      <c r="C160" s="93" t="s">
        <v>604</v>
      </c>
      <c r="D160" s="44">
        <f t="shared" si="20"/>
        <v>24</v>
      </c>
      <c r="E160" s="25">
        <f t="shared" si="0"/>
        <v>1</v>
      </c>
      <c r="F160" s="25">
        <f t="shared" si="1"/>
        <v>1</v>
      </c>
      <c r="G160" s="25">
        <f t="shared" si="2"/>
        <v>0</v>
      </c>
      <c r="H160" s="45">
        <f t="shared" si="21"/>
        <v>23</v>
      </c>
      <c r="I160" s="25">
        <f t="shared" si="3"/>
        <v>1</v>
      </c>
      <c r="J160" s="25">
        <f t="shared" si="4"/>
        <v>1</v>
      </c>
      <c r="K160" s="94">
        <f t="shared" si="5"/>
        <v>0</v>
      </c>
      <c r="L160" s="96">
        <f t="shared" si="19"/>
        <v>11</v>
      </c>
      <c r="M160" s="46">
        <f t="shared" si="6"/>
        <v>1</v>
      </c>
      <c r="N160" s="25">
        <f t="shared" si="7"/>
        <v>0</v>
      </c>
      <c r="O160" s="25">
        <f t="shared" si="8"/>
        <v>0</v>
      </c>
      <c r="P160" s="36"/>
      <c r="Q160" s="36"/>
      <c r="R160" s="48">
        <f t="shared" si="9"/>
        <v>58</v>
      </c>
      <c r="S160" s="49">
        <f t="shared" si="10"/>
        <v>58</v>
      </c>
      <c r="T160" s="52">
        <v>26</v>
      </c>
      <c r="U160" s="51">
        <v>26</v>
      </c>
      <c r="V160" s="36">
        <f t="shared" si="22"/>
        <v>25</v>
      </c>
      <c r="W160" s="36">
        <f t="shared" si="23"/>
        <v>27</v>
      </c>
      <c r="X160" s="36" t="s">
        <v>690</v>
      </c>
      <c r="Y160" s="36"/>
      <c r="Z160" s="36"/>
      <c r="AA160" s="36"/>
      <c r="AB160" s="36"/>
      <c r="AC160" s="36"/>
    </row>
    <row r="161" spans="1:29" ht="15.75" customHeight="1">
      <c r="A161" s="92">
        <v>155</v>
      </c>
      <c r="B161" s="93" t="s">
        <v>605</v>
      </c>
      <c r="C161" s="93" t="s">
        <v>606</v>
      </c>
      <c r="D161" s="44">
        <f t="shared" si="20"/>
        <v>26</v>
      </c>
      <c r="E161" s="25">
        <f t="shared" si="0"/>
        <v>1</v>
      </c>
      <c r="F161" s="25">
        <f t="shared" si="1"/>
        <v>1</v>
      </c>
      <c r="G161" s="25">
        <f t="shared" si="2"/>
        <v>1</v>
      </c>
      <c r="H161" s="45">
        <f t="shared" si="21"/>
        <v>25</v>
      </c>
      <c r="I161" s="25">
        <f t="shared" si="3"/>
        <v>1</v>
      </c>
      <c r="J161" s="25">
        <f t="shared" si="4"/>
        <v>1</v>
      </c>
      <c r="K161" s="94">
        <f t="shared" si="5"/>
        <v>0</v>
      </c>
      <c r="L161" s="96">
        <f t="shared" si="19"/>
        <v>12</v>
      </c>
      <c r="M161" s="46">
        <f t="shared" si="6"/>
        <v>1</v>
      </c>
      <c r="N161" s="25">
        <f t="shared" si="7"/>
        <v>1</v>
      </c>
      <c r="O161" s="25">
        <f t="shared" si="8"/>
        <v>0</v>
      </c>
      <c r="P161" s="36"/>
      <c r="Q161" s="36"/>
      <c r="R161" s="48">
        <f t="shared" si="9"/>
        <v>63</v>
      </c>
      <c r="S161" s="49">
        <f t="shared" si="10"/>
        <v>63</v>
      </c>
      <c r="T161" s="52">
        <v>28</v>
      </c>
      <c r="U161" s="51">
        <v>28</v>
      </c>
      <c r="V161" s="36">
        <f t="shared" si="22"/>
        <v>27</v>
      </c>
      <c r="W161" s="36">
        <f t="shared" si="23"/>
        <v>29</v>
      </c>
      <c r="X161" s="36" t="s">
        <v>690</v>
      </c>
      <c r="Y161" s="36"/>
      <c r="Z161" s="36"/>
      <c r="AA161" s="36"/>
      <c r="AB161" s="36"/>
      <c r="AC161" s="36"/>
    </row>
    <row r="162" spans="1:29" ht="15.75" customHeight="1">
      <c r="A162" s="92">
        <v>156</v>
      </c>
      <c r="B162" s="93" t="s">
        <v>607</v>
      </c>
      <c r="C162" s="93" t="s">
        <v>608</v>
      </c>
      <c r="D162" s="44">
        <f t="shared" si="20"/>
        <v>22</v>
      </c>
      <c r="E162" s="25">
        <f t="shared" si="0"/>
        <v>1</v>
      </c>
      <c r="F162" s="25">
        <f t="shared" si="1"/>
        <v>0</v>
      </c>
      <c r="G162" s="25">
        <f t="shared" si="2"/>
        <v>0</v>
      </c>
      <c r="H162" s="45">
        <f t="shared" si="21"/>
        <v>21</v>
      </c>
      <c r="I162" s="25">
        <f t="shared" si="3"/>
        <v>1</v>
      </c>
      <c r="J162" s="25">
        <f t="shared" si="4"/>
        <v>0</v>
      </c>
      <c r="K162" s="94">
        <f t="shared" si="5"/>
        <v>0</v>
      </c>
      <c r="L162" s="96">
        <f t="shared" si="19"/>
        <v>10</v>
      </c>
      <c r="M162" s="46">
        <f t="shared" si="6"/>
        <v>1</v>
      </c>
      <c r="N162" s="25">
        <f t="shared" si="7"/>
        <v>0</v>
      </c>
      <c r="O162" s="25">
        <f t="shared" si="8"/>
        <v>0</v>
      </c>
      <c r="P162" s="36"/>
      <c r="Q162" s="36"/>
      <c r="R162" s="48">
        <f t="shared" si="9"/>
        <v>53</v>
      </c>
      <c r="S162" s="49">
        <f t="shared" si="10"/>
        <v>54</v>
      </c>
      <c r="T162" s="52">
        <v>24</v>
      </c>
      <c r="U162" s="51">
        <v>24</v>
      </c>
      <c r="V162" s="36">
        <f t="shared" si="22"/>
        <v>23</v>
      </c>
      <c r="W162" s="36">
        <f t="shared" si="23"/>
        <v>25</v>
      </c>
      <c r="X162" s="36" t="s">
        <v>690</v>
      </c>
      <c r="Y162" s="36"/>
      <c r="Z162" s="36"/>
      <c r="AA162" s="36"/>
      <c r="AB162" s="36"/>
      <c r="AC162" s="36"/>
    </row>
    <row r="163" spans="1:29" ht="15.75" customHeight="1">
      <c r="A163" s="92">
        <v>157</v>
      </c>
      <c r="B163" s="93" t="s">
        <v>609</v>
      </c>
      <c r="C163" s="93" t="s">
        <v>610</v>
      </c>
      <c r="D163" s="44">
        <f t="shared" si="20"/>
        <v>19</v>
      </c>
      <c r="E163" s="25">
        <f t="shared" si="0"/>
        <v>0</v>
      </c>
      <c r="F163" s="25">
        <f t="shared" si="1"/>
        <v>0</v>
      </c>
      <c r="G163" s="25">
        <f t="shared" si="2"/>
        <v>0</v>
      </c>
      <c r="H163" s="45">
        <f t="shared" si="21"/>
        <v>18</v>
      </c>
      <c r="I163" s="25">
        <f t="shared" si="3"/>
        <v>0</v>
      </c>
      <c r="J163" s="25">
        <f t="shared" si="4"/>
        <v>0</v>
      </c>
      <c r="K163" s="94">
        <f t="shared" si="5"/>
        <v>0</v>
      </c>
      <c r="L163" s="96">
        <v>10</v>
      </c>
      <c r="M163" s="46">
        <f t="shared" si="6"/>
        <v>1</v>
      </c>
      <c r="N163" s="25">
        <f t="shared" si="7"/>
        <v>0</v>
      </c>
      <c r="O163" s="25">
        <f t="shared" si="8"/>
        <v>0</v>
      </c>
      <c r="P163" s="36"/>
      <c r="Q163" s="36"/>
      <c r="R163" s="48">
        <f t="shared" si="9"/>
        <v>47</v>
      </c>
      <c r="S163" s="49">
        <f t="shared" si="10"/>
        <v>47</v>
      </c>
      <c r="T163" s="52">
        <v>21</v>
      </c>
      <c r="U163" s="51">
        <v>21</v>
      </c>
      <c r="V163" s="36">
        <f t="shared" si="22"/>
        <v>20</v>
      </c>
      <c r="W163" s="36">
        <f t="shared" si="23"/>
        <v>22</v>
      </c>
      <c r="X163" s="36" t="s">
        <v>691</v>
      </c>
      <c r="Y163" s="36"/>
      <c r="Z163" s="36"/>
      <c r="AA163" s="36"/>
      <c r="AB163" s="36"/>
      <c r="AC163" s="36"/>
    </row>
    <row r="164" spans="1:29" ht="15.75" customHeight="1">
      <c r="A164" s="92">
        <v>158</v>
      </c>
      <c r="B164" s="93" t="s">
        <v>611</v>
      </c>
      <c r="C164" s="93" t="s">
        <v>612</v>
      </c>
      <c r="D164" s="44">
        <f t="shared" si="20"/>
        <v>20</v>
      </c>
      <c r="E164" s="25">
        <f t="shared" si="0"/>
        <v>1</v>
      </c>
      <c r="F164" s="25">
        <f t="shared" si="1"/>
        <v>0</v>
      </c>
      <c r="G164" s="25">
        <f t="shared" si="2"/>
        <v>0</v>
      </c>
      <c r="H164" s="45">
        <f t="shared" si="21"/>
        <v>19</v>
      </c>
      <c r="I164" s="25">
        <f t="shared" si="3"/>
        <v>0</v>
      </c>
      <c r="J164" s="25">
        <f t="shared" si="4"/>
        <v>0</v>
      </c>
      <c r="K164" s="94">
        <f t="shared" si="5"/>
        <v>0</v>
      </c>
      <c r="L164" s="96">
        <v>10</v>
      </c>
      <c r="M164" s="46">
        <f t="shared" si="6"/>
        <v>1</v>
      </c>
      <c r="N164" s="25">
        <f t="shared" si="7"/>
        <v>0</v>
      </c>
      <c r="O164" s="25">
        <f t="shared" si="8"/>
        <v>0</v>
      </c>
      <c r="P164" s="36"/>
      <c r="Q164" s="36"/>
      <c r="R164" s="48">
        <f t="shared" si="9"/>
        <v>49</v>
      </c>
      <c r="S164" s="49">
        <f t="shared" si="10"/>
        <v>49</v>
      </c>
      <c r="T164" s="52">
        <v>22</v>
      </c>
      <c r="U164" s="51">
        <v>22</v>
      </c>
      <c r="V164" s="36">
        <f t="shared" si="22"/>
        <v>21</v>
      </c>
      <c r="W164" s="36">
        <f t="shared" si="23"/>
        <v>23</v>
      </c>
      <c r="X164" s="36" t="s">
        <v>691</v>
      </c>
      <c r="Y164" s="36"/>
      <c r="Z164" s="36"/>
      <c r="AA164" s="36"/>
      <c r="AB164" s="36"/>
      <c r="AC164" s="36"/>
    </row>
    <row r="165" spans="1:29" ht="15.75" customHeight="1">
      <c r="A165" s="92">
        <v>159</v>
      </c>
      <c r="B165" s="93" t="s">
        <v>613</v>
      </c>
      <c r="C165" s="93" t="s">
        <v>614</v>
      </c>
      <c r="D165" s="44">
        <f t="shared" si="20"/>
        <v>26</v>
      </c>
      <c r="E165" s="25">
        <f t="shared" si="0"/>
        <v>1</v>
      </c>
      <c r="F165" s="25">
        <f t="shared" si="1"/>
        <v>1</v>
      </c>
      <c r="G165" s="25">
        <f t="shared" si="2"/>
        <v>1</v>
      </c>
      <c r="H165" s="45">
        <f t="shared" si="21"/>
        <v>26</v>
      </c>
      <c r="I165" s="25">
        <f t="shared" si="3"/>
        <v>1</v>
      </c>
      <c r="J165" s="25">
        <f t="shared" si="4"/>
        <v>1</v>
      </c>
      <c r="K165" s="94">
        <f t="shared" si="5"/>
        <v>1</v>
      </c>
      <c r="L165" s="96">
        <f t="shared" si="19"/>
        <v>13</v>
      </c>
      <c r="M165" s="46">
        <f t="shared" si="6"/>
        <v>1</v>
      </c>
      <c r="N165" s="25">
        <f t="shared" si="7"/>
        <v>1</v>
      </c>
      <c r="O165" s="25">
        <f t="shared" si="8"/>
        <v>1</v>
      </c>
      <c r="P165" s="36"/>
      <c r="Q165" s="36"/>
      <c r="R165" s="48">
        <f t="shared" si="9"/>
        <v>65</v>
      </c>
      <c r="S165" s="49">
        <f t="shared" si="10"/>
        <v>65</v>
      </c>
      <c r="T165" s="52">
        <v>29</v>
      </c>
      <c r="U165" s="51">
        <v>29</v>
      </c>
      <c r="V165" s="36">
        <f t="shared" si="22"/>
        <v>28</v>
      </c>
      <c r="W165" s="36">
        <f t="shared" si="23"/>
        <v>30</v>
      </c>
      <c r="X165" s="36" t="s">
        <v>689</v>
      </c>
      <c r="Y165" s="36"/>
      <c r="Z165" s="36"/>
      <c r="AA165" s="36"/>
      <c r="AB165" s="36"/>
      <c r="AC165" s="36"/>
    </row>
    <row r="166" spans="1:29" ht="15.75" customHeight="1">
      <c r="A166" s="92">
        <v>160</v>
      </c>
      <c r="B166" s="93" t="s">
        <v>615</v>
      </c>
      <c r="C166" s="93" t="s">
        <v>616</v>
      </c>
      <c r="D166" s="44">
        <f t="shared" si="20"/>
        <v>26</v>
      </c>
      <c r="E166" s="25">
        <f t="shared" si="0"/>
        <v>1</v>
      </c>
      <c r="F166" s="25">
        <f t="shared" si="1"/>
        <v>1</v>
      </c>
      <c r="G166" s="25">
        <f t="shared" si="2"/>
        <v>1</v>
      </c>
      <c r="H166" s="45">
        <f t="shared" si="21"/>
        <v>26</v>
      </c>
      <c r="I166" s="25">
        <f t="shared" si="3"/>
        <v>1</v>
      </c>
      <c r="J166" s="25">
        <f t="shared" si="4"/>
        <v>1</v>
      </c>
      <c r="K166" s="94">
        <f t="shared" si="5"/>
        <v>1</v>
      </c>
      <c r="L166" s="96">
        <f t="shared" si="19"/>
        <v>13</v>
      </c>
      <c r="M166" s="46">
        <f t="shared" si="6"/>
        <v>1</v>
      </c>
      <c r="N166" s="25">
        <f t="shared" si="7"/>
        <v>1</v>
      </c>
      <c r="O166" s="25">
        <f t="shared" si="8"/>
        <v>1</v>
      </c>
      <c r="P166" s="36"/>
      <c r="Q166" s="36"/>
      <c r="R166" s="48">
        <f t="shared" si="9"/>
        <v>65</v>
      </c>
      <c r="S166" s="49">
        <f t="shared" si="10"/>
        <v>65</v>
      </c>
      <c r="T166" s="52">
        <v>29</v>
      </c>
      <c r="U166" s="51">
        <v>29</v>
      </c>
      <c r="V166" s="36">
        <f t="shared" si="22"/>
        <v>28</v>
      </c>
      <c r="W166" s="36">
        <f t="shared" si="23"/>
        <v>30</v>
      </c>
      <c r="X166" s="36" t="s">
        <v>689</v>
      </c>
      <c r="Y166" s="36"/>
      <c r="Z166" s="36"/>
      <c r="AA166" s="36"/>
      <c r="AB166" s="36"/>
      <c r="AC166" s="36"/>
    </row>
    <row r="167" spans="1:29" ht="15.75" customHeight="1">
      <c r="A167" s="92">
        <v>161</v>
      </c>
      <c r="B167" s="93" t="s">
        <v>617</v>
      </c>
      <c r="C167" s="93" t="s">
        <v>618</v>
      </c>
      <c r="D167" s="44">
        <f t="shared" si="20"/>
        <v>22</v>
      </c>
      <c r="E167" s="25">
        <f t="shared" si="0"/>
        <v>1</v>
      </c>
      <c r="F167" s="25">
        <f t="shared" si="1"/>
        <v>0</v>
      </c>
      <c r="G167" s="25">
        <f t="shared" si="2"/>
        <v>0</v>
      </c>
      <c r="H167" s="45">
        <f t="shared" si="21"/>
        <v>21</v>
      </c>
      <c r="I167" s="25">
        <f t="shared" si="3"/>
        <v>1</v>
      </c>
      <c r="J167" s="25">
        <f t="shared" si="4"/>
        <v>0</v>
      </c>
      <c r="K167" s="94">
        <f t="shared" si="5"/>
        <v>0</v>
      </c>
      <c r="L167" s="96">
        <v>11</v>
      </c>
      <c r="M167" s="46">
        <f t="shared" si="6"/>
        <v>1</v>
      </c>
      <c r="N167" s="25">
        <f t="shared" si="7"/>
        <v>0</v>
      </c>
      <c r="O167" s="25">
        <f t="shared" si="8"/>
        <v>0</v>
      </c>
      <c r="P167" s="36"/>
      <c r="Q167" s="36"/>
      <c r="R167" s="48">
        <f t="shared" si="9"/>
        <v>54</v>
      </c>
      <c r="S167" s="49">
        <f t="shared" si="10"/>
        <v>54</v>
      </c>
      <c r="T167" s="52">
        <v>24</v>
      </c>
      <c r="U167" s="51">
        <v>24</v>
      </c>
      <c r="V167" s="36">
        <f t="shared" si="22"/>
        <v>23</v>
      </c>
      <c r="W167" s="36">
        <f t="shared" si="23"/>
        <v>25</v>
      </c>
      <c r="X167" s="36" t="s">
        <v>690</v>
      </c>
      <c r="Y167" s="36"/>
      <c r="Z167" s="36"/>
      <c r="AA167" s="36"/>
      <c r="AB167" s="36"/>
      <c r="AC167" s="36"/>
    </row>
    <row r="168" spans="1:29" ht="15.75" customHeight="1">
      <c r="A168" s="92">
        <v>162</v>
      </c>
      <c r="B168" s="93" t="s">
        <v>619</v>
      </c>
      <c r="C168" s="93" t="s">
        <v>620</v>
      </c>
      <c r="D168" s="44">
        <f t="shared" si="20"/>
        <v>22</v>
      </c>
      <c r="E168" s="25">
        <f t="shared" si="0"/>
        <v>1</v>
      </c>
      <c r="F168" s="25">
        <f t="shared" si="1"/>
        <v>0</v>
      </c>
      <c r="G168" s="25">
        <f t="shared" si="2"/>
        <v>0</v>
      </c>
      <c r="H168" s="45">
        <f t="shared" si="21"/>
        <v>21</v>
      </c>
      <c r="I168" s="25">
        <f t="shared" si="3"/>
        <v>1</v>
      </c>
      <c r="J168" s="25">
        <f t="shared" si="4"/>
        <v>0</v>
      </c>
      <c r="K168" s="94">
        <f t="shared" si="5"/>
        <v>0</v>
      </c>
      <c r="L168" s="96">
        <v>11</v>
      </c>
      <c r="M168" s="46">
        <f t="shared" si="6"/>
        <v>1</v>
      </c>
      <c r="N168" s="25">
        <f t="shared" si="7"/>
        <v>0</v>
      </c>
      <c r="O168" s="25">
        <f t="shared" si="8"/>
        <v>0</v>
      </c>
      <c r="P168" s="36"/>
      <c r="Q168" s="36"/>
      <c r="R168" s="48">
        <f t="shared" si="9"/>
        <v>54</v>
      </c>
      <c r="S168" s="49">
        <f t="shared" si="10"/>
        <v>54</v>
      </c>
      <c r="T168" s="52">
        <v>24</v>
      </c>
      <c r="U168" s="51">
        <v>24</v>
      </c>
      <c r="V168" s="36">
        <f t="shared" si="22"/>
        <v>23</v>
      </c>
      <c r="W168" s="36">
        <f t="shared" si="23"/>
        <v>25</v>
      </c>
      <c r="X168" s="36" t="s">
        <v>690</v>
      </c>
      <c r="Y168" s="36"/>
      <c r="Z168" s="36"/>
      <c r="AA168" s="36"/>
      <c r="AB168" s="36"/>
      <c r="AC168" s="36"/>
    </row>
    <row r="169" spans="1:29" ht="15.75" customHeight="1">
      <c r="A169" s="92">
        <v>163</v>
      </c>
      <c r="B169" s="93" t="s">
        <v>621</v>
      </c>
      <c r="C169" s="93" t="s">
        <v>622</v>
      </c>
      <c r="D169" s="44">
        <f t="shared" si="20"/>
        <v>22</v>
      </c>
      <c r="E169" s="25">
        <f t="shared" si="0"/>
        <v>1</v>
      </c>
      <c r="F169" s="25">
        <f t="shared" si="1"/>
        <v>0</v>
      </c>
      <c r="G169" s="25">
        <f t="shared" si="2"/>
        <v>0</v>
      </c>
      <c r="H169" s="45">
        <f t="shared" si="21"/>
        <v>21</v>
      </c>
      <c r="I169" s="25">
        <f t="shared" si="3"/>
        <v>1</v>
      </c>
      <c r="J169" s="25">
        <f t="shared" si="4"/>
        <v>0</v>
      </c>
      <c r="K169" s="94">
        <f t="shared" si="5"/>
        <v>0</v>
      </c>
      <c r="L169" s="96">
        <v>11</v>
      </c>
      <c r="M169" s="46">
        <f t="shared" si="6"/>
        <v>1</v>
      </c>
      <c r="N169" s="25">
        <f t="shared" si="7"/>
        <v>0</v>
      </c>
      <c r="O169" s="25">
        <f t="shared" si="8"/>
        <v>0</v>
      </c>
      <c r="P169" s="36"/>
      <c r="Q169" s="36"/>
      <c r="R169" s="48">
        <f t="shared" si="9"/>
        <v>54</v>
      </c>
      <c r="S169" s="49">
        <f t="shared" si="10"/>
        <v>54</v>
      </c>
      <c r="T169" s="52">
        <v>24</v>
      </c>
      <c r="U169" s="51">
        <v>24</v>
      </c>
      <c r="V169" s="36">
        <f t="shared" si="22"/>
        <v>23</v>
      </c>
      <c r="W169" s="36">
        <f t="shared" si="23"/>
        <v>25</v>
      </c>
      <c r="X169" s="36" t="s">
        <v>690</v>
      </c>
      <c r="Y169" s="36"/>
      <c r="Z169" s="36"/>
      <c r="AA169" s="36"/>
      <c r="AB169" s="36"/>
      <c r="AC169" s="36"/>
    </row>
    <row r="170" spans="1:29" ht="15.75" customHeight="1">
      <c r="A170" s="92">
        <v>164</v>
      </c>
      <c r="B170" s="93" t="s">
        <v>623</v>
      </c>
      <c r="C170" s="93" t="s">
        <v>624</v>
      </c>
      <c r="D170" s="44">
        <f t="shared" si="20"/>
        <v>28</v>
      </c>
      <c r="E170" s="25">
        <f t="shared" si="0"/>
        <v>1</v>
      </c>
      <c r="F170" s="25">
        <f t="shared" si="1"/>
        <v>1</v>
      </c>
      <c r="G170" s="25">
        <f t="shared" si="2"/>
        <v>1</v>
      </c>
      <c r="H170" s="45">
        <f t="shared" si="21"/>
        <v>27</v>
      </c>
      <c r="I170" s="25">
        <f t="shared" si="3"/>
        <v>1</v>
      </c>
      <c r="J170" s="25">
        <f t="shared" si="4"/>
        <v>1</v>
      </c>
      <c r="K170" s="94">
        <f t="shared" si="5"/>
        <v>1</v>
      </c>
      <c r="L170" s="96">
        <f t="shared" si="19"/>
        <v>13</v>
      </c>
      <c r="M170" s="46">
        <f t="shared" si="6"/>
        <v>1</v>
      </c>
      <c r="N170" s="25">
        <f t="shared" si="7"/>
        <v>1</v>
      </c>
      <c r="O170" s="25">
        <f t="shared" si="8"/>
        <v>1</v>
      </c>
      <c r="P170" s="36"/>
      <c r="Q170" s="36"/>
      <c r="R170" s="48">
        <f t="shared" si="9"/>
        <v>68</v>
      </c>
      <c r="S170" s="49">
        <f t="shared" si="10"/>
        <v>68</v>
      </c>
      <c r="T170" s="52">
        <v>30</v>
      </c>
      <c r="U170" s="51">
        <v>30</v>
      </c>
      <c r="V170" s="36">
        <f t="shared" si="22"/>
        <v>29</v>
      </c>
      <c r="W170" s="36">
        <f t="shared" si="23"/>
        <v>31</v>
      </c>
      <c r="X170" s="36" t="s">
        <v>689</v>
      </c>
      <c r="Y170" s="36"/>
      <c r="Z170" s="36"/>
      <c r="AA170" s="36"/>
      <c r="AB170" s="36"/>
      <c r="AC170" s="36"/>
    </row>
    <row r="171" spans="1:29" ht="15.75" customHeight="1">
      <c r="A171" s="92">
        <v>165</v>
      </c>
      <c r="B171" s="93" t="s">
        <v>625</v>
      </c>
      <c r="C171" s="93" t="s">
        <v>626</v>
      </c>
      <c r="D171" s="44">
        <f t="shared" si="20"/>
        <v>22</v>
      </c>
      <c r="E171" s="25">
        <f t="shared" si="0"/>
        <v>1</v>
      </c>
      <c r="F171" s="25">
        <f t="shared" si="1"/>
        <v>0</v>
      </c>
      <c r="G171" s="25">
        <f t="shared" si="2"/>
        <v>0</v>
      </c>
      <c r="H171" s="45">
        <f t="shared" si="21"/>
        <v>21</v>
      </c>
      <c r="I171" s="25">
        <f t="shared" si="3"/>
        <v>1</v>
      </c>
      <c r="J171" s="25">
        <f t="shared" si="4"/>
        <v>0</v>
      </c>
      <c r="K171" s="94">
        <f t="shared" si="5"/>
        <v>0</v>
      </c>
      <c r="L171" s="96">
        <v>11</v>
      </c>
      <c r="M171" s="46">
        <f t="shared" si="6"/>
        <v>1</v>
      </c>
      <c r="N171" s="25">
        <f t="shared" si="7"/>
        <v>0</v>
      </c>
      <c r="O171" s="25">
        <f t="shared" si="8"/>
        <v>0</v>
      </c>
      <c r="P171" s="36"/>
      <c r="Q171" s="36"/>
      <c r="R171" s="48">
        <f t="shared" si="9"/>
        <v>54</v>
      </c>
      <c r="S171" s="49">
        <f t="shared" si="10"/>
        <v>54</v>
      </c>
      <c r="T171" s="52">
        <v>24</v>
      </c>
      <c r="U171" s="51">
        <v>24</v>
      </c>
      <c r="V171" s="36">
        <f t="shared" si="22"/>
        <v>23</v>
      </c>
      <c r="W171" s="36">
        <f t="shared" si="23"/>
        <v>25</v>
      </c>
      <c r="X171" s="36" t="s">
        <v>690</v>
      </c>
      <c r="Y171" s="36"/>
      <c r="Z171" s="36"/>
      <c r="AA171" s="36"/>
      <c r="AB171" s="36"/>
      <c r="AC171" s="36"/>
    </row>
    <row r="172" spans="1:29" ht="15.75" customHeight="1">
      <c r="A172" s="92">
        <v>166</v>
      </c>
      <c r="B172" s="93" t="s">
        <v>627</v>
      </c>
      <c r="C172" s="93" t="s">
        <v>628</v>
      </c>
      <c r="D172" s="44">
        <f t="shared" si="20"/>
        <v>21</v>
      </c>
      <c r="E172" s="25">
        <f t="shared" si="0"/>
        <v>1</v>
      </c>
      <c r="F172" s="25">
        <f t="shared" si="1"/>
        <v>0</v>
      </c>
      <c r="G172" s="25">
        <f t="shared" si="2"/>
        <v>0</v>
      </c>
      <c r="H172" s="45">
        <f t="shared" si="21"/>
        <v>20</v>
      </c>
      <c r="I172" s="25">
        <f t="shared" si="3"/>
        <v>1</v>
      </c>
      <c r="J172" s="25">
        <f t="shared" si="4"/>
        <v>0</v>
      </c>
      <c r="K172" s="94">
        <f t="shared" si="5"/>
        <v>0</v>
      </c>
      <c r="L172" s="96">
        <f t="shared" si="19"/>
        <v>10</v>
      </c>
      <c r="M172" s="46">
        <f t="shared" si="6"/>
        <v>1</v>
      </c>
      <c r="N172" s="25">
        <f t="shared" si="7"/>
        <v>0</v>
      </c>
      <c r="O172" s="25">
        <f t="shared" si="8"/>
        <v>0</v>
      </c>
      <c r="P172" s="36"/>
      <c r="Q172" s="36"/>
      <c r="R172" s="48">
        <f t="shared" si="9"/>
        <v>51</v>
      </c>
      <c r="S172" s="49">
        <f t="shared" si="10"/>
        <v>51</v>
      </c>
      <c r="T172" s="52">
        <v>23</v>
      </c>
      <c r="U172" s="51">
        <v>23</v>
      </c>
      <c r="V172" s="36">
        <f t="shared" si="22"/>
        <v>22</v>
      </c>
      <c r="W172" s="36">
        <f t="shared" si="23"/>
        <v>24</v>
      </c>
      <c r="X172" s="36" t="s">
        <v>691</v>
      </c>
      <c r="Y172" s="36"/>
      <c r="Z172" s="36"/>
      <c r="AA172" s="36"/>
      <c r="AB172" s="36"/>
      <c r="AC172" s="36"/>
    </row>
    <row r="173" spans="1:29" ht="15.75" customHeight="1">
      <c r="A173" s="92">
        <v>167</v>
      </c>
      <c r="B173" s="93" t="s">
        <v>629</v>
      </c>
      <c r="C173" s="93" t="s">
        <v>630</v>
      </c>
      <c r="D173" s="44">
        <f t="shared" si="20"/>
        <v>24</v>
      </c>
      <c r="E173" s="25">
        <f t="shared" si="0"/>
        <v>1</v>
      </c>
      <c r="F173" s="25">
        <f t="shared" si="1"/>
        <v>1</v>
      </c>
      <c r="G173" s="25">
        <f t="shared" si="2"/>
        <v>0</v>
      </c>
      <c r="H173" s="45">
        <f t="shared" si="21"/>
        <v>23</v>
      </c>
      <c r="I173" s="25">
        <f t="shared" si="3"/>
        <v>1</v>
      </c>
      <c r="J173" s="25">
        <f t="shared" si="4"/>
        <v>1</v>
      </c>
      <c r="K173" s="94">
        <f t="shared" si="5"/>
        <v>0</v>
      </c>
      <c r="L173" s="96">
        <f t="shared" si="19"/>
        <v>11</v>
      </c>
      <c r="M173" s="46">
        <f t="shared" si="6"/>
        <v>1</v>
      </c>
      <c r="N173" s="25">
        <f t="shared" si="7"/>
        <v>0</v>
      </c>
      <c r="O173" s="25">
        <f t="shared" si="8"/>
        <v>0</v>
      </c>
      <c r="P173" s="36"/>
      <c r="Q173" s="36"/>
      <c r="R173" s="48">
        <f t="shared" si="9"/>
        <v>58</v>
      </c>
      <c r="S173" s="49">
        <f t="shared" si="10"/>
        <v>58</v>
      </c>
      <c r="T173" s="52">
        <v>26</v>
      </c>
      <c r="U173" s="51">
        <v>26</v>
      </c>
      <c r="V173" s="36">
        <f t="shared" si="22"/>
        <v>25</v>
      </c>
      <c r="W173" s="36">
        <f t="shared" si="23"/>
        <v>27</v>
      </c>
      <c r="X173" s="36" t="s">
        <v>690</v>
      </c>
      <c r="Y173" s="36"/>
      <c r="Z173" s="36"/>
      <c r="AA173" s="36"/>
      <c r="AB173" s="36"/>
      <c r="AC173" s="36"/>
    </row>
    <row r="174" spans="1:29" ht="15.75" customHeight="1">
      <c r="A174" s="92">
        <v>168</v>
      </c>
      <c r="B174" s="93" t="s">
        <v>631</v>
      </c>
      <c r="C174" s="93" t="s">
        <v>632</v>
      </c>
      <c r="D174" s="44">
        <f t="shared" si="20"/>
        <v>28</v>
      </c>
      <c r="E174" s="25">
        <f t="shared" si="0"/>
        <v>1</v>
      </c>
      <c r="F174" s="25">
        <f t="shared" si="1"/>
        <v>1</v>
      </c>
      <c r="G174" s="25">
        <f t="shared" si="2"/>
        <v>1</v>
      </c>
      <c r="H174" s="45">
        <f t="shared" si="21"/>
        <v>27</v>
      </c>
      <c r="I174" s="25">
        <f t="shared" si="3"/>
        <v>1</v>
      </c>
      <c r="J174" s="25">
        <f t="shared" si="4"/>
        <v>1</v>
      </c>
      <c r="K174" s="94">
        <f t="shared" si="5"/>
        <v>1</v>
      </c>
      <c r="L174" s="96">
        <f t="shared" si="19"/>
        <v>13</v>
      </c>
      <c r="M174" s="46">
        <f t="shared" si="6"/>
        <v>1</v>
      </c>
      <c r="N174" s="25">
        <f t="shared" si="7"/>
        <v>1</v>
      </c>
      <c r="O174" s="25">
        <f t="shared" si="8"/>
        <v>1</v>
      </c>
      <c r="P174" s="36"/>
      <c r="Q174" s="36"/>
      <c r="R174" s="48">
        <f t="shared" si="9"/>
        <v>68</v>
      </c>
      <c r="S174" s="49">
        <f t="shared" si="10"/>
        <v>68</v>
      </c>
      <c r="T174" s="52">
        <v>30</v>
      </c>
      <c r="U174" s="51">
        <v>30</v>
      </c>
      <c r="V174" s="36">
        <f t="shared" si="22"/>
        <v>29</v>
      </c>
      <c r="W174" s="36">
        <f t="shared" si="23"/>
        <v>31</v>
      </c>
      <c r="X174" s="36" t="s">
        <v>689</v>
      </c>
      <c r="Y174" s="36"/>
      <c r="Z174" s="36"/>
      <c r="AA174" s="36"/>
      <c r="AB174" s="36"/>
      <c r="AC174" s="36"/>
    </row>
    <row r="175" spans="1:29" ht="15.75" customHeight="1">
      <c r="A175" s="92">
        <v>169</v>
      </c>
      <c r="B175" s="93" t="s">
        <v>633</v>
      </c>
      <c r="C175" s="93" t="s">
        <v>634</v>
      </c>
      <c r="D175" s="44">
        <f t="shared" si="20"/>
        <v>24</v>
      </c>
      <c r="E175" s="25">
        <f t="shared" si="0"/>
        <v>1</v>
      </c>
      <c r="F175" s="25">
        <f t="shared" si="1"/>
        <v>1</v>
      </c>
      <c r="G175" s="25">
        <f t="shared" si="2"/>
        <v>0</v>
      </c>
      <c r="H175" s="45">
        <f t="shared" si="21"/>
        <v>23</v>
      </c>
      <c r="I175" s="25">
        <f t="shared" si="3"/>
        <v>1</v>
      </c>
      <c r="J175" s="25">
        <f t="shared" si="4"/>
        <v>1</v>
      </c>
      <c r="K175" s="94">
        <f t="shared" si="5"/>
        <v>0</v>
      </c>
      <c r="L175" s="96">
        <f t="shared" si="19"/>
        <v>11</v>
      </c>
      <c r="M175" s="46">
        <f t="shared" si="6"/>
        <v>1</v>
      </c>
      <c r="N175" s="25">
        <f t="shared" si="7"/>
        <v>0</v>
      </c>
      <c r="O175" s="25">
        <f t="shared" si="8"/>
        <v>0</v>
      </c>
      <c r="P175" s="36"/>
      <c r="Q175" s="36"/>
      <c r="R175" s="48">
        <f t="shared" si="9"/>
        <v>58</v>
      </c>
      <c r="S175" s="49">
        <f t="shared" si="10"/>
        <v>58</v>
      </c>
      <c r="T175" s="52">
        <v>26</v>
      </c>
      <c r="U175" s="51">
        <v>26</v>
      </c>
      <c r="V175" s="36">
        <f t="shared" si="22"/>
        <v>25</v>
      </c>
      <c r="W175" s="36">
        <f t="shared" si="23"/>
        <v>27</v>
      </c>
      <c r="X175" s="36" t="s">
        <v>690</v>
      </c>
      <c r="Y175" s="36"/>
      <c r="Z175" s="36"/>
      <c r="AA175" s="36"/>
      <c r="AB175" s="36"/>
      <c r="AC175" s="36"/>
    </row>
    <row r="176" spans="1:29" ht="15.75" customHeight="1">
      <c r="A176" s="92">
        <v>170</v>
      </c>
      <c r="B176" s="93" t="s">
        <v>635</v>
      </c>
      <c r="C176" s="93" t="s">
        <v>636</v>
      </c>
      <c r="D176" s="44">
        <f t="shared" si="20"/>
        <v>24</v>
      </c>
      <c r="E176" s="25">
        <f t="shared" si="0"/>
        <v>1</v>
      </c>
      <c r="F176" s="25">
        <f t="shared" si="1"/>
        <v>1</v>
      </c>
      <c r="G176" s="25">
        <f t="shared" si="2"/>
        <v>0</v>
      </c>
      <c r="H176" s="45">
        <f t="shared" si="21"/>
        <v>23</v>
      </c>
      <c r="I176" s="25">
        <f t="shared" si="3"/>
        <v>1</v>
      </c>
      <c r="J176" s="25">
        <f t="shared" si="4"/>
        <v>1</v>
      </c>
      <c r="K176" s="94">
        <f t="shared" si="5"/>
        <v>0</v>
      </c>
      <c r="L176" s="96">
        <f t="shared" si="19"/>
        <v>11</v>
      </c>
      <c r="M176" s="46">
        <f t="shared" si="6"/>
        <v>1</v>
      </c>
      <c r="N176" s="25">
        <f t="shared" si="7"/>
        <v>0</v>
      </c>
      <c r="O176" s="25">
        <f t="shared" si="8"/>
        <v>0</v>
      </c>
      <c r="P176" s="36"/>
      <c r="Q176" s="36"/>
      <c r="R176" s="48">
        <f t="shared" si="9"/>
        <v>58</v>
      </c>
      <c r="S176" s="49">
        <f t="shared" si="10"/>
        <v>58</v>
      </c>
      <c r="T176" s="52">
        <v>26</v>
      </c>
      <c r="U176" s="51">
        <v>26</v>
      </c>
      <c r="V176" s="36">
        <f t="shared" si="22"/>
        <v>25</v>
      </c>
      <c r="W176" s="36">
        <f t="shared" si="23"/>
        <v>27</v>
      </c>
      <c r="X176" s="36" t="s">
        <v>690</v>
      </c>
      <c r="Y176" s="36"/>
      <c r="Z176" s="36"/>
      <c r="AA176" s="36"/>
      <c r="AB176" s="36"/>
      <c r="AC176" s="36"/>
    </row>
    <row r="177" spans="1:29" ht="15.75" customHeight="1">
      <c r="A177" s="92">
        <v>171</v>
      </c>
      <c r="B177" s="93" t="s">
        <v>637</v>
      </c>
      <c r="C177" s="93" t="s">
        <v>638</v>
      </c>
      <c r="D177" s="44" t="e">
        <f t="shared" si="20"/>
        <v>#VALUE!</v>
      </c>
      <c r="E177" s="25" t="e">
        <f t="shared" si="0"/>
        <v>#VALUE!</v>
      </c>
      <c r="F177" s="25" t="e">
        <f t="shared" si="1"/>
        <v>#VALUE!</v>
      </c>
      <c r="G177" s="25" t="e">
        <f t="shared" si="2"/>
        <v>#VALUE!</v>
      </c>
      <c r="H177" s="45" t="e">
        <f t="shared" si="21"/>
        <v>#VALUE!</v>
      </c>
      <c r="I177" s="25" t="e">
        <f t="shared" si="3"/>
        <v>#VALUE!</v>
      </c>
      <c r="J177" s="25" t="e">
        <f t="shared" si="4"/>
        <v>#VALUE!</v>
      </c>
      <c r="K177" s="94" t="e">
        <f t="shared" si="5"/>
        <v>#VALUE!</v>
      </c>
      <c r="L177" s="96" t="e">
        <f t="shared" si="19"/>
        <v>#VALUE!</v>
      </c>
      <c r="M177" s="46" t="e">
        <f t="shared" si="6"/>
        <v>#VALUE!</v>
      </c>
      <c r="N177" s="25" t="e">
        <f t="shared" si="7"/>
        <v>#VALUE!</v>
      </c>
      <c r="O177" s="25" t="e">
        <f t="shared" si="8"/>
        <v>#VALUE!</v>
      </c>
      <c r="P177" s="36"/>
      <c r="Q177" s="36"/>
      <c r="R177" s="48" t="e">
        <f t="shared" si="9"/>
        <v>#VALUE!</v>
      </c>
      <c r="S177" s="49" t="e">
        <f t="shared" si="10"/>
        <v>#VALUE!</v>
      </c>
      <c r="T177" s="52" t="s">
        <v>72</v>
      </c>
      <c r="U177" s="51" t="s">
        <v>72</v>
      </c>
      <c r="V177" s="36" t="e">
        <f t="shared" si="22"/>
        <v>#VALUE!</v>
      </c>
      <c r="W177" s="36" t="e">
        <f t="shared" si="23"/>
        <v>#VALUE!</v>
      </c>
      <c r="X177" s="36" t="s">
        <v>72</v>
      </c>
      <c r="Y177" s="36"/>
      <c r="Z177" s="36"/>
      <c r="AA177" s="36"/>
      <c r="AB177" s="36"/>
      <c r="AC177" s="36"/>
    </row>
    <row r="178" spans="1:29" ht="15.75" customHeight="1">
      <c r="A178" s="92">
        <v>172</v>
      </c>
      <c r="B178" s="93" t="s">
        <v>639</v>
      </c>
      <c r="C178" s="93" t="s">
        <v>640</v>
      </c>
      <c r="D178" s="44">
        <f t="shared" si="20"/>
        <v>22</v>
      </c>
      <c r="E178" s="25">
        <f t="shared" si="0"/>
        <v>1</v>
      </c>
      <c r="F178" s="25">
        <f t="shared" si="1"/>
        <v>0</v>
      </c>
      <c r="G178" s="25">
        <f t="shared" si="2"/>
        <v>0</v>
      </c>
      <c r="H178" s="45">
        <f t="shared" si="21"/>
        <v>21</v>
      </c>
      <c r="I178" s="25">
        <f t="shared" si="3"/>
        <v>1</v>
      </c>
      <c r="J178" s="25">
        <f t="shared" si="4"/>
        <v>0</v>
      </c>
      <c r="K178" s="94">
        <f t="shared" si="5"/>
        <v>0</v>
      </c>
      <c r="L178" s="96">
        <v>11</v>
      </c>
      <c r="M178" s="46">
        <f t="shared" si="6"/>
        <v>1</v>
      </c>
      <c r="N178" s="25">
        <f t="shared" si="7"/>
        <v>0</v>
      </c>
      <c r="O178" s="25">
        <f t="shared" si="8"/>
        <v>0</v>
      </c>
      <c r="P178" s="36"/>
      <c r="Q178" s="36"/>
      <c r="R178" s="48">
        <f t="shared" si="9"/>
        <v>54</v>
      </c>
      <c r="S178" s="49">
        <f t="shared" si="10"/>
        <v>54</v>
      </c>
      <c r="T178" s="59">
        <v>24</v>
      </c>
      <c r="U178" s="51">
        <v>24</v>
      </c>
      <c r="V178" s="36">
        <f t="shared" si="22"/>
        <v>23</v>
      </c>
      <c r="W178" s="36">
        <f t="shared" si="23"/>
        <v>25</v>
      </c>
      <c r="X178" s="36" t="s">
        <v>690</v>
      </c>
      <c r="Y178" s="36"/>
      <c r="Z178" s="36"/>
      <c r="AA178" s="36"/>
      <c r="AB178" s="36"/>
      <c r="AC178" s="36"/>
    </row>
    <row r="179" spans="1:29" ht="15.75" customHeight="1">
      <c r="A179" s="92">
        <v>173</v>
      </c>
      <c r="B179" s="93" t="s">
        <v>641</v>
      </c>
      <c r="C179" s="93" t="s">
        <v>642</v>
      </c>
      <c r="D179" s="44">
        <f t="shared" si="20"/>
        <v>22</v>
      </c>
      <c r="E179" s="25">
        <f t="shared" si="0"/>
        <v>1</v>
      </c>
      <c r="F179" s="25">
        <f t="shared" si="1"/>
        <v>0</v>
      </c>
      <c r="G179" s="25">
        <f t="shared" si="2"/>
        <v>0</v>
      </c>
      <c r="H179" s="45">
        <f t="shared" si="21"/>
        <v>21</v>
      </c>
      <c r="I179" s="25">
        <f t="shared" si="3"/>
        <v>1</v>
      </c>
      <c r="J179" s="25">
        <f t="shared" si="4"/>
        <v>0</v>
      </c>
      <c r="K179" s="94">
        <f t="shared" si="5"/>
        <v>0</v>
      </c>
      <c r="L179" s="96">
        <v>11</v>
      </c>
      <c r="M179" s="46">
        <f t="shared" si="6"/>
        <v>1</v>
      </c>
      <c r="N179" s="25">
        <f t="shared" si="7"/>
        <v>0</v>
      </c>
      <c r="O179" s="25">
        <f t="shared" si="8"/>
        <v>0</v>
      </c>
      <c r="P179" s="36"/>
      <c r="Q179" s="36"/>
      <c r="R179" s="48">
        <f t="shared" si="9"/>
        <v>54</v>
      </c>
      <c r="S179" s="49">
        <f t="shared" si="10"/>
        <v>54</v>
      </c>
      <c r="T179" s="60">
        <v>24</v>
      </c>
      <c r="U179" s="51">
        <v>24</v>
      </c>
      <c r="V179" s="36">
        <f t="shared" si="22"/>
        <v>23</v>
      </c>
      <c r="W179" s="36">
        <f t="shared" si="23"/>
        <v>25</v>
      </c>
      <c r="X179" s="36" t="s">
        <v>690</v>
      </c>
      <c r="Y179" s="36"/>
      <c r="Z179" s="36"/>
      <c r="AA179" s="36"/>
      <c r="AB179" s="36"/>
      <c r="AC179" s="36"/>
    </row>
    <row r="180" spans="1:29" ht="15.75" customHeight="1">
      <c r="A180" s="92">
        <v>174</v>
      </c>
      <c r="B180" s="93" t="s">
        <v>643</v>
      </c>
      <c r="C180" s="93" t="s">
        <v>644</v>
      </c>
      <c r="D180" s="44">
        <f t="shared" si="20"/>
        <v>26</v>
      </c>
      <c r="E180" s="25">
        <f t="shared" si="0"/>
        <v>1</v>
      </c>
      <c r="F180" s="25">
        <f t="shared" si="1"/>
        <v>1</v>
      </c>
      <c r="G180" s="25">
        <f t="shared" si="2"/>
        <v>1</v>
      </c>
      <c r="H180" s="45">
        <f t="shared" si="21"/>
        <v>26</v>
      </c>
      <c r="I180" s="25">
        <f t="shared" si="3"/>
        <v>1</v>
      </c>
      <c r="J180" s="25">
        <f t="shared" si="4"/>
        <v>1</v>
      </c>
      <c r="K180" s="94">
        <f t="shared" si="5"/>
        <v>1</v>
      </c>
      <c r="L180" s="96">
        <f t="shared" ref="L180:L206" si="24">ROUNDDOWN(S180*1/5,0)</f>
        <v>13</v>
      </c>
      <c r="M180" s="46">
        <f t="shared" si="6"/>
        <v>1</v>
      </c>
      <c r="N180" s="25">
        <f t="shared" si="7"/>
        <v>1</v>
      </c>
      <c r="O180" s="25">
        <f t="shared" si="8"/>
        <v>1</v>
      </c>
      <c r="P180" s="36"/>
      <c r="Q180" s="36"/>
      <c r="R180" s="48">
        <f t="shared" si="9"/>
        <v>65</v>
      </c>
      <c r="S180" s="49">
        <f t="shared" si="10"/>
        <v>65</v>
      </c>
      <c r="T180" s="60">
        <v>29</v>
      </c>
      <c r="U180" s="51">
        <v>29</v>
      </c>
      <c r="V180" s="36">
        <f t="shared" si="22"/>
        <v>28</v>
      </c>
      <c r="W180" s="36">
        <f t="shared" si="23"/>
        <v>30</v>
      </c>
      <c r="X180" s="36" t="s">
        <v>689</v>
      </c>
      <c r="Y180" s="36"/>
      <c r="Z180" s="36"/>
      <c r="AA180" s="36"/>
      <c r="AB180" s="36"/>
      <c r="AC180" s="36"/>
    </row>
    <row r="181" spans="1:29" ht="15.75" customHeight="1">
      <c r="A181" s="92">
        <v>175</v>
      </c>
      <c r="B181" s="93" t="s">
        <v>645</v>
      </c>
      <c r="C181" s="93" t="s">
        <v>646</v>
      </c>
      <c r="D181" s="44">
        <f t="shared" si="20"/>
        <v>22</v>
      </c>
      <c r="E181" s="25">
        <f t="shared" si="0"/>
        <v>1</v>
      </c>
      <c r="F181" s="25">
        <f t="shared" si="1"/>
        <v>0</v>
      </c>
      <c r="G181" s="25">
        <f t="shared" si="2"/>
        <v>0</v>
      </c>
      <c r="H181" s="45">
        <f t="shared" si="21"/>
        <v>21</v>
      </c>
      <c r="I181" s="25">
        <f t="shared" si="3"/>
        <v>1</v>
      </c>
      <c r="J181" s="25">
        <f t="shared" si="4"/>
        <v>0</v>
      </c>
      <c r="K181" s="94">
        <f t="shared" si="5"/>
        <v>0</v>
      </c>
      <c r="L181" s="96">
        <v>11</v>
      </c>
      <c r="M181" s="46">
        <f t="shared" si="6"/>
        <v>1</v>
      </c>
      <c r="N181" s="25">
        <f t="shared" si="7"/>
        <v>0</v>
      </c>
      <c r="O181" s="25">
        <f t="shared" si="8"/>
        <v>0</v>
      </c>
      <c r="P181" s="36"/>
      <c r="Q181" s="36"/>
      <c r="R181" s="48">
        <f t="shared" si="9"/>
        <v>54</v>
      </c>
      <c r="S181" s="49">
        <f t="shared" si="10"/>
        <v>54</v>
      </c>
      <c r="T181" s="60">
        <v>24</v>
      </c>
      <c r="U181" s="51">
        <v>24</v>
      </c>
      <c r="V181" s="36">
        <f t="shared" si="22"/>
        <v>23</v>
      </c>
      <c r="W181" s="36">
        <f t="shared" si="23"/>
        <v>25</v>
      </c>
      <c r="X181" s="36" t="s">
        <v>690</v>
      </c>
      <c r="Y181" s="36"/>
      <c r="Z181" s="36"/>
      <c r="AA181" s="36"/>
      <c r="AB181" s="36"/>
      <c r="AC181" s="36"/>
    </row>
    <row r="182" spans="1:29" ht="15.75" customHeight="1">
      <c r="A182" s="22">
        <v>176</v>
      </c>
      <c r="B182" s="91" t="s">
        <v>647</v>
      </c>
      <c r="C182" s="91" t="s">
        <v>274</v>
      </c>
      <c r="D182" s="44">
        <f t="shared" si="20"/>
        <v>24</v>
      </c>
      <c r="E182" s="25">
        <f t="shared" si="0"/>
        <v>1</v>
      </c>
      <c r="F182" s="25">
        <f t="shared" si="1"/>
        <v>1</v>
      </c>
      <c r="G182" s="25">
        <f t="shared" si="2"/>
        <v>0</v>
      </c>
      <c r="H182" s="45">
        <f t="shared" si="21"/>
        <v>23</v>
      </c>
      <c r="I182" s="25">
        <f t="shared" si="3"/>
        <v>1</v>
      </c>
      <c r="J182" s="25">
        <f t="shared" si="4"/>
        <v>1</v>
      </c>
      <c r="K182" s="94">
        <f t="shared" si="5"/>
        <v>0</v>
      </c>
      <c r="L182" s="96">
        <f t="shared" si="24"/>
        <v>11</v>
      </c>
      <c r="M182" s="46">
        <f t="shared" si="6"/>
        <v>1</v>
      </c>
      <c r="N182" s="25">
        <f t="shared" si="7"/>
        <v>0</v>
      </c>
      <c r="O182" s="25">
        <f t="shared" si="8"/>
        <v>0</v>
      </c>
      <c r="P182" s="36"/>
      <c r="Q182" s="36"/>
      <c r="R182" s="48">
        <f t="shared" si="9"/>
        <v>58</v>
      </c>
      <c r="S182" s="49">
        <f t="shared" si="10"/>
        <v>58</v>
      </c>
      <c r="T182" s="60">
        <v>26</v>
      </c>
      <c r="U182" s="51">
        <v>26</v>
      </c>
      <c r="V182" s="36">
        <f t="shared" si="22"/>
        <v>25</v>
      </c>
      <c r="W182" s="36">
        <f t="shared" si="23"/>
        <v>27</v>
      </c>
      <c r="X182" s="36" t="s">
        <v>690</v>
      </c>
      <c r="Y182" s="36"/>
      <c r="Z182" s="36"/>
      <c r="AA182" s="36"/>
      <c r="AB182" s="36"/>
      <c r="AC182" s="36"/>
    </row>
    <row r="183" spans="1:29" ht="15.75" customHeight="1">
      <c r="A183" s="18">
        <v>177</v>
      </c>
      <c r="B183" s="91" t="s">
        <v>648</v>
      </c>
      <c r="C183" s="91" t="s">
        <v>297</v>
      </c>
      <c r="D183" s="44">
        <f t="shared" si="20"/>
        <v>23</v>
      </c>
      <c r="E183" s="25">
        <f t="shared" si="0"/>
        <v>1</v>
      </c>
      <c r="F183" s="25">
        <f t="shared" si="1"/>
        <v>1</v>
      </c>
      <c r="G183" s="25">
        <f t="shared" si="2"/>
        <v>0</v>
      </c>
      <c r="H183" s="45">
        <f t="shared" si="21"/>
        <v>22</v>
      </c>
      <c r="I183" s="25">
        <f t="shared" si="3"/>
        <v>1</v>
      </c>
      <c r="J183" s="25">
        <f t="shared" si="4"/>
        <v>0</v>
      </c>
      <c r="K183" s="94">
        <f t="shared" si="5"/>
        <v>0</v>
      </c>
      <c r="L183" s="96">
        <f t="shared" si="24"/>
        <v>11</v>
      </c>
      <c r="M183" s="46">
        <f t="shared" si="6"/>
        <v>1</v>
      </c>
      <c r="N183" s="25">
        <f t="shared" si="7"/>
        <v>0</v>
      </c>
      <c r="O183" s="25">
        <f t="shared" si="8"/>
        <v>0</v>
      </c>
      <c r="P183" s="36"/>
      <c r="Q183" s="36"/>
      <c r="R183" s="48">
        <f t="shared" si="9"/>
        <v>56</v>
      </c>
      <c r="S183" s="49">
        <f t="shared" si="10"/>
        <v>56</v>
      </c>
      <c r="T183" s="60">
        <v>25</v>
      </c>
      <c r="U183" s="51">
        <v>25</v>
      </c>
      <c r="V183" s="36">
        <f t="shared" si="22"/>
        <v>24</v>
      </c>
      <c r="W183" s="36">
        <f t="shared" si="23"/>
        <v>26</v>
      </c>
      <c r="X183" s="36" t="s">
        <v>690</v>
      </c>
      <c r="Y183" s="36"/>
      <c r="Z183" s="36"/>
      <c r="AA183" s="36"/>
      <c r="AB183" s="36"/>
      <c r="AC183" s="36"/>
    </row>
    <row r="184" spans="1:29" ht="15.75" customHeight="1">
      <c r="A184" s="22">
        <v>178</v>
      </c>
      <c r="B184" s="91" t="s">
        <v>649</v>
      </c>
      <c r="C184" s="91" t="s">
        <v>298</v>
      </c>
      <c r="D184" s="44">
        <f t="shared" si="20"/>
        <v>23</v>
      </c>
      <c r="E184" s="25">
        <f t="shared" si="0"/>
        <v>1</v>
      </c>
      <c r="F184" s="25">
        <f t="shared" si="1"/>
        <v>1</v>
      </c>
      <c r="G184" s="25">
        <f t="shared" si="2"/>
        <v>0</v>
      </c>
      <c r="H184" s="45">
        <f t="shared" si="21"/>
        <v>22</v>
      </c>
      <c r="I184" s="25">
        <f t="shared" si="3"/>
        <v>1</v>
      </c>
      <c r="J184" s="25">
        <f t="shared" si="4"/>
        <v>0</v>
      </c>
      <c r="K184" s="94">
        <f t="shared" si="5"/>
        <v>0</v>
      </c>
      <c r="L184" s="96">
        <f t="shared" si="24"/>
        <v>11</v>
      </c>
      <c r="M184" s="46">
        <f t="shared" si="6"/>
        <v>1</v>
      </c>
      <c r="N184" s="25">
        <f t="shared" si="7"/>
        <v>0</v>
      </c>
      <c r="O184" s="25">
        <f t="shared" si="8"/>
        <v>0</v>
      </c>
      <c r="P184" s="36"/>
      <c r="Q184" s="36"/>
      <c r="R184" s="48">
        <f t="shared" si="9"/>
        <v>56</v>
      </c>
      <c r="S184" s="49">
        <f t="shared" si="10"/>
        <v>56</v>
      </c>
      <c r="T184" s="59">
        <v>25</v>
      </c>
      <c r="U184" s="51">
        <v>25</v>
      </c>
      <c r="V184" s="36">
        <f t="shared" si="22"/>
        <v>24</v>
      </c>
      <c r="W184" s="36">
        <f t="shared" si="23"/>
        <v>26</v>
      </c>
      <c r="X184" s="36" t="s">
        <v>690</v>
      </c>
      <c r="Y184" s="36"/>
      <c r="Z184" s="36"/>
      <c r="AA184" s="36"/>
      <c r="AB184" s="36"/>
      <c r="AC184" s="36"/>
    </row>
    <row r="185" spans="1:29" ht="15.75" customHeight="1">
      <c r="A185" s="18">
        <v>179</v>
      </c>
      <c r="B185" s="91" t="s">
        <v>650</v>
      </c>
      <c r="C185" s="91" t="s">
        <v>299</v>
      </c>
      <c r="D185" s="44">
        <f t="shared" si="20"/>
        <v>17</v>
      </c>
      <c r="E185" s="25">
        <f t="shared" si="0"/>
        <v>0</v>
      </c>
      <c r="F185" s="25">
        <f t="shared" si="1"/>
        <v>0</v>
      </c>
      <c r="G185" s="25">
        <f t="shared" si="2"/>
        <v>0</v>
      </c>
      <c r="H185" s="45">
        <f t="shared" si="21"/>
        <v>16</v>
      </c>
      <c r="I185" s="25">
        <f t="shared" si="3"/>
        <v>0</v>
      </c>
      <c r="J185" s="25">
        <f t="shared" si="4"/>
        <v>0</v>
      </c>
      <c r="K185" s="94">
        <f t="shared" si="5"/>
        <v>0</v>
      </c>
      <c r="L185" s="96">
        <v>9</v>
      </c>
      <c r="M185" s="46">
        <f t="shared" si="6"/>
        <v>0</v>
      </c>
      <c r="N185" s="25">
        <f t="shared" si="7"/>
        <v>0</v>
      </c>
      <c r="O185" s="25">
        <f t="shared" si="8"/>
        <v>0</v>
      </c>
      <c r="P185" s="36"/>
      <c r="Q185" s="36"/>
      <c r="R185" s="48">
        <f t="shared" si="9"/>
        <v>42</v>
      </c>
      <c r="S185" s="49">
        <f t="shared" si="10"/>
        <v>42</v>
      </c>
      <c r="T185" s="60">
        <v>19</v>
      </c>
      <c r="U185" s="51">
        <v>19</v>
      </c>
      <c r="V185" s="36">
        <f t="shared" si="22"/>
        <v>18</v>
      </c>
      <c r="W185" s="36">
        <f t="shared" si="23"/>
        <v>20</v>
      </c>
      <c r="X185" s="36" t="s">
        <v>691</v>
      </c>
      <c r="Y185" s="36"/>
      <c r="Z185" s="36"/>
      <c r="AA185" s="36"/>
      <c r="AB185" s="36"/>
      <c r="AC185" s="36"/>
    </row>
    <row r="186" spans="1:29" ht="15.75" customHeight="1">
      <c r="A186" s="22">
        <v>180</v>
      </c>
      <c r="B186" s="91" t="s">
        <v>651</v>
      </c>
      <c r="C186" s="91" t="s">
        <v>300</v>
      </c>
      <c r="D186" s="44">
        <f t="shared" si="20"/>
        <v>21</v>
      </c>
      <c r="E186" s="25">
        <f t="shared" si="0"/>
        <v>1</v>
      </c>
      <c r="F186" s="25">
        <f t="shared" si="1"/>
        <v>0</v>
      </c>
      <c r="G186" s="25">
        <f t="shared" si="2"/>
        <v>0</v>
      </c>
      <c r="H186" s="45">
        <f t="shared" si="21"/>
        <v>20</v>
      </c>
      <c r="I186" s="25">
        <f t="shared" si="3"/>
        <v>1</v>
      </c>
      <c r="J186" s="25">
        <f t="shared" si="4"/>
        <v>0</v>
      </c>
      <c r="K186" s="94">
        <f t="shared" si="5"/>
        <v>0</v>
      </c>
      <c r="L186" s="96">
        <f t="shared" si="24"/>
        <v>10</v>
      </c>
      <c r="M186" s="46">
        <f t="shared" si="6"/>
        <v>1</v>
      </c>
      <c r="N186" s="25">
        <f t="shared" si="7"/>
        <v>0</v>
      </c>
      <c r="O186" s="25">
        <f t="shared" si="8"/>
        <v>0</v>
      </c>
      <c r="P186" s="36"/>
      <c r="Q186" s="36"/>
      <c r="R186" s="48">
        <f t="shared" si="9"/>
        <v>51</v>
      </c>
      <c r="S186" s="49">
        <f t="shared" si="10"/>
        <v>51</v>
      </c>
      <c r="T186" s="60">
        <v>23</v>
      </c>
      <c r="U186" s="51">
        <v>23</v>
      </c>
      <c r="V186" s="36">
        <f t="shared" si="22"/>
        <v>22</v>
      </c>
      <c r="W186" s="36">
        <f t="shared" si="23"/>
        <v>24</v>
      </c>
      <c r="X186" s="36" t="s">
        <v>691</v>
      </c>
      <c r="Y186" s="36"/>
      <c r="Z186" s="36"/>
      <c r="AA186" s="36"/>
      <c r="AB186" s="36"/>
      <c r="AC186" s="36"/>
    </row>
    <row r="187" spans="1:29" ht="15.75" customHeight="1">
      <c r="A187" s="18">
        <v>181</v>
      </c>
      <c r="B187" s="91" t="s">
        <v>652</v>
      </c>
      <c r="C187" s="91" t="s">
        <v>301</v>
      </c>
      <c r="D187" s="44">
        <f t="shared" si="20"/>
        <v>17</v>
      </c>
      <c r="E187" s="25">
        <f t="shared" si="0"/>
        <v>0</v>
      </c>
      <c r="F187" s="25">
        <f t="shared" si="1"/>
        <v>0</v>
      </c>
      <c r="G187" s="25">
        <f t="shared" si="2"/>
        <v>0</v>
      </c>
      <c r="H187" s="45">
        <f t="shared" si="21"/>
        <v>16</v>
      </c>
      <c r="I187" s="25">
        <f t="shared" si="3"/>
        <v>0</v>
      </c>
      <c r="J187" s="25">
        <f t="shared" si="4"/>
        <v>0</v>
      </c>
      <c r="K187" s="94">
        <f t="shared" si="5"/>
        <v>0</v>
      </c>
      <c r="L187" s="96">
        <v>9</v>
      </c>
      <c r="M187" s="46">
        <f t="shared" si="6"/>
        <v>0</v>
      </c>
      <c r="N187" s="25">
        <f t="shared" si="7"/>
        <v>0</v>
      </c>
      <c r="O187" s="25">
        <f t="shared" si="8"/>
        <v>0</v>
      </c>
      <c r="P187" s="36"/>
      <c r="Q187" s="36"/>
      <c r="R187" s="48">
        <f t="shared" si="9"/>
        <v>42</v>
      </c>
      <c r="S187" s="49">
        <f t="shared" si="10"/>
        <v>42</v>
      </c>
      <c r="T187" s="60">
        <v>19</v>
      </c>
      <c r="U187" s="51">
        <v>19</v>
      </c>
      <c r="V187" s="36">
        <f t="shared" si="22"/>
        <v>18</v>
      </c>
      <c r="W187" s="36">
        <f t="shared" si="23"/>
        <v>20</v>
      </c>
      <c r="X187" s="36" t="s">
        <v>691</v>
      </c>
      <c r="Y187" s="36"/>
      <c r="Z187" s="36"/>
      <c r="AA187" s="36"/>
      <c r="AB187" s="36"/>
      <c r="AC187" s="36"/>
    </row>
    <row r="188" spans="1:29" ht="15.75" customHeight="1">
      <c r="A188" s="22">
        <v>182</v>
      </c>
      <c r="B188" s="91" t="s">
        <v>653</v>
      </c>
      <c r="C188" s="91" t="s">
        <v>302</v>
      </c>
      <c r="D188" s="44">
        <f t="shared" si="20"/>
        <v>21</v>
      </c>
      <c r="E188" s="25">
        <f t="shared" si="0"/>
        <v>1</v>
      </c>
      <c r="F188" s="25">
        <f t="shared" si="1"/>
        <v>0</v>
      </c>
      <c r="G188" s="25">
        <f t="shared" si="2"/>
        <v>0</v>
      </c>
      <c r="H188" s="45">
        <f t="shared" si="21"/>
        <v>20</v>
      </c>
      <c r="I188" s="25">
        <f t="shared" si="3"/>
        <v>1</v>
      </c>
      <c r="J188" s="25">
        <f t="shared" si="4"/>
        <v>0</v>
      </c>
      <c r="K188" s="94">
        <f t="shared" si="5"/>
        <v>0</v>
      </c>
      <c r="L188" s="96">
        <f t="shared" si="24"/>
        <v>10</v>
      </c>
      <c r="M188" s="46">
        <f t="shared" si="6"/>
        <v>1</v>
      </c>
      <c r="N188" s="25">
        <f t="shared" si="7"/>
        <v>0</v>
      </c>
      <c r="O188" s="25">
        <f t="shared" si="8"/>
        <v>0</v>
      </c>
      <c r="P188" s="36"/>
      <c r="Q188" s="36"/>
      <c r="R188" s="48">
        <f t="shared" si="9"/>
        <v>51</v>
      </c>
      <c r="S188" s="49">
        <f t="shared" si="10"/>
        <v>51</v>
      </c>
      <c r="T188" s="60">
        <v>23</v>
      </c>
      <c r="U188" s="51">
        <v>23</v>
      </c>
      <c r="V188" s="36">
        <f t="shared" si="22"/>
        <v>22</v>
      </c>
      <c r="W188" s="36">
        <f t="shared" si="23"/>
        <v>24</v>
      </c>
      <c r="X188" s="36" t="s">
        <v>691</v>
      </c>
      <c r="Y188" s="36"/>
      <c r="Z188" s="36"/>
      <c r="AA188" s="36"/>
      <c r="AB188" s="36"/>
      <c r="AC188" s="36"/>
    </row>
    <row r="189" spans="1:29" ht="15.75" customHeight="1">
      <c r="A189" s="18">
        <v>183</v>
      </c>
      <c r="B189" s="91" t="s">
        <v>654</v>
      </c>
      <c r="C189" s="91" t="s">
        <v>303</v>
      </c>
      <c r="D189" s="44">
        <f t="shared" si="20"/>
        <v>20</v>
      </c>
      <c r="E189" s="25">
        <f t="shared" si="0"/>
        <v>1</v>
      </c>
      <c r="F189" s="25">
        <f t="shared" si="1"/>
        <v>0</v>
      </c>
      <c r="G189" s="25">
        <f t="shared" si="2"/>
        <v>0</v>
      </c>
      <c r="H189" s="45">
        <f t="shared" si="21"/>
        <v>19</v>
      </c>
      <c r="I189" s="25">
        <f t="shared" si="3"/>
        <v>0</v>
      </c>
      <c r="J189" s="25">
        <f t="shared" si="4"/>
        <v>0</v>
      </c>
      <c r="K189" s="94">
        <f t="shared" si="5"/>
        <v>0</v>
      </c>
      <c r="L189" s="96">
        <v>10</v>
      </c>
      <c r="M189" s="46">
        <f t="shared" si="6"/>
        <v>1</v>
      </c>
      <c r="N189" s="25">
        <f t="shared" si="7"/>
        <v>0</v>
      </c>
      <c r="O189" s="25">
        <f t="shared" si="8"/>
        <v>0</v>
      </c>
      <c r="P189" s="36"/>
      <c r="Q189" s="36"/>
      <c r="R189" s="48">
        <f t="shared" si="9"/>
        <v>49</v>
      </c>
      <c r="S189" s="49">
        <f t="shared" si="10"/>
        <v>49</v>
      </c>
      <c r="T189" s="60">
        <v>22</v>
      </c>
      <c r="U189" s="51">
        <v>22</v>
      </c>
      <c r="V189" s="36">
        <f t="shared" si="22"/>
        <v>21</v>
      </c>
      <c r="W189" s="36">
        <f t="shared" si="23"/>
        <v>23</v>
      </c>
      <c r="X189" s="36" t="s">
        <v>691</v>
      </c>
      <c r="Y189" s="36"/>
      <c r="Z189" s="36"/>
      <c r="AA189" s="36"/>
      <c r="AB189" s="36"/>
      <c r="AC189" s="36"/>
    </row>
    <row r="190" spans="1:29" ht="15.75" customHeight="1">
      <c r="A190" s="22">
        <v>184</v>
      </c>
      <c r="B190" s="91" t="s">
        <v>655</v>
      </c>
      <c r="C190" s="91" t="s">
        <v>656</v>
      </c>
      <c r="D190" s="44">
        <f t="shared" si="20"/>
        <v>28</v>
      </c>
      <c r="E190" s="25">
        <f t="shared" si="0"/>
        <v>1</v>
      </c>
      <c r="F190" s="25">
        <f t="shared" si="1"/>
        <v>1</v>
      </c>
      <c r="G190" s="25">
        <f t="shared" si="2"/>
        <v>1</v>
      </c>
      <c r="H190" s="45">
        <f t="shared" si="21"/>
        <v>27</v>
      </c>
      <c r="I190" s="25">
        <f t="shared" si="3"/>
        <v>1</v>
      </c>
      <c r="J190" s="25">
        <f t="shared" si="4"/>
        <v>1</v>
      </c>
      <c r="K190" s="94">
        <f t="shared" si="5"/>
        <v>1</v>
      </c>
      <c r="L190" s="96">
        <f t="shared" si="24"/>
        <v>13</v>
      </c>
      <c r="M190" s="46">
        <f t="shared" si="6"/>
        <v>1</v>
      </c>
      <c r="N190" s="25">
        <f t="shared" si="7"/>
        <v>1</v>
      </c>
      <c r="O190" s="25">
        <f t="shared" si="8"/>
        <v>1</v>
      </c>
      <c r="P190" s="36"/>
      <c r="Q190" s="36"/>
      <c r="R190" s="48">
        <f t="shared" si="9"/>
        <v>68</v>
      </c>
      <c r="S190" s="49">
        <f t="shared" si="10"/>
        <v>68</v>
      </c>
      <c r="T190" s="60">
        <v>30</v>
      </c>
      <c r="U190" s="51">
        <v>30</v>
      </c>
      <c r="V190" s="36">
        <f t="shared" si="22"/>
        <v>29</v>
      </c>
      <c r="W190" s="36">
        <f t="shared" si="23"/>
        <v>31</v>
      </c>
      <c r="X190" s="36" t="s">
        <v>689</v>
      </c>
      <c r="Y190" s="36"/>
      <c r="Z190" s="36"/>
      <c r="AA190" s="36"/>
      <c r="AB190" s="36"/>
      <c r="AC190" s="36"/>
    </row>
    <row r="191" spans="1:29" ht="15.75" customHeight="1">
      <c r="A191" s="18">
        <v>185</v>
      </c>
      <c r="B191" s="91" t="s">
        <v>657</v>
      </c>
      <c r="C191" s="91" t="s">
        <v>658</v>
      </c>
      <c r="D191" s="44">
        <f t="shared" si="20"/>
        <v>28</v>
      </c>
      <c r="E191" s="25">
        <f t="shared" si="0"/>
        <v>1</v>
      </c>
      <c r="F191" s="25">
        <f t="shared" si="1"/>
        <v>1</v>
      </c>
      <c r="G191" s="25">
        <f t="shared" si="2"/>
        <v>1</v>
      </c>
      <c r="H191" s="45">
        <f t="shared" si="21"/>
        <v>27</v>
      </c>
      <c r="I191" s="25">
        <f t="shared" si="3"/>
        <v>1</v>
      </c>
      <c r="J191" s="25">
        <f t="shared" si="4"/>
        <v>1</v>
      </c>
      <c r="K191" s="94">
        <f t="shared" si="5"/>
        <v>1</v>
      </c>
      <c r="L191" s="96">
        <f t="shared" si="24"/>
        <v>13</v>
      </c>
      <c r="M191" s="46">
        <f t="shared" si="6"/>
        <v>1</v>
      </c>
      <c r="N191" s="25">
        <f t="shared" si="7"/>
        <v>1</v>
      </c>
      <c r="O191" s="25">
        <f t="shared" si="8"/>
        <v>1</v>
      </c>
      <c r="P191" s="36"/>
      <c r="Q191" s="36"/>
      <c r="R191" s="48">
        <f t="shared" si="9"/>
        <v>68</v>
      </c>
      <c r="S191" s="49">
        <f t="shared" si="10"/>
        <v>68</v>
      </c>
      <c r="T191" s="60">
        <v>30</v>
      </c>
      <c r="U191" s="51">
        <v>30</v>
      </c>
      <c r="V191" s="36">
        <f t="shared" si="22"/>
        <v>29</v>
      </c>
      <c r="W191" s="36">
        <f t="shared" si="23"/>
        <v>31</v>
      </c>
      <c r="X191" s="36" t="s">
        <v>689</v>
      </c>
      <c r="Y191" s="36"/>
      <c r="Z191" s="36"/>
      <c r="AA191" s="36"/>
      <c r="AB191" s="36"/>
      <c r="AC191" s="36"/>
    </row>
    <row r="192" spans="1:29" ht="15.75" customHeight="1">
      <c r="A192" s="22">
        <v>186</v>
      </c>
      <c r="B192" s="91" t="s">
        <v>659</v>
      </c>
      <c r="C192" s="91" t="s">
        <v>660</v>
      </c>
      <c r="D192" s="44">
        <f t="shared" si="20"/>
        <v>26</v>
      </c>
      <c r="E192" s="25">
        <f t="shared" si="0"/>
        <v>1</v>
      </c>
      <c r="F192" s="25">
        <f t="shared" si="1"/>
        <v>1</v>
      </c>
      <c r="G192" s="25">
        <f t="shared" si="2"/>
        <v>1</v>
      </c>
      <c r="H192" s="45">
        <f t="shared" si="21"/>
        <v>25</v>
      </c>
      <c r="I192" s="25">
        <f t="shared" si="3"/>
        <v>1</v>
      </c>
      <c r="J192" s="25">
        <f t="shared" si="4"/>
        <v>1</v>
      </c>
      <c r="K192" s="94">
        <f t="shared" si="5"/>
        <v>0</v>
      </c>
      <c r="L192" s="96">
        <f t="shared" si="24"/>
        <v>12</v>
      </c>
      <c r="M192" s="46">
        <f t="shared" si="6"/>
        <v>1</v>
      </c>
      <c r="N192" s="25">
        <f t="shared" si="7"/>
        <v>1</v>
      </c>
      <c r="O192" s="25">
        <f t="shared" si="8"/>
        <v>0</v>
      </c>
      <c r="P192" s="36"/>
      <c r="Q192" s="36"/>
      <c r="R192" s="48">
        <f t="shared" si="9"/>
        <v>63</v>
      </c>
      <c r="S192" s="49">
        <f t="shared" si="10"/>
        <v>63</v>
      </c>
      <c r="T192" s="60">
        <v>28</v>
      </c>
      <c r="U192" s="51">
        <v>28</v>
      </c>
      <c r="V192" s="36">
        <f t="shared" si="22"/>
        <v>27</v>
      </c>
      <c r="W192" s="36">
        <f t="shared" si="23"/>
        <v>29</v>
      </c>
      <c r="X192" s="36" t="s">
        <v>690</v>
      </c>
      <c r="Y192" s="36"/>
      <c r="Z192" s="36"/>
      <c r="AA192" s="36"/>
      <c r="AB192" s="36"/>
      <c r="AC192" s="36"/>
    </row>
    <row r="193" spans="1:29" ht="15.75" customHeight="1">
      <c r="A193" s="18">
        <v>187</v>
      </c>
      <c r="B193" s="91" t="s">
        <v>661</v>
      </c>
      <c r="C193" s="91" t="s">
        <v>358</v>
      </c>
      <c r="D193" s="44">
        <f t="shared" si="20"/>
        <v>21</v>
      </c>
      <c r="E193" s="25">
        <f t="shared" si="0"/>
        <v>1</v>
      </c>
      <c r="F193" s="25">
        <f t="shared" si="1"/>
        <v>0</v>
      </c>
      <c r="G193" s="25">
        <f t="shared" si="2"/>
        <v>0</v>
      </c>
      <c r="H193" s="45">
        <f t="shared" si="21"/>
        <v>20</v>
      </c>
      <c r="I193" s="25">
        <f t="shared" si="3"/>
        <v>1</v>
      </c>
      <c r="J193" s="25">
        <f t="shared" si="4"/>
        <v>0</v>
      </c>
      <c r="K193" s="94">
        <f t="shared" si="5"/>
        <v>0</v>
      </c>
      <c r="L193" s="96">
        <f t="shared" si="24"/>
        <v>10</v>
      </c>
      <c r="M193" s="46">
        <f t="shared" si="6"/>
        <v>1</v>
      </c>
      <c r="N193" s="25">
        <f t="shared" si="7"/>
        <v>0</v>
      </c>
      <c r="O193" s="25">
        <f t="shared" si="8"/>
        <v>0</v>
      </c>
      <c r="P193" s="36"/>
      <c r="Q193" s="36"/>
      <c r="R193" s="48">
        <f t="shared" si="9"/>
        <v>51</v>
      </c>
      <c r="S193" s="49">
        <f t="shared" si="10"/>
        <v>51</v>
      </c>
      <c r="T193" s="60">
        <v>23</v>
      </c>
      <c r="U193" s="51">
        <v>23</v>
      </c>
      <c r="V193" s="36">
        <f t="shared" si="22"/>
        <v>22</v>
      </c>
      <c r="W193" s="36">
        <f t="shared" si="23"/>
        <v>24</v>
      </c>
      <c r="X193" s="36" t="s">
        <v>691</v>
      </c>
      <c r="Y193" s="36"/>
      <c r="Z193" s="36"/>
      <c r="AA193" s="36"/>
      <c r="AB193" s="36"/>
      <c r="AC193" s="36"/>
    </row>
    <row r="194" spans="1:29" ht="15.75" customHeight="1">
      <c r="A194" s="22">
        <v>188</v>
      </c>
      <c r="B194" s="91" t="s">
        <v>662</v>
      </c>
      <c r="C194" s="91" t="s">
        <v>663</v>
      </c>
      <c r="D194" s="44">
        <f t="shared" si="20"/>
        <v>22</v>
      </c>
      <c r="E194" s="25">
        <f t="shared" si="0"/>
        <v>1</v>
      </c>
      <c r="F194" s="25">
        <f t="shared" si="1"/>
        <v>0</v>
      </c>
      <c r="G194" s="25">
        <f t="shared" si="2"/>
        <v>0</v>
      </c>
      <c r="H194" s="45">
        <f t="shared" si="21"/>
        <v>21</v>
      </c>
      <c r="I194" s="25">
        <f t="shared" si="3"/>
        <v>1</v>
      </c>
      <c r="J194" s="25">
        <f t="shared" si="4"/>
        <v>0</v>
      </c>
      <c r="K194" s="94">
        <f t="shared" si="5"/>
        <v>0</v>
      </c>
      <c r="L194" s="96">
        <v>11</v>
      </c>
      <c r="M194" s="46">
        <f t="shared" si="6"/>
        <v>1</v>
      </c>
      <c r="N194" s="25">
        <f t="shared" si="7"/>
        <v>0</v>
      </c>
      <c r="O194" s="25">
        <f t="shared" si="8"/>
        <v>0</v>
      </c>
      <c r="P194" s="36"/>
      <c r="Q194" s="36"/>
      <c r="R194" s="48">
        <f t="shared" si="9"/>
        <v>54</v>
      </c>
      <c r="S194" s="49">
        <f t="shared" si="10"/>
        <v>54</v>
      </c>
      <c r="T194" s="60">
        <v>24</v>
      </c>
      <c r="U194" s="51">
        <v>24</v>
      </c>
      <c r="V194" s="36">
        <f t="shared" si="22"/>
        <v>23</v>
      </c>
      <c r="W194" s="36">
        <f t="shared" si="23"/>
        <v>25</v>
      </c>
      <c r="X194" s="36" t="s">
        <v>690</v>
      </c>
      <c r="Y194" s="36"/>
      <c r="Z194" s="36"/>
      <c r="AA194" s="36"/>
      <c r="AB194" s="36"/>
      <c r="AC194" s="36"/>
    </row>
    <row r="195" spans="1:29" ht="15.75" customHeight="1">
      <c r="A195" s="18">
        <v>189</v>
      </c>
      <c r="B195" s="91" t="s">
        <v>664</v>
      </c>
      <c r="C195" s="91" t="s">
        <v>665</v>
      </c>
      <c r="D195" s="44">
        <f t="shared" si="20"/>
        <v>20</v>
      </c>
      <c r="E195" s="25">
        <f t="shared" si="0"/>
        <v>1</v>
      </c>
      <c r="F195" s="25">
        <f t="shared" si="1"/>
        <v>0</v>
      </c>
      <c r="G195" s="25">
        <f t="shared" si="2"/>
        <v>0</v>
      </c>
      <c r="H195" s="45">
        <f t="shared" si="21"/>
        <v>19</v>
      </c>
      <c r="I195" s="25">
        <f t="shared" si="3"/>
        <v>0</v>
      </c>
      <c r="J195" s="25">
        <f t="shared" si="4"/>
        <v>0</v>
      </c>
      <c r="K195" s="94">
        <f t="shared" si="5"/>
        <v>0</v>
      </c>
      <c r="L195" s="96">
        <v>10</v>
      </c>
      <c r="M195" s="46">
        <f t="shared" si="6"/>
        <v>1</v>
      </c>
      <c r="N195" s="25">
        <f t="shared" si="7"/>
        <v>0</v>
      </c>
      <c r="O195" s="25">
        <f t="shared" si="8"/>
        <v>0</v>
      </c>
      <c r="P195" s="36"/>
      <c r="Q195" s="36"/>
      <c r="R195" s="48">
        <f t="shared" si="9"/>
        <v>49</v>
      </c>
      <c r="S195" s="49">
        <f t="shared" si="10"/>
        <v>49</v>
      </c>
      <c r="T195" s="60">
        <v>22</v>
      </c>
      <c r="U195" s="51">
        <v>22</v>
      </c>
      <c r="V195" s="36">
        <f t="shared" si="22"/>
        <v>21</v>
      </c>
      <c r="W195" s="36">
        <f t="shared" si="23"/>
        <v>23</v>
      </c>
      <c r="X195" s="36" t="s">
        <v>691</v>
      </c>
      <c r="Y195" s="36"/>
      <c r="Z195" s="36"/>
      <c r="AA195" s="36"/>
      <c r="AB195" s="36"/>
      <c r="AC195" s="36"/>
    </row>
    <row r="196" spans="1:29" ht="15.75" customHeight="1">
      <c r="A196" s="22">
        <v>190</v>
      </c>
      <c r="B196" s="91" t="s">
        <v>666</v>
      </c>
      <c r="C196" s="91" t="s">
        <v>667</v>
      </c>
      <c r="D196" s="44">
        <f t="shared" si="20"/>
        <v>22</v>
      </c>
      <c r="E196" s="25">
        <f t="shared" si="0"/>
        <v>1</v>
      </c>
      <c r="F196" s="25">
        <f t="shared" si="1"/>
        <v>0</v>
      </c>
      <c r="G196" s="25">
        <f t="shared" si="2"/>
        <v>0</v>
      </c>
      <c r="H196" s="45">
        <f t="shared" si="21"/>
        <v>21</v>
      </c>
      <c r="I196" s="25">
        <f t="shared" si="3"/>
        <v>1</v>
      </c>
      <c r="J196" s="25">
        <f t="shared" si="4"/>
        <v>0</v>
      </c>
      <c r="K196" s="94">
        <f t="shared" si="5"/>
        <v>0</v>
      </c>
      <c r="L196" s="96">
        <v>11</v>
      </c>
      <c r="M196" s="46">
        <f t="shared" si="6"/>
        <v>1</v>
      </c>
      <c r="N196" s="25">
        <f t="shared" si="7"/>
        <v>0</v>
      </c>
      <c r="O196" s="25">
        <f t="shared" si="8"/>
        <v>0</v>
      </c>
      <c r="P196" s="36"/>
      <c r="Q196" s="36"/>
      <c r="R196" s="48">
        <f t="shared" si="9"/>
        <v>54</v>
      </c>
      <c r="S196" s="49">
        <f t="shared" si="10"/>
        <v>54</v>
      </c>
      <c r="T196" s="60">
        <v>24</v>
      </c>
      <c r="U196" s="51">
        <v>24</v>
      </c>
      <c r="V196" s="36">
        <f t="shared" si="22"/>
        <v>23</v>
      </c>
      <c r="W196" s="36">
        <f t="shared" si="23"/>
        <v>25</v>
      </c>
      <c r="X196" s="36" t="s">
        <v>690</v>
      </c>
      <c r="Y196" s="36"/>
      <c r="Z196" s="36"/>
      <c r="AA196" s="36"/>
      <c r="AB196" s="36"/>
      <c r="AC196" s="36"/>
    </row>
    <row r="197" spans="1:29" ht="15.75" customHeight="1">
      <c r="A197" s="18">
        <v>191</v>
      </c>
      <c r="B197" s="91" t="s">
        <v>668</v>
      </c>
      <c r="C197" s="91" t="s">
        <v>669</v>
      </c>
      <c r="D197" s="44">
        <f t="shared" si="20"/>
        <v>20</v>
      </c>
      <c r="E197" s="25">
        <f t="shared" si="0"/>
        <v>1</v>
      </c>
      <c r="F197" s="25">
        <f t="shared" si="1"/>
        <v>0</v>
      </c>
      <c r="G197" s="25">
        <f t="shared" si="2"/>
        <v>0</v>
      </c>
      <c r="H197" s="45">
        <f t="shared" si="21"/>
        <v>19</v>
      </c>
      <c r="I197" s="25">
        <f t="shared" si="3"/>
        <v>0</v>
      </c>
      <c r="J197" s="25">
        <f t="shared" si="4"/>
        <v>0</v>
      </c>
      <c r="K197" s="94">
        <f t="shared" si="5"/>
        <v>0</v>
      </c>
      <c r="L197" s="96">
        <v>10</v>
      </c>
      <c r="M197" s="46">
        <f t="shared" si="6"/>
        <v>1</v>
      </c>
      <c r="N197" s="25">
        <f t="shared" si="7"/>
        <v>0</v>
      </c>
      <c r="O197" s="25">
        <f t="shared" si="8"/>
        <v>0</v>
      </c>
      <c r="P197" s="36"/>
      <c r="Q197" s="36"/>
      <c r="R197" s="48">
        <f t="shared" si="9"/>
        <v>49</v>
      </c>
      <c r="S197" s="49">
        <f t="shared" si="10"/>
        <v>49</v>
      </c>
      <c r="T197" s="60">
        <v>22</v>
      </c>
      <c r="U197" s="51">
        <v>22</v>
      </c>
      <c r="V197" s="36">
        <f t="shared" si="22"/>
        <v>21</v>
      </c>
      <c r="W197" s="36">
        <f t="shared" si="23"/>
        <v>23</v>
      </c>
      <c r="X197" s="36" t="s">
        <v>691</v>
      </c>
      <c r="Y197" s="36"/>
      <c r="Z197" s="36"/>
      <c r="AA197" s="36"/>
      <c r="AB197" s="36"/>
      <c r="AC197" s="36"/>
    </row>
    <row r="198" spans="1:29" ht="15.75" customHeight="1">
      <c r="A198" s="22">
        <v>192</v>
      </c>
      <c r="B198" s="91" t="s">
        <v>670</v>
      </c>
      <c r="C198" s="91" t="s">
        <v>671</v>
      </c>
      <c r="D198" s="44">
        <f t="shared" si="20"/>
        <v>22</v>
      </c>
      <c r="E198" s="25">
        <f t="shared" si="0"/>
        <v>1</v>
      </c>
      <c r="F198" s="25">
        <f t="shared" si="1"/>
        <v>0</v>
      </c>
      <c r="G198" s="25">
        <f t="shared" si="2"/>
        <v>0</v>
      </c>
      <c r="H198" s="45">
        <f t="shared" si="21"/>
        <v>21</v>
      </c>
      <c r="I198" s="25">
        <f t="shared" si="3"/>
        <v>1</v>
      </c>
      <c r="J198" s="25">
        <f t="shared" si="4"/>
        <v>0</v>
      </c>
      <c r="K198" s="94">
        <f t="shared" si="5"/>
        <v>0</v>
      </c>
      <c r="L198" s="96">
        <v>11</v>
      </c>
      <c r="M198" s="46">
        <f t="shared" si="6"/>
        <v>1</v>
      </c>
      <c r="N198" s="25">
        <f t="shared" si="7"/>
        <v>0</v>
      </c>
      <c r="O198" s="25">
        <f t="shared" si="8"/>
        <v>0</v>
      </c>
      <c r="P198" s="36"/>
      <c r="Q198" s="36"/>
      <c r="R198" s="48">
        <f t="shared" si="9"/>
        <v>54</v>
      </c>
      <c r="S198" s="49">
        <f t="shared" si="10"/>
        <v>54</v>
      </c>
      <c r="T198" s="60">
        <v>24</v>
      </c>
      <c r="U198" s="51">
        <v>24</v>
      </c>
      <c r="V198" s="36">
        <f t="shared" si="22"/>
        <v>23</v>
      </c>
      <c r="W198" s="36">
        <f t="shared" si="23"/>
        <v>25</v>
      </c>
      <c r="X198" s="36" t="s">
        <v>690</v>
      </c>
      <c r="Y198" s="36"/>
      <c r="Z198" s="36"/>
      <c r="AA198" s="36"/>
      <c r="AB198" s="36"/>
      <c r="AC198" s="36"/>
    </row>
    <row r="199" spans="1:29" ht="15.75" customHeight="1">
      <c r="A199" s="18">
        <v>193</v>
      </c>
      <c r="B199" s="91" t="s">
        <v>672</v>
      </c>
      <c r="C199" s="91" t="s">
        <v>673</v>
      </c>
      <c r="D199" s="44">
        <f t="shared" si="20"/>
        <v>20</v>
      </c>
      <c r="E199" s="25">
        <f t="shared" si="0"/>
        <v>1</v>
      </c>
      <c r="F199" s="25">
        <f t="shared" si="1"/>
        <v>0</v>
      </c>
      <c r="G199" s="25">
        <f t="shared" si="2"/>
        <v>0</v>
      </c>
      <c r="H199" s="45">
        <f t="shared" si="21"/>
        <v>19</v>
      </c>
      <c r="I199" s="25">
        <f t="shared" si="3"/>
        <v>0</v>
      </c>
      <c r="J199" s="25">
        <f t="shared" si="4"/>
        <v>0</v>
      </c>
      <c r="K199" s="94">
        <f t="shared" si="5"/>
        <v>0</v>
      </c>
      <c r="L199" s="96">
        <v>10</v>
      </c>
      <c r="M199" s="46">
        <f t="shared" si="6"/>
        <v>1</v>
      </c>
      <c r="N199" s="25">
        <f t="shared" si="7"/>
        <v>0</v>
      </c>
      <c r="O199" s="25">
        <f t="shared" si="8"/>
        <v>0</v>
      </c>
      <c r="P199" s="36"/>
      <c r="Q199" s="36"/>
      <c r="R199" s="48">
        <f t="shared" si="9"/>
        <v>49</v>
      </c>
      <c r="S199" s="49">
        <f t="shared" si="10"/>
        <v>49</v>
      </c>
      <c r="T199" s="59">
        <v>22</v>
      </c>
      <c r="U199" s="51">
        <v>22</v>
      </c>
      <c r="V199" s="36">
        <f t="shared" si="22"/>
        <v>21</v>
      </c>
      <c r="W199" s="36">
        <f t="shared" si="23"/>
        <v>23</v>
      </c>
      <c r="X199" s="36" t="s">
        <v>691</v>
      </c>
      <c r="Y199" s="36">
        <v>1</v>
      </c>
      <c r="Z199" s="36"/>
      <c r="AA199" s="36"/>
      <c r="AB199" s="36"/>
      <c r="AC199" s="36"/>
    </row>
    <row r="200" spans="1:29" ht="15.75" customHeight="1">
      <c r="A200" s="22">
        <v>194</v>
      </c>
      <c r="B200" s="91" t="s">
        <v>674</v>
      </c>
      <c r="C200" s="91" t="s">
        <v>675</v>
      </c>
      <c r="D200" s="44">
        <f t="shared" ref="D200:D206" si="25">ROUNDUP(S200*2/5,0)</f>
        <v>21</v>
      </c>
      <c r="E200" s="25">
        <f t="shared" si="0"/>
        <v>1</v>
      </c>
      <c r="F200" s="25">
        <f t="shared" si="1"/>
        <v>0</v>
      </c>
      <c r="G200" s="25">
        <f t="shared" si="2"/>
        <v>0</v>
      </c>
      <c r="H200" s="45">
        <f t="shared" ref="H200:H206" si="26">ROUNDDOWN(S200*2/5,0)</f>
        <v>20</v>
      </c>
      <c r="I200" s="25">
        <f t="shared" si="3"/>
        <v>1</v>
      </c>
      <c r="J200" s="25">
        <f t="shared" si="4"/>
        <v>0</v>
      </c>
      <c r="K200" s="94">
        <f t="shared" si="5"/>
        <v>0</v>
      </c>
      <c r="L200" s="96">
        <f t="shared" si="24"/>
        <v>10</v>
      </c>
      <c r="M200" s="46">
        <f t="shared" si="6"/>
        <v>1</v>
      </c>
      <c r="N200" s="25">
        <f t="shared" si="7"/>
        <v>0</v>
      </c>
      <c r="O200" s="25">
        <f t="shared" si="8"/>
        <v>0</v>
      </c>
      <c r="P200" s="36"/>
      <c r="Q200" s="36"/>
      <c r="R200" s="48">
        <f t="shared" si="9"/>
        <v>51</v>
      </c>
      <c r="S200" s="49">
        <f t="shared" si="10"/>
        <v>51</v>
      </c>
      <c r="T200" s="60">
        <v>23</v>
      </c>
      <c r="U200" s="51">
        <v>23</v>
      </c>
      <c r="V200" s="36">
        <f t="shared" ref="V200:V206" si="27">T200-1</f>
        <v>22</v>
      </c>
      <c r="W200" s="36">
        <f t="shared" ref="W200:W206" si="28">T200+1</f>
        <v>24</v>
      </c>
      <c r="X200" s="36" t="s">
        <v>691</v>
      </c>
      <c r="Y200" s="36"/>
      <c r="Z200" s="36"/>
      <c r="AA200" s="36"/>
      <c r="AB200" s="36"/>
      <c r="AC200" s="36"/>
    </row>
    <row r="201" spans="1:29" ht="15.75" customHeight="1">
      <c r="A201" s="18">
        <v>195</v>
      </c>
      <c r="B201" s="91" t="s">
        <v>676</v>
      </c>
      <c r="C201" s="91" t="s">
        <v>677</v>
      </c>
      <c r="D201" s="44">
        <f t="shared" si="25"/>
        <v>21</v>
      </c>
      <c r="E201" s="25">
        <f t="shared" si="0"/>
        <v>1</v>
      </c>
      <c r="F201" s="25">
        <f t="shared" si="1"/>
        <v>0</v>
      </c>
      <c r="G201" s="25">
        <f t="shared" si="2"/>
        <v>0</v>
      </c>
      <c r="H201" s="45">
        <f t="shared" si="26"/>
        <v>20</v>
      </c>
      <c r="I201" s="25">
        <f t="shared" si="3"/>
        <v>1</v>
      </c>
      <c r="J201" s="25">
        <f t="shared" si="4"/>
        <v>0</v>
      </c>
      <c r="K201" s="94">
        <f t="shared" si="5"/>
        <v>0</v>
      </c>
      <c r="L201" s="96">
        <f t="shared" si="24"/>
        <v>10</v>
      </c>
      <c r="M201" s="46">
        <f t="shared" si="6"/>
        <v>1</v>
      </c>
      <c r="N201" s="25">
        <f t="shared" si="7"/>
        <v>0</v>
      </c>
      <c r="O201" s="25">
        <f t="shared" si="8"/>
        <v>0</v>
      </c>
      <c r="P201" s="36"/>
      <c r="Q201" s="36"/>
      <c r="R201" s="48">
        <f t="shared" si="9"/>
        <v>51</v>
      </c>
      <c r="S201" s="49">
        <f t="shared" si="10"/>
        <v>51</v>
      </c>
      <c r="T201" s="60">
        <v>23</v>
      </c>
      <c r="U201" s="51">
        <v>23</v>
      </c>
      <c r="V201" s="36">
        <f t="shared" si="27"/>
        <v>22</v>
      </c>
      <c r="W201" s="36">
        <f t="shared" si="28"/>
        <v>24</v>
      </c>
      <c r="X201" s="36" t="s">
        <v>691</v>
      </c>
      <c r="Y201" s="36"/>
      <c r="Z201" s="36"/>
      <c r="AA201" s="36"/>
      <c r="AB201" s="36"/>
      <c r="AC201" s="36"/>
    </row>
    <row r="202" spans="1:29" ht="15.75" customHeight="1">
      <c r="A202" s="22">
        <v>196</v>
      </c>
      <c r="B202" s="91" t="s">
        <v>678</v>
      </c>
      <c r="C202" s="91" t="s">
        <v>679</v>
      </c>
      <c r="D202" s="44">
        <f t="shared" si="25"/>
        <v>17</v>
      </c>
      <c r="E202" s="25">
        <f t="shared" si="0"/>
        <v>0</v>
      </c>
      <c r="F202" s="25">
        <f t="shared" si="1"/>
        <v>0</v>
      </c>
      <c r="G202" s="25">
        <f t="shared" si="2"/>
        <v>0</v>
      </c>
      <c r="H202" s="45">
        <f t="shared" si="26"/>
        <v>16</v>
      </c>
      <c r="I202" s="25">
        <f t="shared" si="3"/>
        <v>0</v>
      </c>
      <c r="J202" s="25">
        <f t="shared" si="4"/>
        <v>0</v>
      </c>
      <c r="K202" s="94">
        <f t="shared" si="5"/>
        <v>0</v>
      </c>
      <c r="L202" s="96">
        <v>9</v>
      </c>
      <c r="M202" s="46">
        <f t="shared" si="6"/>
        <v>0</v>
      </c>
      <c r="N202" s="25">
        <f t="shared" si="7"/>
        <v>0</v>
      </c>
      <c r="O202" s="25">
        <f t="shared" si="8"/>
        <v>0</v>
      </c>
      <c r="P202" s="36"/>
      <c r="Q202" s="36"/>
      <c r="R202" s="48">
        <f t="shared" si="9"/>
        <v>42</v>
      </c>
      <c r="S202" s="49">
        <f t="shared" si="10"/>
        <v>42</v>
      </c>
      <c r="T202" s="60">
        <v>19</v>
      </c>
      <c r="U202" s="51">
        <v>19</v>
      </c>
      <c r="V202" s="36">
        <f t="shared" si="27"/>
        <v>18</v>
      </c>
      <c r="W202" s="36">
        <f t="shared" si="28"/>
        <v>20</v>
      </c>
      <c r="X202" s="36" t="s">
        <v>691</v>
      </c>
      <c r="Y202" s="36"/>
      <c r="Z202" s="36"/>
      <c r="AA202" s="36"/>
      <c r="AB202" s="36"/>
      <c r="AC202" s="36"/>
    </row>
    <row r="203" spans="1:29" ht="15.75" customHeight="1">
      <c r="A203" s="18">
        <v>197</v>
      </c>
      <c r="B203" s="91" t="s">
        <v>680</v>
      </c>
      <c r="C203" s="91" t="s">
        <v>681</v>
      </c>
      <c r="D203" s="44">
        <f t="shared" si="25"/>
        <v>17</v>
      </c>
      <c r="E203" s="25">
        <f t="shared" si="0"/>
        <v>0</v>
      </c>
      <c r="F203" s="25">
        <f t="shared" si="1"/>
        <v>0</v>
      </c>
      <c r="G203" s="25">
        <f t="shared" si="2"/>
        <v>0</v>
      </c>
      <c r="H203" s="45">
        <f t="shared" si="26"/>
        <v>16</v>
      </c>
      <c r="I203" s="25">
        <f t="shared" si="3"/>
        <v>0</v>
      </c>
      <c r="J203" s="25">
        <f t="shared" si="4"/>
        <v>0</v>
      </c>
      <c r="K203" s="94">
        <f t="shared" si="5"/>
        <v>0</v>
      </c>
      <c r="L203" s="96">
        <v>9</v>
      </c>
      <c r="M203" s="46">
        <f t="shared" si="6"/>
        <v>0</v>
      </c>
      <c r="N203" s="25">
        <f t="shared" si="7"/>
        <v>0</v>
      </c>
      <c r="O203" s="25">
        <f t="shared" si="8"/>
        <v>0</v>
      </c>
      <c r="P203" s="36"/>
      <c r="Q203" s="36"/>
      <c r="R203" s="48">
        <f t="shared" si="9"/>
        <v>42</v>
      </c>
      <c r="S203" s="49">
        <f t="shared" si="10"/>
        <v>42</v>
      </c>
      <c r="T203" s="60">
        <v>19</v>
      </c>
      <c r="U203" s="51">
        <v>19</v>
      </c>
      <c r="V203" s="36">
        <f t="shared" si="27"/>
        <v>18</v>
      </c>
      <c r="W203" s="36">
        <f t="shared" si="28"/>
        <v>20</v>
      </c>
      <c r="X203" s="36" t="s">
        <v>691</v>
      </c>
      <c r="Y203" s="36"/>
      <c r="Z203" s="36"/>
      <c r="AA203" s="36"/>
      <c r="AB203" s="36"/>
      <c r="AC203" s="36"/>
    </row>
    <row r="204" spans="1:29" ht="15.75" customHeight="1">
      <c r="A204" s="22">
        <v>198</v>
      </c>
      <c r="B204" s="91" t="s">
        <v>682</v>
      </c>
      <c r="C204" s="91" t="s">
        <v>683</v>
      </c>
      <c r="D204" s="44" t="e">
        <f t="shared" si="25"/>
        <v>#VALUE!</v>
      </c>
      <c r="E204" s="25" t="e">
        <f t="shared" si="0"/>
        <v>#VALUE!</v>
      </c>
      <c r="F204" s="25" t="e">
        <f t="shared" si="1"/>
        <v>#VALUE!</v>
      </c>
      <c r="G204" s="25" t="e">
        <f t="shared" si="2"/>
        <v>#VALUE!</v>
      </c>
      <c r="H204" s="45" t="e">
        <f t="shared" si="26"/>
        <v>#VALUE!</v>
      </c>
      <c r="I204" s="25" t="e">
        <f t="shared" si="3"/>
        <v>#VALUE!</v>
      </c>
      <c r="J204" s="25" t="e">
        <f t="shared" si="4"/>
        <v>#VALUE!</v>
      </c>
      <c r="K204" s="94" t="e">
        <f t="shared" si="5"/>
        <v>#VALUE!</v>
      </c>
      <c r="L204" s="96" t="e">
        <f t="shared" si="24"/>
        <v>#VALUE!</v>
      </c>
      <c r="M204" s="46" t="e">
        <f t="shared" si="6"/>
        <v>#VALUE!</v>
      </c>
      <c r="N204" s="25" t="e">
        <f t="shared" si="7"/>
        <v>#VALUE!</v>
      </c>
      <c r="O204" s="25" t="e">
        <f t="shared" si="8"/>
        <v>#VALUE!</v>
      </c>
      <c r="P204" s="36"/>
      <c r="Q204" s="36"/>
      <c r="R204" s="48" t="e">
        <f t="shared" si="9"/>
        <v>#VALUE!</v>
      </c>
      <c r="S204" s="49" t="e">
        <f t="shared" si="10"/>
        <v>#VALUE!</v>
      </c>
      <c r="T204" s="60" t="s">
        <v>72</v>
      </c>
      <c r="U204" s="51" t="s">
        <v>72</v>
      </c>
      <c r="V204" s="36" t="e">
        <f t="shared" si="27"/>
        <v>#VALUE!</v>
      </c>
      <c r="W204" s="36" t="e">
        <f t="shared" si="28"/>
        <v>#VALUE!</v>
      </c>
      <c r="X204" s="36" t="s">
        <v>72</v>
      </c>
      <c r="Y204" s="36"/>
      <c r="Z204" s="36"/>
      <c r="AA204" s="36"/>
      <c r="AB204" s="36"/>
      <c r="AC204" s="36"/>
    </row>
    <row r="205" spans="1:29" ht="15.75" customHeight="1">
      <c r="A205" s="18">
        <v>199</v>
      </c>
      <c r="B205" s="91" t="s">
        <v>684</v>
      </c>
      <c r="C205" s="91" t="s">
        <v>685</v>
      </c>
      <c r="D205" s="44">
        <f t="shared" si="25"/>
        <v>22</v>
      </c>
      <c r="E205" s="25">
        <f t="shared" si="0"/>
        <v>1</v>
      </c>
      <c r="F205" s="25">
        <f t="shared" si="1"/>
        <v>0</v>
      </c>
      <c r="G205" s="25">
        <f t="shared" si="2"/>
        <v>0</v>
      </c>
      <c r="H205" s="45">
        <f t="shared" si="26"/>
        <v>21</v>
      </c>
      <c r="I205" s="25">
        <f t="shared" si="3"/>
        <v>1</v>
      </c>
      <c r="J205" s="25">
        <f t="shared" si="4"/>
        <v>0</v>
      </c>
      <c r="K205" s="94">
        <f t="shared" si="5"/>
        <v>0</v>
      </c>
      <c r="L205" s="96">
        <v>11</v>
      </c>
      <c r="M205" s="46">
        <f t="shared" si="6"/>
        <v>1</v>
      </c>
      <c r="N205" s="25">
        <f t="shared" si="7"/>
        <v>0</v>
      </c>
      <c r="O205" s="25">
        <f t="shared" si="8"/>
        <v>0</v>
      </c>
      <c r="P205" s="36"/>
      <c r="Q205" s="36"/>
      <c r="R205" s="48">
        <f t="shared" si="9"/>
        <v>54</v>
      </c>
      <c r="S205" s="49">
        <f t="shared" si="10"/>
        <v>54</v>
      </c>
      <c r="T205" s="60">
        <v>24</v>
      </c>
      <c r="U205" s="51">
        <v>24</v>
      </c>
      <c r="V205" s="36">
        <f t="shared" si="27"/>
        <v>23</v>
      </c>
      <c r="W205" s="36">
        <f t="shared" si="28"/>
        <v>25</v>
      </c>
      <c r="X205" s="36" t="s">
        <v>690</v>
      </c>
      <c r="Y205" s="36"/>
      <c r="Z205" s="36"/>
      <c r="AA205" s="36"/>
      <c r="AB205" s="36"/>
      <c r="AC205" s="36"/>
    </row>
    <row r="206" spans="1:29" ht="15.75" customHeight="1">
      <c r="A206" s="22">
        <v>200</v>
      </c>
      <c r="B206" s="91" t="s">
        <v>686</v>
      </c>
      <c r="C206" s="91" t="s">
        <v>294</v>
      </c>
      <c r="D206" s="44" t="e">
        <f t="shared" si="25"/>
        <v>#VALUE!</v>
      </c>
      <c r="E206" s="25" t="e">
        <f t="shared" si="0"/>
        <v>#VALUE!</v>
      </c>
      <c r="F206" s="25" t="e">
        <f t="shared" si="1"/>
        <v>#VALUE!</v>
      </c>
      <c r="G206" s="25" t="e">
        <f t="shared" si="2"/>
        <v>#VALUE!</v>
      </c>
      <c r="H206" s="45" t="e">
        <f t="shared" si="26"/>
        <v>#VALUE!</v>
      </c>
      <c r="I206" s="25" t="e">
        <f t="shared" si="3"/>
        <v>#VALUE!</v>
      </c>
      <c r="J206" s="25" t="e">
        <f t="shared" si="4"/>
        <v>#VALUE!</v>
      </c>
      <c r="K206" s="94" t="e">
        <f t="shared" si="5"/>
        <v>#VALUE!</v>
      </c>
      <c r="L206" s="96" t="e">
        <f t="shared" si="24"/>
        <v>#VALUE!</v>
      </c>
      <c r="M206" s="46" t="e">
        <f t="shared" si="6"/>
        <v>#VALUE!</v>
      </c>
      <c r="N206" s="25" t="e">
        <f t="shared" si="7"/>
        <v>#VALUE!</v>
      </c>
      <c r="O206" s="25" t="e">
        <f t="shared" si="8"/>
        <v>#VALUE!</v>
      </c>
      <c r="P206" s="36"/>
      <c r="Q206" s="36"/>
      <c r="R206" s="48" t="e">
        <f t="shared" si="9"/>
        <v>#VALUE!</v>
      </c>
      <c r="S206" s="49" t="e">
        <f t="shared" si="10"/>
        <v>#VALUE!</v>
      </c>
      <c r="T206" s="60" t="s">
        <v>72</v>
      </c>
      <c r="U206" s="51" t="s">
        <v>72</v>
      </c>
      <c r="V206" s="36" t="e">
        <f t="shared" si="27"/>
        <v>#VALUE!</v>
      </c>
      <c r="W206" s="36" t="e">
        <f t="shared" si="28"/>
        <v>#VALUE!</v>
      </c>
      <c r="X206" s="36" t="s">
        <v>72</v>
      </c>
      <c r="Y206" s="36"/>
      <c r="Z206" s="36"/>
      <c r="AA206" s="36"/>
      <c r="AB206" s="36"/>
      <c r="AC206" s="36"/>
    </row>
    <row r="207" spans="1:29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1:29" ht="15.75" customHeight="1">
      <c r="A208" s="36"/>
      <c r="B208" s="36"/>
      <c r="C208" s="36"/>
      <c r="D208" s="36"/>
      <c r="E208" s="55">
        <f t="shared" ref="E208:G208" si="29">COUNTIF(E7:E206,1)</f>
        <v>187</v>
      </c>
      <c r="F208" s="55">
        <f t="shared" si="29"/>
        <v>99</v>
      </c>
      <c r="G208" s="55">
        <f t="shared" si="29"/>
        <v>45</v>
      </c>
      <c r="H208" s="36"/>
      <c r="I208" s="55">
        <f t="shared" ref="I208:K208" si="30">COUNTIF(I7:I206,1)</f>
        <v>178</v>
      </c>
      <c r="J208" s="55">
        <f t="shared" si="30"/>
        <v>75</v>
      </c>
      <c r="K208" s="55">
        <f t="shared" si="30"/>
        <v>34</v>
      </c>
      <c r="L208" s="36"/>
      <c r="M208" s="55">
        <f t="shared" ref="M208:O208" si="31">COUNTIF(M7:M206,1)</f>
        <v>189</v>
      </c>
      <c r="N208" s="55">
        <f t="shared" si="31"/>
        <v>60</v>
      </c>
      <c r="O208" s="55">
        <f t="shared" si="31"/>
        <v>34</v>
      </c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1:29" ht="15.75" customHeight="1">
      <c r="A209" s="36"/>
      <c r="B209" s="36"/>
      <c r="C209" s="36"/>
      <c r="D209" s="36"/>
      <c r="E209" s="55">
        <f>IF($A$206/E208&gt;=0.7,1,0)</f>
        <v>1</v>
      </c>
      <c r="F209" s="55">
        <f>IF($A$206/F208&gt;=0.8,1,0)</f>
        <v>1</v>
      </c>
      <c r="G209" s="55">
        <f>IF($A$206/G208&gt;=0.9,1,0)</f>
        <v>1</v>
      </c>
      <c r="H209" s="36"/>
      <c r="I209" s="55">
        <f t="shared" ref="I209:K209" si="32">IF($A$206/I208&gt;=0.7,1,0)</f>
        <v>1</v>
      </c>
      <c r="J209" s="55">
        <f t="shared" si="32"/>
        <v>1</v>
      </c>
      <c r="K209" s="55">
        <f t="shared" si="32"/>
        <v>1</v>
      </c>
      <c r="L209" s="36"/>
      <c r="M209" s="55">
        <f t="shared" ref="M209:O209" si="33">IF($A$206/M208&gt;=0.7,1,0)</f>
        <v>1</v>
      </c>
      <c r="N209" s="55">
        <f t="shared" si="33"/>
        <v>1</v>
      </c>
      <c r="O209" s="55">
        <f t="shared" si="33"/>
        <v>1</v>
      </c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1:29" ht="15.75" customHeight="1">
      <c r="A210" s="36"/>
      <c r="B210" s="36"/>
      <c r="C210" s="36"/>
      <c r="D210" s="36"/>
      <c r="E210" s="55">
        <f t="shared" ref="E210:G210" si="34">E208/200*100</f>
        <v>93.5</v>
      </c>
      <c r="F210" s="55">
        <f t="shared" si="34"/>
        <v>49.5</v>
      </c>
      <c r="G210" s="55">
        <f t="shared" si="34"/>
        <v>22.5</v>
      </c>
      <c r="H210" s="36"/>
      <c r="I210" s="55">
        <f t="shared" ref="I210:K210" si="35">I208/200*100</f>
        <v>89</v>
      </c>
      <c r="J210" s="55">
        <f t="shared" si="35"/>
        <v>37.5</v>
      </c>
      <c r="K210" s="55">
        <f t="shared" si="35"/>
        <v>17</v>
      </c>
      <c r="L210" s="36"/>
      <c r="M210" s="55">
        <f t="shared" ref="M210:O210" si="36">M208/200*100</f>
        <v>94.5</v>
      </c>
      <c r="N210" s="55">
        <f t="shared" si="36"/>
        <v>30</v>
      </c>
      <c r="O210" s="55">
        <f t="shared" si="36"/>
        <v>17</v>
      </c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1:29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1:29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1:29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1:29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1:29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1:29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1:29" ht="15.75" customHeight="1">
      <c r="A217" s="36"/>
      <c r="B217" s="36"/>
      <c r="C217" s="36"/>
      <c r="D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1:29" ht="15.75" customHeight="1">
      <c r="A218" s="36"/>
      <c r="B218" s="36"/>
      <c r="C218" s="36"/>
      <c r="D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1:29" ht="15.75" customHeight="1">
      <c r="A219" s="36"/>
      <c r="B219" s="36"/>
      <c r="C219" s="36"/>
      <c r="D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1:29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1:29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1:29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1:29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1:29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1:29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1:29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1: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1:29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1:29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1:29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1:29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1:29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1:29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1:29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1:29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1:29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1:2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1:29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1:29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1:29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1:29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1:29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1:29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1:29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1:29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1:29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1:29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1:29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1:29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1:29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1:29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1:29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1:29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1:29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1:29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1:29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1:29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1:29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1:29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1:29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1:29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1:29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1:29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1:29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1:29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1:29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1:29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1:29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1:29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1:29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1:29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1:29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1:29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1:29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1:29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1:29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1:29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1:29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1:29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1:29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1:29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1:29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1:29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1:29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1:29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1:29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1:29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1:29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1:29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1:29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1:29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1:29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1:29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1:29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1:29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1:29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1:29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1:29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1:29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1:29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1:29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1:29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1:29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1:29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1:29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1:29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1:29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1:29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1:29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1:29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1:29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1:29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1:29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1:29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1:29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1:29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1:29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1:29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1:29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1:29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1:29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1:29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1:29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</row>
    <row r="328" spans="1:29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</row>
    <row r="329" spans="1:29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</row>
    <row r="330" spans="1:29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</row>
    <row r="331" spans="1:29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</row>
    <row r="332" spans="1:29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</row>
    <row r="333" spans="1:29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</row>
    <row r="334" spans="1:29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</row>
    <row r="335" spans="1:29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</row>
    <row r="336" spans="1:29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</row>
    <row r="337" spans="1:29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</row>
    <row r="338" spans="1:29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</row>
    <row r="339" spans="1:29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</row>
    <row r="340" spans="1:29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</row>
    <row r="341" spans="1:29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</row>
    <row r="342" spans="1:29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</row>
    <row r="343" spans="1:29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</row>
    <row r="344" spans="1:29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</row>
    <row r="345" spans="1:29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</row>
    <row r="346" spans="1:29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</row>
    <row r="347" spans="1:29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</row>
    <row r="348" spans="1:29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</row>
    <row r="349" spans="1:29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</row>
    <row r="350" spans="1:29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</row>
    <row r="351" spans="1:29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</row>
    <row r="352" spans="1:29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</row>
    <row r="353" spans="1:29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</row>
    <row r="354" spans="1:29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</row>
    <row r="355" spans="1:29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</row>
    <row r="356" spans="1:29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</row>
    <row r="357" spans="1:29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</row>
    <row r="358" spans="1:29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</row>
    <row r="359" spans="1:29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</row>
    <row r="360" spans="1:29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</row>
    <row r="361" spans="1:29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</row>
    <row r="362" spans="1:29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</row>
    <row r="363" spans="1:29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</row>
    <row r="364" spans="1:29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</row>
    <row r="365" spans="1:29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</row>
    <row r="366" spans="1:29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</row>
    <row r="367" spans="1:29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</row>
    <row r="368" spans="1:29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</row>
    <row r="369" spans="1:29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</row>
    <row r="370" spans="1:29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</row>
    <row r="371" spans="1:29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</row>
    <row r="372" spans="1:29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</row>
    <row r="373" spans="1:29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</row>
    <row r="374" spans="1:29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</row>
    <row r="375" spans="1:29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1:29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1:29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</row>
    <row r="378" spans="1:29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</row>
    <row r="379" spans="1:29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</row>
    <row r="380" spans="1:29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</row>
    <row r="381" spans="1:29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</row>
    <row r="382" spans="1:29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</row>
    <row r="383" spans="1:29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</row>
    <row r="384" spans="1:29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</row>
    <row r="385" spans="1:29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</row>
    <row r="386" spans="1:29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</row>
    <row r="387" spans="1:29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</row>
    <row r="388" spans="1:29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</row>
    <row r="389" spans="1:29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</row>
    <row r="390" spans="1:29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</row>
    <row r="391" spans="1:29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</row>
    <row r="392" spans="1:29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</row>
    <row r="393" spans="1:29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</row>
    <row r="394" spans="1:29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</row>
    <row r="395" spans="1:29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</row>
    <row r="396" spans="1:29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</row>
    <row r="397" spans="1:29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</row>
    <row r="398" spans="1:29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</row>
    <row r="399" spans="1:29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</row>
    <row r="400" spans="1:29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</row>
    <row r="401" spans="1:29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</row>
    <row r="402" spans="1:29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</row>
    <row r="403" spans="1:29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</row>
    <row r="404" spans="1:29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</row>
    <row r="405" spans="1:29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</row>
    <row r="406" spans="1:29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</row>
    <row r="407" spans="1:29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</row>
    <row r="408" spans="1:29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</row>
    <row r="409" spans="1:29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</row>
    <row r="410" spans="1:29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</row>
    <row r="411" spans="1:29" ht="15.75" customHeight="1">
      <c r="T411" s="62"/>
    </row>
    <row r="412" spans="1:29" ht="15.75" customHeight="1">
      <c r="T412" s="62"/>
    </row>
    <row r="413" spans="1:29" ht="15.75" customHeight="1">
      <c r="T413" s="62"/>
    </row>
    <row r="414" spans="1:29" ht="15.75" customHeight="1">
      <c r="T414" s="62"/>
    </row>
    <row r="415" spans="1:29" ht="15.75" customHeight="1">
      <c r="T415" s="62"/>
    </row>
    <row r="416" spans="1:29" ht="15.75" customHeight="1">
      <c r="T416" s="62"/>
    </row>
    <row r="417" spans="20:20" ht="15.75" customHeight="1">
      <c r="T417" s="62"/>
    </row>
    <row r="418" spans="20:20" ht="15.75" customHeight="1">
      <c r="T418" s="62"/>
    </row>
    <row r="419" spans="20:20" ht="15.75" customHeight="1">
      <c r="T419" s="62"/>
    </row>
    <row r="420" spans="20:20" ht="15.75" customHeight="1">
      <c r="T420" s="62"/>
    </row>
    <row r="421" spans="20:20" ht="15.75" customHeight="1">
      <c r="T421" s="62"/>
    </row>
    <row r="422" spans="20:20" ht="15.75" customHeight="1">
      <c r="T422" s="62"/>
    </row>
    <row r="423" spans="20:20" ht="15.75" customHeight="1">
      <c r="T423" s="62"/>
    </row>
    <row r="424" spans="20:20" ht="15.75" customHeight="1">
      <c r="T424" s="62"/>
    </row>
    <row r="425" spans="20:20" ht="15.75" customHeight="1">
      <c r="T425" s="62"/>
    </row>
    <row r="426" spans="20:20" ht="15.75" customHeight="1">
      <c r="T426" s="62"/>
    </row>
    <row r="427" spans="20:20" ht="15.75" customHeight="1">
      <c r="T427" s="62"/>
    </row>
    <row r="428" spans="20:20" ht="15.75" customHeight="1">
      <c r="T428" s="62"/>
    </row>
    <row r="429" spans="20:20" ht="15.75" customHeight="1">
      <c r="T429" s="62"/>
    </row>
    <row r="430" spans="20:20" ht="15.75" customHeight="1">
      <c r="T430" s="62"/>
    </row>
    <row r="431" spans="20:20" ht="15.75" customHeight="1">
      <c r="T431" s="62"/>
    </row>
    <row r="432" spans="20:20" ht="15.75" customHeight="1">
      <c r="T432" s="62"/>
    </row>
    <row r="433" spans="20:20" ht="15.75" customHeight="1">
      <c r="T433" s="62"/>
    </row>
    <row r="434" spans="20:20" ht="15.75" customHeight="1">
      <c r="T434" s="62"/>
    </row>
    <row r="435" spans="20:20" ht="15.75" customHeight="1">
      <c r="T435" s="62"/>
    </row>
    <row r="436" spans="20:20" ht="15.75" customHeight="1">
      <c r="T436" s="62"/>
    </row>
    <row r="437" spans="20:20" ht="15.75" customHeight="1">
      <c r="T437" s="62"/>
    </row>
    <row r="438" spans="20:20" ht="15.75" customHeight="1">
      <c r="T438" s="62"/>
    </row>
    <row r="439" spans="20:20" ht="15.75" customHeight="1">
      <c r="T439" s="62"/>
    </row>
    <row r="440" spans="20:20" ht="15.75" customHeight="1">
      <c r="T440" s="62"/>
    </row>
    <row r="441" spans="20:20" ht="15.75" customHeight="1">
      <c r="T441" s="62"/>
    </row>
    <row r="442" spans="20:20" ht="15.75" customHeight="1">
      <c r="T442" s="62"/>
    </row>
    <row r="443" spans="20:20" ht="15.75" customHeight="1">
      <c r="T443" s="62"/>
    </row>
    <row r="444" spans="20:20" ht="15.75" customHeight="1">
      <c r="T444" s="62"/>
    </row>
    <row r="445" spans="20:20" ht="15.75" customHeight="1">
      <c r="T445" s="62"/>
    </row>
    <row r="446" spans="20:20" ht="15.75" customHeight="1">
      <c r="T446" s="62"/>
    </row>
    <row r="447" spans="20:20" ht="15.75" customHeight="1">
      <c r="T447" s="62"/>
    </row>
    <row r="448" spans="20:20" ht="15.75" customHeight="1">
      <c r="T448" s="62"/>
    </row>
    <row r="449" spans="20:20" ht="15.75" customHeight="1">
      <c r="T449" s="62"/>
    </row>
    <row r="450" spans="20:20" ht="15.75" customHeight="1">
      <c r="T450" s="62"/>
    </row>
    <row r="451" spans="20:20" ht="15.75" customHeight="1">
      <c r="T451" s="62"/>
    </row>
    <row r="452" spans="20:20" ht="15.75" customHeight="1">
      <c r="T452" s="62"/>
    </row>
    <row r="453" spans="20:20" ht="15.75" customHeight="1">
      <c r="T453" s="62"/>
    </row>
    <row r="454" spans="20:20" ht="15.75" customHeight="1">
      <c r="T454" s="62"/>
    </row>
    <row r="455" spans="20:20" ht="15.75" customHeight="1">
      <c r="T455" s="62"/>
    </row>
    <row r="456" spans="20:20" ht="15.75" customHeight="1">
      <c r="T456" s="62"/>
    </row>
    <row r="457" spans="20:20" ht="15.75" customHeight="1">
      <c r="T457" s="62"/>
    </row>
    <row r="458" spans="20:20" ht="15.75" customHeight="1">
      <c r="T458" s="62"/>
    </row>
    <row r="459" spans="20:20" ht="15.75" customHeight="1">
      <c r="T459" s="62"/>
    </row>
    <row r="460" spans="20:20" ht="15.75" customHeight="1">
      <c r="T460" s="62"/>
    </row>
    <row r="461" spans="20:20" ht="15.75" customHeight="1">
      <c r="T461" s="62"/>
    </row>
    <row r="462" spans="20:20" ht="15.75" customHeight="1">
      <c r="T462" s="62"/>
    </row>
    <row r="463" spans="20:20" ht="15.75" customHeight="1">
      <c r="T463" s="62"/>
    </row>
    <row r="464" spans="20:20" ht="15.75" customHeight="1">
      <c r="T464" s="62"/>
    </row>
    <row r="465" spans="20:20" ht="15.75" customHeight="1">
      <c r="T465" s="62"/>
    </row>
    <row r="466" spans="20:20" ht="15.75" customHeight="1">
      <c r="T466" s="62"/>
    </row>
    <row r="467" spans="20:20" ht="15.75" customHeight="1">
      <c r="T467" s="62"/>
    </row>
    <row r="468" spans="20:20" ht="15.75" customHeight="1">
      <c r="T468" s="62"/>
    </row>
    <row r="469" spans="20:20" ht="15.75" customHeight="1">
      <c r="T469" s="62"/>
    </row>
    <row r="470" spans="20:20" ht="15.75" customHeight="1">
      <c r="T470" s="62"/>
    </row>
    <row r="471" spans="20:20" ht="15.75" customHeight="1">
      <c r="T471" s="62"/>
    </row>
    <row r="472" spans="20:20" ht="15.75" customHeight="1">
      <c r="T472" s="62"/>
    </row>
    <row r="473" spans="20:20" ht="15.75" customHeight="1">
      <c r="T473" s="62"/>
    </row>
    <row r="474" spans="20:20" ht="15.75" customHeight="1">
      <c r="T474" s="62"/>
    </row>
    <row r="475" spans="20:20" ht="15.75" customHeight="1">
      <c r="T475" s="62"/>
    </row>
    <row r="476" spans="20:20" ht="15.75" customHeight="1">
      <c r="T476" s="62"/>
    </row>
    <row r="477" spans="20:20" ht="15.75" customHeight="1">
      <c r="T477" s="62"/>
    </row>
    <row r="478" spans="20:20" ht="15.75" customHeight="1">
      <c r="T478" s="62"/>
    </row>
    <row r="479" spans="20:20" ht="15.75" customHeight="1">
      <c r="T479" s="62"/>
    </row>
    <row r="480" spans="20:20" ht="15.75" customHeight="1">
      <c r="T480" s="62"/>
    </row>
    <row r="481" spans="20:20" ht="15.75" customHeight="1">
      <c r="T481" s="62"/>
    </row>
    <row r="482" spans="20:20" ht="15.75" customHeight="1">
      <c r="T482" s="62"/>
    </row>
    <row r="483" spans="20:20" ht="15.75" customHeight="1">
      <c r="T483" s="62"/>
    </row>
    <row r="484" spans="20:20" ht="15.75" customHeight="1">
      <c r="T484" s="62"/>
    </row>
    <row r="485" spans="20:20" ht="15.75" customHeight="1">
      <c r="T485" s="62"/>
    </row>
    <row r="486" spans="20:20" ht="15.75" customHeight="1">
      <c r="T486" s="62"/>
    </row>
    <row r="487" spans="20:20" ht="15.75" customHeight="1">
      <c r="T487" s="62"/>
    </row>
    <row r="488" spans="20:20" ht="15.75" customHeight="1">
      <c r="T488" s="62"/>
    </row>
    <row r="489" spans="20:20" ht="15.75" customHeight="1">
      <c r="T489" s="62"/>
    </row>
    <row r="490" spans="20:20" ht="15.75" customHeight="1">
      <c r="T490" s="62"/>
    </row>
    <row r="491" spans="20:20" ht="15.75" customHeight="1">
      <c r="T491" s="62"/>
    </row>
    <row r="492" spans="20:20" ht="15.75" customHeight="1">
      <c r="T492" s="62"/>
    </row>
    <row r="493" spans="20:20" ht="15.75" customHeight="1">
      <c r="T493" s="62"/>
    </row>
    <row r="494" spans="20:20" ht="15.75" customHeight="1">
      <c r="T494" s="62"/>
    </row>
    <row r="495" spans="20:20" ht="15.75" customHeight="1">
      <c r="T495" s="62"/>
    </row>
    <row r="496" spans="20:20" ht="15.75" customHeight="1">
      <c r="T496" s="62"/>
    </row>
    <row r="497" spans="20:20" ht="15.75" customHeight="1">
      <c r="T497" s="62"/>
    </row>
    <row r="498" spans="20:20" ht="15.75" customHeight="1">
      <c r="T498" s="62"/>
    </row>
    <row r="499" spans="20:20" ht="15.75" customHeight="1">
      <c r="T499" s="62"/>
    </row>
    <row r="500" spans="20:20" ht="15.75" customHeight="1">
      <c r="T500" s="62"/>
    </row>
    <row r="501" spans="20:20" ht="15.75" customHeight="1">
      <c r="T501" s="62"/>
    </row>
    <row r="502" spans="20:20" ht="15.75" customHeight="1">
      <c r="T502" s="62"/>
    </row>
    <row r="503" spans="20:20" ht="15.75" customHeight="1">
      <c r="T503" s="62"/>
    </row>
    <row r="504" spans="20:20" ht="15.75" customHeight="1">
      <c r="T504" s="62"/>
    </row>
    <row r="505" spans="20:20" ht="15.75" customHeight="1">
      <c r="T505" s="62"/>
    </row>
    <row r="506" spans="20:20" ht="15.75" customHeight="1">
      <c r="T506" s="62"/>
    </row>
    <row r="507" spans="20:20" ht="15.75" customHeight="1">
      <c r="T507" s="62"/>
    </row>
    <row r="508" spans="20:20" ht="15.75" customHeight="1">
      <c r="T508" s="62"/>
    </row>
    <row r="509" spans="20:20" ht="15.75" customHeight="1">
      <c r="T509" s="62"/>
    </row>
    <row r="510" spans="20:20" ht="15.75" customHeight="1">
      <c r="T510" s="62"/>
    </row>
    <row r="511" spans="20:20" ht="15.75" customHeight="1">
      <c r="T511" s="62"/>
    </row>
    <row r="512" spans="20:20" ht="15.75" customHeight="1">
      <c r="T512" s="62"/>
    </row>
    <row r="513" spans="20:20" ht="15.75" customHeight="1">
      <c r="T513" s="62"/>
    </row>
    <row r="514" spans="20:20" ht="15.75" customHeight="1">
      <c r="T514" s="62"/>
    </row>
    <row r="515" spans="20:20" ht="15.75" customHeight="1">
      <c r="T515" s="62"/>
    </row>
    <row r="516" spans="20:20" ht="15.75" customHeight="1">
      <c r="T516" s="62"/>
    </row>
    <row r="517" spans="20:20" ht="15.75" customHeight="1">
      <c r="T517" s="62"/>
    </row>
    <row r="518" spans="20:20" ht="15.75" customHeight="1">
      <c r="T518" s="62"/>
    </row>
    <row r="519" spans="20:20" ht="15.75" customHeight="1">
      <c r="T519" s="62"/>
    </row>
    <row r="520" spans="20:20" ht="15.75" customHeight="1">
      <c r="T520" s="62"/>
    </row>
    <row r="521" spans="20:20" ht="15.75" customHeight="1">
      <c r="T521" s="62"/>
    </row>
    <row r="522" spans="20:20" ht="15.75" customHeight="1">
      <c r="T522" s="62"/>
    </row>
    <row r="523" spans="20:20" ht="15.75" customHeight="1">
      <c r="T523" s="62"/>
    </row>
    <row r="524" spans="20:20" ht="15.75" customHeight="1">
      <c r="T524" s="62"/>
    </row>
    <row r="525" spans="20:20" ht="15.75" customHeight="1">
      <c r="T525" s="62"/>
    </row>
    <row r="526" spans="20:20" ht="15.75" customHeight="1">
      <c r="T526" s="62"/>
    </row>
    <row r="527" spans="20:20" ht="15.75" customHeight="1">
      <c r="T527" s="62"/>
    </row>
    <row r="528" spans="20:20" ht="15.75" customHeight="1">
      <c r="T528" s="62"/>
    </row>
    <row r="529" spans="20:20" ht="15.75" customHeight="1">
      <c r="T529" s="62"/>
    </row>
    <row r="530" spans="20:20" ht="15.75" customHeight="1">
      <c r="T530" s="62"/>
    </row>
    <row r="531" spans="20:20" ht="15.75" customHeight="1">
      <c r="T531" s="62"/>
    </row>
    <row r="532" spans="20:20" ht="15.75" customHeight="1">
      <c r="T532" s="62"/>
    </row>
    <row r="533" spans="20:20" ht="15.75" customHeight="1">
      <c r="T533" s="62"/>
    </row>
    <row r="534" spans="20:20" ht="15.75" customHeight="1">
      <c r="T534" s="62"/>
    </row>
    <row r="535" spans="20:20" ht="15.75" customHeight="1">
      <c r="T535" s="62"/>
    </row>
    <row r="536" spans="20:20" ht="15.75" customHeight="1">
      <c r="T536" s="62"/>
    </row>
    <row r="537" spans="20:20" ht="15.75" customHeight="1">
      <c r="T537" s="62"/>
    </row>
    <row r="538" spans="20:20" ht="15.75" customHeight="1">
      <c r="T538" s="62"/>
    </row>
    <row r="539" spans="20:20" ht="15.75" customHeight="1">
      <c r="T539" s="62"/>
    </row>
    <row r="540" spans="20:20" ht="15.75" customHeight="1">
      <c r="T540" s="62"/>
    </row>
    <row r="541" spans="20:20" ht="15.75" customHeight="1">
      <c r="T541" s="62"/>
    </row>
    <row r="542" spans="20:20" ht="15.75" customHeight="1">
      <c r="T542" s="62"/>
    </row>
    <row r="543" spans="20:20" ht="15.75" customHeight="1">
      <c r="T543" s="62"/>
    </row>
    <row r="544" spans="20:20" ht="15.75" customHeight="1">
      <c r="T544" s="62"/>
    </row>
    <row r="545" spans="20:20" ht="15.75" customHeight="1">
      <c r="T545" s="62"/>
    </row>
    <row r="546" spans="20:20" ht="15.75" customHeight="1">
      <c r="T546" s="62"/>
    </row>
    <row r="547" spans="20:20" ht="15.75" customHeight="1">
      <c r="T547" s="62"/>
    </row>
    <row r="548" spans="20:20" ht="15.75" customHeight="1">
      <c r="T548" s="62"/>
    </row>
    <row r="549" spans="20:20" ht="15.75" customHeight="1">
      <c r="T549" s="62"/>
    </row>
    <row r="550" spans="20:20" ht="15.75" customHeight="1">
      <c r="T550" s="62"/>
    </row>
    <row r="551" spans="20:20" ht="15.75" customHeight="1">
      <c r="T551" s="62"/>
    </row>
    <row r="552" spans="20:20" ht="15.75" customHeight="1">
      <c r="T552" s="62"/>
    </row>
    <row r="553" spans="20:20" ht="15.75" customHeight="1">
      <c r="T553" s="62"/>
    </row>
    <row r="554" spans="20:20" ht="15.75" customHeight="1">
      <c r="T554" s="62"/>
    </row>
    <row r="555" spans="20:20" ht="15.75" customHeight="1">
      <c r="T555" s="62"/>
    </row>
    <row r="556" spans="20:20" ht="15.75" customHeight="1">
      <c r="T556" s="62"/>
    </row>
    <row r="557" spans="20:20" ht="15.75" customHeight="1">
      <c r="T557" s="62"/>
    </row>
    <row r="558" spans="20:20" ht="15.75" customHeight="1">
      <c r="T558" s="62"/>
    </row>
    <row r="559" spans="20:20" ht="15.75" customHeight="1">
      <c r="T559" s="62"/>
    </row>
    <row r="560" spans="20:20" ht="15.75" customHeight="1">
      <c r="T560" s="62"/>
    </row>
    <row r="561" spans="20:20" ht="15.75" customHeight="1">
      <c r="T561" s="62"/>
    </row>
    <row r="562" spans="20:20" ht="15.75" customHeight="1">
      <c r="T562" s="62"/>
    </row>
    <row r="563" spans="20:20" ht="15.75" customHeight="1">
      <c r="T563" s="62"/>
    </row>
    <row r="564" spans="20:20" ht="15.75" customHeight="1">
      <c r="T564" s="62"/>
    </row>
    <row r="565" spans="20:20" ht="15.75" customHeight="1">
      <c r="T565" s="62"/>
    </row>
    <row r="566" spans="20:20" ht="15.75" customHeight="1">
      <c r="T566" s="62"/>
    </row>
    <row r="567" spans="20:20" ht="15.75" customHeight="1">
      <c r="T567" s="62"/>
    </row>
    <row r="568" spans="20:20" ht="15.75" customHeight="1">
      <c r="T568" s="62"/>
    </row>
    <row r="569" spans="20:20" ht="15.75" customHeight="1">
      <c r="T569" s="62"/>
    </row>
    <row r="570" spans="20:20" ht="15.75" customHeight="1">
      <c r="T570" s="62"/>
    </row>
    <row r="571" spans="20:20" ht="15.75" customHeight="1">
      <c r="T571" s="62"/>
    </row>
    <row r="572" spans="20:20" ht="15.75" customHeight="1">
      <c r="T572" s="62"/>
    </row>
    <row r="573" spans="20:20" ht="15.75" customHeight="1">
      <c r="T573" s="62"/>
    </row>
    <row r="574" spans="20:20" ht="15.75" customHeight="1">
      <c r="T574" s="62"/>
    </row>
    <row r="575" spans="20:20" ht="15.75" customHeight="1">
      <c r="T575" s="62"/>
    </row>
    <row r="576" spans="20:20" ht="15.75" customHeight="1">
      <c r="T576" s="62"/>
    </row>
    <row r="577" spans="20:20" ht="15.75" customHeight="1">
      <c r="T577" s="62"/>
    </row>
    <row r="578" spans="20:20" ht="15.75" customHeight="1">
      <c r="T578" s="62"/>
    </row>
    <row r="579" spans="20:20" ht="15.75" customHeight="1">
      <c r="T579" s="62"/>
    </row>
    <row r="580" spans="20:20" ht="15.75" customHeight="1">
      <c r="T580" s="62"/>
    </row>
    <row r="581" spans="20:20" ht="15.75" customHeight="1">
      <c r="T581" s="62"/>
    </row>
    <row r="582" spans="20:20" ht="15.75" customHeight="1">
      <c r="T582" s="62"/>
    </row>
    <row r="583" spans="20:20" ht="15.75" customHeight="1">
      <c r="T583" s="62"/>
    </row>
    <row r="584" spans="20:20" ht="15.75" customHeight="1">
      <c r="T584" s="62"/>
    </row>
    <row r="585" spans="20:20" ht="15.75" customHeight="1">
      <c r="T585" s="62"/>
    </row>
    <row r="586" spans="20:20" ht="15.75" customHeight="1">
      <c r="T586" s="62"/>
    </row>
    <row r="587" spans="20:20" ht="15.75" customHeight="1">
      <c r="T587" s="62"/>
    </row>
    <row r="588" spans="20:20" ht="15.75" customHeight="1">
      <c r="T588" s="62"/>
    </row>
    <row r="589" spans="20:20" ht="15.75" customHeight="1">
      <c r="T589" s="62"/>
    </row>
    <row r="590" spans="20:20" ht="15.75" customHeight="1">
      <c r="T590" s="62"/>
    </row>
    <row r="591" spans="20:20" ht="15.75" customHeight="1">
      <c r="T591" s="62"/>
    </row>
    <row r="592" spans="20:20" ht="15.75" customHeight="1">
      <c r="T592" s="62"/>
    </row>
    <row r="593" spans="20:20" ht="15.75" customHeight="1">
      <c r="T593" s="62"/>
    </row>
    <row r="594" spans="20:20" ht="15.75" customHeight="1">
      <c r="T594" s="62"/>
    </row>
    <row r="595" spans="20:20" ht="15.75" customHeight="1">
      <c r="T595" s="62"/>
    </row>
    <row r="596" spans="20:20" ht="15.75" customHeight="1">
      <c r="T596" s="62"/>
    </row>
    <row r="597" spans="20:20" ht="15.75" customHeight="1">
      <c r="T597" s="62"/>
    </row>
    <row r="598" spans="20:20" ht="15.75" customHeight="1">
      <c r="T598" s="62"/>
    </row>
    <row r="599" spans="20:20" ht="15.75" customHeight="1">
      <c r="T599" s="62"/>
    </row>
    <row r="600" spans="20:20" ht="15.75" customHeight="1">
      <c r="T600" s="62"/>
    </row>
    <row r="601" spans="20:20" ht="15.75" customHeight="1">
      <c r="T601" s="62"/>
    </row>
    <row r="602" spans="20:20" ht="15.75" customHeight="1">
      <c r="T602" s="62"/>
    </row>
    <row r="603" spans="20:20" ht="15.75" customHeight="1">
      <c r="T603" s="62"/>
    </row>
    <row r="604" spans="20:20" ht="15.75" customHeight="1">
      <c r="T604" s="62"/>
    </row>
    <row r="605" spans="20:20" ht="15.75" customHeight="1">
      <c r="T605" s="62"/>
    </row>
    <row r="606" spans="20:20" ht="15.75" customHeight="1">
      <c r="T606" s="62"/>
    </row>
    <row r="607" spans="20:20" ht="15.75" customHeight="1">
      <c r="T607" s="62"/>
    </row>
    <row r="608" spans="20:20" ht="15.75" customHeight="1">
      <c r="T608" s="62"/>
    </row>
    <row r="609" spans="20:20" ht="15.75" customHeight="1">
      <c r="T609" s="62"/>
    </row>
    <row r="610" spans="20:20" ht="15.75" customHeight="1">
      <c r="T610" s="62"/>
    </row>
    <row r="611" spans="20:20" ht="15.75" customHeight="1">
      <c r="T611" s="62"/>
    </row>
    <row r="612" spans="20:20" ht="15.75" customHeight="1">
      <c r="T612" s="62"/>
    </row>
    <row r="613" spans="20:20" ht="15.75" customHeight="1">
      <c r="T613" s="62"/>
    </row>
    <row r="614" spans="20:20" ht="15.75" customHeight="1">
      <c r="T614" s="62"/>
    </row>
    <row r="615" spans="20:20" ht="15.75" customHeight="1">
      <c r="T615" s="62"/>
    </row>
    <row r="616" spans="20:20" ht="15.75" customHeight="1">
      <c r="T616" s="62"/>
    </row>
    <row r="617" spans="20:20" ht="15.75" customHeight="1">
      <c r="T617" s="62"/>
    </row>
    <row r="618" spans="20:20" ht="15.75" customHeight="1">
      <c r="T618" s="62"/>
    </row>
    <row r="619" spans="20:20" ht="15.75" customHeight="1">
      <c r="T619" s="62"/>
    </row>
    <row r="620" spans="20:20" ht="15.75" customHeight="1">
      <c r="T620" s="62"/>
    </row>
    <row r="621" spans="20:20" ht="15.75" customHeight="1">
      <c r="T621" s="62"/>
    </row>
    <row r="622" spans="20:20" ht="15.75" customHeight="1">
      <c r="T622" s="62"/>
    </row>
    <row r="623" spans="20:20" ht="15.75" customHeight="1">
      <c r="T623" s="62"/>
    </row>
    <row r="624" spans="20:20" ht="15.75" customHeight="1">
      <c r="T624" s="62"/>
    </row>
    <row r="625" spans="20:20" ht="15.75" customHeight="1">
      <c r="T625" s="62"/>
    </row>
    <row r="626" spans="20:20" ht="15.75" customHeight="1">
      <c r="T626" s="62"/>
    </row>
    <row r="627" spans="20:20" ht="15.75" customHeight="1">
      <c r="T627" s="62"/>
    </row>
    <row r="628" spans="20:20" ht="15.75" customHeight="1">
      <c r="T628" s="62"/>
    </row>
    <row r="629" spans="20:20" ht="15.75" customHeight="1">
      <c r="T629" s="62"/>
    </row>
    <row r="630" spans="20:20" ht="15.75" customHeight="1">
      <c r="T630" s="62"/>
    </row>
    <row r="631" spans="20:20" ht="15.75" customHeight="1">
      <c r="T631" s="62"/>
    </row>
    <row r="632" spans="20:20" ht="15.75" customHeight="1">
      <c r="T632" s="62"/>
    </row>
    <row r="633" spans="20:20" ht="15.75" customHeight="1">
      <c r="T633" s="62"/>
    </row>
    <row r="634" spans="20:20" ht="15.75" customHeight="1">
      <c r="T634" s="62"/>
    </row>
    <row r="635" spans="20:20" ht="15.75" customHeight="1">
      <c r="T635" s="62"/>
    </row>
    <row r="636" spans="20:20" ht="15.75" customHeight="1">
      <c r="T636" s="62"/>
    </row>
    <row r="637" spans="20:20" ht="15.75" customHeight="1">
      <c r="T637" s="62"/>
    </row>
    <row r="638" spans="20:20" ht="15.75" customHeight="1">
      <c r="T638" s="62"/>
    </row>
    <row r="639" spans="20:20" ht="15.75" customHeight="1">
      <c r="T639" s="62"/>
    </row>
    <row r="640" spans="20:20" ht="15.75" customHeight="1">
      <c r="T640" s="62"/>
    </row>
    <row r="641" spans="20:20" ht="15.75" customHeight="1">
      <c r="T641" s="62"/>
    </row>
    <row r="642" spans="20:20" ht="15.75" customHeight="1">
      <c r="T642" s="62"/>
    </row>
    <row r="643" spans="20:20" ht="15.75" customHeight="1">
      <c r="T643" s="62"/>
    </row>
    <row r="644" spans="20:20" ht="15.75" customHeight="1">
      <c r="T644" s="62"/>
    </row>
    <row r="645" spans="20:20" ht="15.75" customHeight="1">
      <c r="T645" s="62"/>
    </row>
    <row r="646" spans="20:20" ht="15.75" customHeight="1">
      <c r="T646" s="62"/>
    </row>
    <row r="647" spans="20:20" ht="15.75" customHeight="1">
      <c r="T647" s="62"/>
    </row>
    <row r="648" spans="20:20" ht="15.75" customHeight="1">
      <c r="T648" s="62"/>
    </row>
    <row r="649" spans="20:20" ht="15.75" customHeight="1">
      <c r="T649" s="62"/>
    </row>
    <row r="650" spans="20:20" ht="15.75" customHeight="1">
      <c r="T650" s="62"/>
    </row>
    <row r="651" spans="20:20" ht="15.75" customHeight="1">
      <c r="T651" s="62"/>
    </row>
    <row r="652" spans="20:20" ht="15.75" customHeight="1">
      <c r="T652" s="62"/>
    </row>
    <row r="653" spans="20:20" ht="15.75" customHeight="1">
      <c r="T653" s="62"/>
    </row>
    <row r="654" spans="20:20" ht="15.75" customHeight="1">
      <c r="T654" s="62"/>
    </row>
    <row r="655" spans="20:20" ht="15.75" customHeight="1">
      <c r="T655" s="62"/>
    </row>
    <row r="656" spans="20:20" ht="15.75" customHeight="1">
      <c r="T656" s="62"/>
    </row>
    <row r="657" spans="20:20" ht="15.75" customHeight="1">
      <c r="T657" s="62"/>
    </row>
    <row r="658" spans="20:20" ht="15.75" customHeight="1">
      <c r="T658" s="62"/>
    </row>
    <row r="659" spans="20:20" ht="15.75" customHeight="1">
      <c r="T659" s="62"/>
    </row>
    <row r="660" spans="20:20" ht="15.75" customHeight="1">
      <c r="T660" s="62"/>
    </row>
    <row r="661" spans="20:20" ht="15.75" customHeight="1">
      <c r="T661" s="62"/>
    </row>
    <row r="662" spans="20:20" ht="15.75" customHeight="1">
      <c r="T662" s="62"/>
    </row>
    <row r="663" spans="20:20" ht="15.75" customHeight="1">
      <c r="T663" s="62"/>
    </row>
    <row r="664" spans="20:20" ht="15.75" customHeight="1">
      <c r="T664" s="62"/>
    </row>
    <row r="665" spans="20:20" ht="15.75" customHeight="1">
      <c r="T665" s="62"/>
    </row>
    <row r="666" spans="20:20" ht="15.75" customHeight="1">
      <c r="T666" s="62"/>
    </row>
    <row r="667" spans="20:20" ht="15.75" customHeight="1">
      <c r="T667" s="62"/>
    </row>
    <row r="668" spans="20:20" ht="15.75" customHeight="1">
      <c r="T668" s="62"/>
    </row>
    <row r="669" spans="20:20" ht="15.75" customHeight="1">
      <c r="T669" s="62"/>
    </row>
    <row r="670" spans="20:20" ht="15.75" customHeight="1">
      <c r="T670" s="62"/>
    </row>
    <row r="671" spans="20:20" ht="15.75" customHeight="1">
      <c r="T671" s="62"/>
    </row>
    <row r="672" spans="20:20" ht="15.75" customHeight="1">
      <c r="T672" s="62"/>
    </row>
    <row r="673" spans="20:20" ht="15.75" customHeight="1">
      <c r="T673" s="62"/>
    </row>
    <row r="674" spans="20:20" ht="15.75" customHeight="1">
      <c r="T674" s="62"/>
    </row>
    <row r="675" spans="20:20" ht="15.75" customHeight="1">
      <c r="T675" s="62"/>
    </row>
    <row r="676" spans="20:20" ht="15.75" customHeight="1">
      <c r="T676" s="62"/>
    </row>
    <row r="677" spans="20:20" ht="15.75" customHeight="1">
      <c r="T677" s="62"/>
    </row>
    <row r="678" spans="20:20" ht="15.75" customHeight="1">
      <c r="T678" s="62"/>
    </row>
    <row r="679" spans="20:20" ht="15.75" customHeight="1">
      <c r="T679" s="62"/>
    </row>
    <row r="680" spans="20:20" ht="15.75" customHeight="1">
      <c r="T680" s="62"/>
    </row>
    <row r="681" spans="20:20" ht="15.75" customHeight="1">
      <c r="T681" s="62"/>
    </row>
    <row r="682" spans="20:20" ht="15.75" customHeight="1">
      <c r="T682" s="62"/>
    </row>
    <row r="683" spans="20:20" ht="15.75" customHeight="1">
      <c r="T683" s="62"/>
    </row>
    <row r="684" spans="20:20" ht="15.75" customHeight="1">
      <c r="T684" s="62"/>
    </row>
    <row r="685" spans="20:20" ht="15.75" customHeight="1">
      <c r="T685" s="62"/>
    </row>
    <row r="686" spans="20:20" ht="15.75" customHeight="1">
      <c r="T686" s="62"/>
    </row>
    <row r="687" spans="20:20" ht="15.75" customHeight="1">
      <c r="T687" s="62"/>
    </row>
    <row r="688" spans="20:20" ht="15.75" customHeight="1">
      <c r="T688" s="62"/>
    </row>
    <row r="689" spans="20:20" ht="15.75" customHeight="1">
      <c r="T689" s="62"/>
    </row>
    <row r="690" spans="20:20" ht="15.75" customHeight="1">
      <c r="T690" s="62"/>
    </row>
    <row r="691" spans="20:20" ht="15.75" customHeight="1">
      <c r="T691" s="62"/>
    </row>
    <row r="692" spans="20:20" ht="15.75" customHeight="1">
      <c r="T692" s="62"/>
    </row>
    <row r="693" spans="20:20" ht="15.75" customHeight="1">
      <c r="T693" s="62"/>
    </row>
    <row r="694" spans="20:20" ht="15.75" customHeight="1">
      <c r="T694" s="62"/>
    </row>
    <row r="695" spans="20:20" ht="15.75" customHeight="1">
      <c r="T695" s="62"/>
    </row>
    <row r="696" spans="20:20" ht="15.75" customHeight="1">
      <c r="T696" s="62"/>
    </row>
    <row r="697" spans="20:20" ht="15.75" customHeight="1">
      <c r="T697" s="62"/>
    </row>
    <row r="698" spans="20:20" ht="15.75" customHeight="1">
      <c r="T698" s="62"/>
    </row>
    <row r="699" spans="20:20" ht="15.75" customHeight="1">
      <c r="T699" s="62"/>
    </row>
    <row r="700" spans="20:20" ht="15.75" customHeight="1">
      <c r="T700" s="62"/>
    </row>
    <row r="701" spans="20:20" ht="15.75" customHeight="1">
      <c r="T701" s="62"/>
    </row>
    <row r="702" spans="20:20" ht="15.75" customHeight="1">
      <c r="T702" s="62"/>
    </row>
    <row r="703" spans="20:20" ht="15.75" customHeight="1">
      <c r="T703" s="62"/>
    </row>
    <row r="704" spans="20:20" ht="15.75" customHeight="1">
      <c r="T704" s="62"/>
    </row>
    <row r="705" spans="20:20" ht="15.75" customHeight="1">
      <c r="T705" s="62"/>
    </row>
    <row r="706" spans="20:20" ht="15.75" customHeight="1">
      <c r="T706" s="62"/>
    </row>
    <row r="707" spans="20:20" ht="15.75" customHeight="1">
      <c r="T707" s="62"/>
    </row>
    <row r="708" spans="20:20" ht="15.75" customHeight="1">
      <c r="T708" s="62"/>
    </row>
    <row r="709" spans="20:20" ht="15.75" customHeight="1">
      <c r="T709" s="62"/>
    </row>
    <row r="710" spans="20:20" ht="15.75" customHeight="1">
      <c r="T710" s="62"/>
    </row>
    <row r="711" spans="20:20" ht="15.75" customHeight="1">
      <c r="T711" s="62"/>
    </row>
    <row r="712" spans="20:20" ht="15.75" customHeight="1">
      <c r="T712" s="62"/>
    </row>
    <row r="713" spans="20:20" ht="15.75" customHeight="1">
      <c r="T713" s="62"/>
    </row>
    <row r="714" spans="20:20" ht="15.75" customHeight="1">
      <c r="T714" s="62"/>
    </row>
    <row r="715" spans="20:20" ht="15.75" customHeight="1">
      <c r="T715" s="62"/>
    </row>
    <row r="716" spans="20:20" ht="15.75" customHeight="1">
      <c r="T716" s="62"/>
    </row>
    <row r="717" spans="20:20" ht="15.75" customHeight="1">
      <c r="T717" s="62"/>
    </row>
    <row r="718" spans="20:20" ht="15.75" customHeight="1">
      <c r="T718" s="62"/>
    </row>
    <row r="719" spans="20:20" ht="15.75" customHeight="1">
      <c r="T719" s="62"/>
    </row>
    <row r="720" spans="20:20" ht="15.75" customHeight="1">
      <c r="T720" s="62"/>
    </row>
    <row r="721" spans="20:20" ht="15.75" customHeight="1">
      <c r="T721" s="62"/>
    </row>
    <row r="722" spans="20:20" ht="15.75" customHeight="1">
      <c r="T722" s="62"/>
    </row>
    <row r="723" spans="20:20" ht="15.75" customHeight="1">
      <c r="T723" s="62"/>
    </row>
    <row r="724" spans="20:20" ht="15.75" customHeight="1">
      <c r="T724" s="62"/>
    </row>
    <row r="725" spans="20:20" ht="15.75" customHeight="1">
      <c r="T725" s="62"/>
    </row>
    <row r="726" spans="20:20" ht="15.75" customHeight="1">
      <c r="T726" s="62"/>
    </row>
    <row r="727" spans="20:20" ht="15.75" customHeight="1">
      <c r="T727" s="62"/>
    </row>
    <row r="728" spans="20:20" ht="15.75" customHeight="1">
      <c r="T728" s="62"/>
    </row>
    <row r="729" spans="20:20" ht="15.75" customHeight="1">
      <c r="T729" s="62"/>
    </row>
    <row r="730" spans="20:20" ht="15.75" customHeight="1">
      <c r="T730" s="62"/>
    </row>
    <row r="731" spans="20:20" ht="15.75" customHeight="1">
      <c r="T731" s="62"/>
    </row>
    <row r="732" spans="20:20" ht="15.75" customHeight="1">
      <c r="T732" s="62"/>
    </row>
    <row r="733" spans="20:20" ht="15.75" customHeight="1">
      <c r="T733" s="62"/>
    </row>
    <row r="734" spans="20:20" ht="15.75" customHeight="1">
      <c r="T734" s="62"/>
    </row>
    <row r="735" spans="20:20" ht="15.75" customHeight="1">
      <c r="T735" s="62"/>
    </row>
    <row r="736" spans="20:20" ht="15.75" customHeight="1">
      <c r="T736" s="62"/>
    </row>
    <row r="737" spans="20:20" ht="15.75" customHeight="1">
      <c r="T737" s="62"/>
    </row>
    <row r="738" spans="20:20" ht="15.75" customHeight="1">
      <c r="T738" s="62"/>
    </row>
    <row r="739" spans="20:20" ht="15.75" customHeight="1">
      <c r="T739" s="62"/>
    </row>
    <row r="740" spans="20:20" ht="15.75" customHeight="1">
      <c r="T740" s="62"/>
    </row>
    <row r="741" spans="20:20" ht="15.75" customHeight="1">
      <c r="T741" s="62"/>
    </row>
    <row r="742" spans="20:20" ht="15.75" customHeight="1">
      <c r="T742" s="62"/>
    </row>
    <row r="743" spans="20:20" ht="15.75" customHeight="1">
      <c r="T743" s="62"/>
    </row>
    <row r="744" spans="20:20" ht="15.75" customHeight="1">
      <c r="T744" s="62"/>
    </row>
    <row r="745" spans="20:20" ht="15.75" customHeight="1">
      <c r="T745" s="62"/>
    </row>
    <row r="746" spans="20:20" ht="15.75" customHeight="1">
      <c r="T746" s="62"/>
    </row>
    <row r="747" spans="20:20" ht="15.75" customHeight="1">
      <c r="T747" s="62"/>
    </row>
    <row r="748" spans="20:20" ht="15.75" customHeight="1">
      <c r="T748" s="62"/>
    </row>
    <row r="749" spans="20:20" ht="15.75" customHeight="1">
      <c r="T749" s="62"/>
    </row>
    <row r="750" spans="20:20" ht="15.75" customHeight="1">
      <c r="T750" s="62"/>
    </row>
    <row r="751" spans="20:20" ht="15.75" customHeight="1">
      <c r="T751" s="62"/>
    </row>
    <row r="752" spans="20:20" ht="15.75" customHeight="1">
      <c r="T752" s="62"/>
    </row>
    <row r="753" spans="20:20" ht="15.75" customHeight="1">
      <c r="T753" s="62"/>
    </row>
    <row r="754" spans="20:20" ht="15.75" customHeight="1">
      <c r="T754" s="62"/>
    </row>
    <row r="755" spans="20:20" ht="15.75" customHeight="1">
      <c r="T755" s="62"/>
    </row>
    <row r="756" spans="20:20" ht="15.75" customHeight="1">
      <c r="T756" s="62"/>
    </row>
    <row r="757" spans="20:20" ht="15.75" customHeight="1">
      <c r="T757" s="62"/>
    </row>
    <row r="758" spans="20:20" ht="15.75" customHeight="1">
      <c r="T758" s="62"/>
    </row>
    <row r="759" spans="20:20" ht="15.75" customHeight="1">
      <c r="T759" s="62"/>
    </row>
    <row r="760" spans="20:20" ht="15.75" customHeight="1">
      <c r="T760" s="62"/>
    </row>
    <row r="761" spans="20:20" ht="15.75" customHeight="1">
      <c r="T761" s="62"/>
    </row>
    <row r="762" spans="20:20" ht="15.75" customHeight="1">
      <c r="T762" s="62"/>
    </row>
    <row r="763" spans="20:20" ht="15.75" customHeight="1">
      <c r="T763" s="62"/>
    </row>
    <row r="764" spans="20:20" ht="15.75" customHeight="1">
      <c r="T764" s="62"/>
    </row>
    <row r="765" spans="20:20" ht="15.75" customHeight="1">
      <c r="T765" s="62"/>
    </row>
    <row r="766" spans="20:20" ht="15.75" customHeight="1">
      <c r="T766" s="62"/>
    </row>
    <row r="767" spans="20:20" ht="15.75" customHeight="1">
      <c r="T767" s="62"/>
    </row>
    <row r="768" spans="20:20" ht="15.75" customHeight="1">
      <c r="T768" s="62"/>
    </row>
    <row r="769" spans="20:20" ht="15.75" customHeight="1">
      <c r="T769" s="62"/>
    </row>
    <row r="770" spans="20:20" ht="15.75" customHeight="1">
      <c r="T770" s="62"/>
    </row>
    <row r="771" spans="20:20" ht="15.75" customHeight="1">
      <c r="T771" s="62"/>
    </row>
    <row r="772" spans="20:20" ht="15.75" customHeight="1">
      <c r="T772" s="62"/>
    </row>
    <row r="773" spans="20:20" ht="15.75" customHeight="1">
      <c r="T773" s="62"/>
    </row>
    <row r="774" spans="20:20" ht="15.75" customHeight="1">
      <c r="T774" s="62"/>
    </row>
    <row r="775" spans="20:20" ht="15.75" customHeight="1">
      <c r="T775" s="62"/>
    </row>
    <row r="776" spans="20:20" ht="15.75" customHeight="1">
      <c r="T776" s="62"/>
    </row>
    <row r="777" spans="20:20" ht="15.75" customHeight="1">
      <c r="T777" s="62"/>
    </row>
    <row r="778" spans="20:20" ht="15.75" customHeight="1">
      <c r="T778" s="62"/>
    </row>
    <row r="779" spans="20:20" ht="15.75" customHeight="1">
      <c r="T779" s="62"/>
    </row>
    <row r="780" spans="20:20" ht="15.75" customHeight="1">
      <c r="T780" s="62"/>
    </row>
    <row r="781" spans="20:20" ht="15.75" customHeight="1">
      <c r="T781" s="62"/>
    </row>
    <row r="782" spans="20:20" ht="15.75" customHeight="1">
      <c r="T782" s="62"/>
    </row>
    <row r="783" spans="20:20" ht="15.75" customHeight="1">
      <c r="T783" s="62"/>
    </row>
    <row r="784" spans="20:20" ht="15.75" customHeight="1">
      <c r="T784" s="62"/>
    </row>
    <row r="785" spans="20:20" ht="15.75" customHeight="1">
      <c r="T785" s="62"/>
    </row>
    <row r="786" spans="20:20" ht="15.75" customHeight="1">
      <c r="T786" s="62"/>
    </row>
    <row r="787" spans="20:20" ht="15.75" customHeight="1">
      <c r="T787" s="62"/>
    </row>
    <row r="788" spans="20:20" ht="15.75" customHeight="1">
      <c r="T788" s="62"/>
    </row>
    <row r="789" spans="20:20" ht="15.75" customHeight="1">
      <c r="T789" s="62"/>
    </row>
    <row r="790" spans="20:20" ht="15.75" customHeight="1">
      <c r="T790" s="62"/>
    </row>
    <row r="791" spans="20:20" ht="15.75" customHeight="1">
      <c r="T791" s="62"/>
    </row>
    <row r="792" spans="20:20" ht="15.75" customHeight="1">
      <c r="T792" s="62"/>
    </row>
    <row r="793" spans="20:20" ht="15.75" customHeight="1">
      <c r="T793" s="62"/>
    </row>
    <row r="794" spans="20:20" ht="15.75" customHeight="1">
      <c r="T794" s="62"/>
    </row>
    <row r="795" spans="20:20" ht="15.75" customHeight="1">
      <c r="T795" s="62"/>
    </row>
    <row r="796" spans="20:20" ht="15.75" customHeight="1">
      <c r="T796" s="62"/>
    </row>
    <row r="797" spans="20:20" ht="15.75" customHeight="1">
      <c r="T797" s="62"/>
    </row>
    <row r="798" spans="20:20" ht="15.75" customHeight="1">
      <c r="T798" s="62"/>
    </row>
    <row r="799" spans="20:20" ht="15.75" customHeight="1">
      <c r="T799" s="62"/>
    </row>
    <row r="800" spans="20:20" ht="15.75" customHeight="1">
      <c r="T800" s="62"/>
    </row>
    <row r="801" spans="20:20" ht="15.75" customHeight="1">
      <c r="T801" s="62"/>
    </row>
    <row r="802" spans="20:20" ht="15.75" customHeight="1">
      <c r="T802" s="62"/>
    </row>
    <row r="803" spans="20:20" ht="15.75" customHeight="1">
      <c r="T803" s="62"/>
    </row>
    <row r="804" spans="20:20" ht="15.75" customHeight="1">
      <c r="T804" s="62"/>
    </row>
    <row r="805" spans="20:20" ht="15.75" customHeight="1">
      <c r="T805" s="62"/>
    </row>
    <row r="806" spans="20:20" ht="15.75" customHeight="1">
      <c r="T806" s="62"/>
    </row>
    <row r="807" spans="20:20" ht="15.75" customHeight="1">
      <c r="T807" s="62"/>
    </row>
    <row r="808" spans="20:20" ht="15.75" customHeight="1">
      <c r="T808" s="62"/>
    </row>
    <row r="809" spans="20:20" ht="15.75" customHeight="1">
      <c r="T809" s="62"/>
    </row>
    <row r="810" spans="20:20" ht="15.75" customHeight="1">
      <c r="T810" s="62"/>
    </row>
    <row r="811" spans="20:20" ht="15.75" customHeight="1">
      <c r="T811" s="62"/>
    </row>
    <row r="812" spans="20:20" ht="15.75" customHeight="1">
      <c r="T812" s="62"/>
    </row>
    <row r="813" spans="20:20" ht="15.75" customHeight="1">
      <c r="T813" s="62"/>
    </row>
    <row r="814" spans="20:20" ht="15.75" customHeight="1">
      <c r="T814" s="62"/>
    </row>
    <row r="815" spans="20:20" ht="15.75" customHeight="1">
      <c r="T815" s="62"/>
    </row>
    <row r="816" spans="20:20" ht="15.75" customHeight="1">
      <c r="T816" s="62"/>
    </row>
    <row r="817" spans="20:20" ht="15.75" customHeight="1">
      <c r="T817" s="62"/>
    </row>
    <row r="818" spans="20:20" ht="15.75" customHeight="1">
      <c r="T818" s="62"/>
    </row>
    <row r="819" spans="20:20" ht="15.75" customHeight="1">
      <c r="T819" s="62"/>
    </row>
    <row r="820" spans="20:20" ht="15.75" customHeight="1">
      <c r="T820" s="62"/>
    </row>
    <row r="821" spans="20:20" ht="15.75" customHeight="1">
      <c r="T821" s="62"/>
    </row>
    <row r="822" spans="20:20" ht="15.75" customHeight="1">
      <c r="T822" s="62"/>
    </row>
    <row r="823" spans="20:20" ht="15.75" customHeight="1">
      <c r="T823" s="62"/>
    </row>
    <row r="824" spans="20:20" ht="15.75" customHeight="1">
      <c r="T824" s="62"/>
    </row>
    <row r="825" spans="20:20" ht="15.75" customHeight="1">
      <c r="T825" s="62"/>
    </row>
    <row r="826" spans="20:20" ht="15.75" customHeight="1">
      <c r="T826" s="62"/>
    </row>
    <row r="827" spans="20:20" ht="15.75" customHeight="1">
      <c r="T827" s="62"/>
    </row>
    <row r="828" spans="20:20" ht="15.75" customHeight="1">
      <c r="T828" s="62"/>
    </row>
    <row r="829" spans="20:20" ht="15.75" customHeight="1">
      <c r="T829" s="62"/>
    </row>
    <row r="830" spans="20:20" ht="15.75" customHeight="1">
      <c r="T830" s="62"/>
    </row>
    <row r="831" spans="20:20" ht="15.75" customHeight="1">
      <c r="T831" s="62"/>
    </row>
    <row r="832" spans="20:20" ht="15.75" customHeight="1">
      <c r="T832" s="62"/>
    </row>
    <row r="833" spans="20:20" ht="15.75" customHeight="1">
      <c r="T833" s="62"/>
    </row>
    <row r="834" spans="20:20" ht="15.75" customHeight="1">
      <c r="T834" s="62"/>
    </row>
    <row r="835" spans="20:20" ht="15.75" customHeight="1">
      <c r="T835" s="62"/>
    </row>
    <row r="836" spans="20:20" ht="15.75" customHeight="1">
      <c r="T836" s="62"/>
    </row>
    <row r="837" spans="20:20" ht="15.75" customHeight="1">
      <c r="T837" s="62"/>
    </row>
    <row r="838" spans="20:20" ht="15.75" customHeight="1">
      <c r="T838" s="62"/>
    </row>
    <row r="839" spans="20:20" ht="15.75" customHeight="1">
      <c r="T839" s="62"/>
    </row>
    <row r="840" spans="20:20" ht="15.75" customHeight="1">
      <c r="T840" s="62"/>
    </row>
    <row r="841" spans="20:20" ht="15.75" customHeight="1">
      <c r="T841" s="62"/>
    </row>
    <row r="842" spans="20:20" ht="15.75" customHeight="1">
      <c r="T842" s="62"/>
    </row>
    <row r="843" spans="20:20" ht="15.75" customHeight="1">
      <c r="T843" s="62"/>
    </row>
    <row r="844" spans="20:20" ht="15.75" customHeight="1">
      <c r="T844" s="62"/>
    </row>
    <row r="845" spans="20:20" ht="15.75" customHeight="1">
      <c r="T845" s="62"/>
    </row>
    <row r="846" spans="20:20" ht="15.75" customHeight="1">
      <c r="T846" s="62"/>
    </row>
    <row r="847" spans="20:20" ht="15.75" customHeight="1">
      <c r="T847" s="62"/>
    </row>
    <row r="848" spans="20:20" ht="15.75" customHeight="1">
      <c r="T848" s="62"/>
    </row>
    <row r="849" spans="20:20" ht="15.75" customHeight="1">
      <c r="T849" s="62"/>
    </row>
    <row r="850" spans="20:20" ht="15.75" customHeight="1">
      <c r="T850" s="62"/>
    </row>
    <row r="851" spans="20:20" ht="15.75" customHeight="1">
      <c r="T851" s="62"/>
    </row>
    <row r="852" spans="20:20" ht="15.75" customHeight="1">
      <c r="T852" s="62"/>
    </row>
    <row r="853" spans="20:20" ht="15.75" customHeight="1">
      <c r="T853" s="62"/>
    </row>
    <row r="854" spans="20:20" ht="15.75" customHeight="1">
      <c r="T854" s="62"/>
    </row>
    <row r="855" spans="20:20" ht="15.75" customHeight="1">
      <c r="T855" s="62"/>
    </row>
    <row r="856" spans="20:20" ht="15.75" customHeight="1">
      <c r="T856" s="62"/>
    </row>
    <row r="857" spans="20:20" ht="15.75" customHeight="1">
      <c r="T857" s="62"/>
    </row>
    <row r="858" spans="20:20" ht="15.75" customHeight="1">
      <c r="T858" s="62"/>
    </row>
    <row r="859" spans="20:20" ht="15.75" customHeight="1">
      <c r="T859" s="62"/>
    </row>
    <row r="860" spans="20:20" ht="15.75" customHeight="1">
      <c r="T860" s="62"/>
    </row>
    <row r="861" spans="20:20" ht="15.75" customHeight="1">
      <c r="T861" s="62"/>
    </row>
    <row r="862" spans="20:20" ht="15.75" customHeight="1">
      <c r="T862" s="62"/>
    </row>
    <row r="863" spans="20:20" ht="15.75" customHeight="1">
      <c r="T863" s="62"/>
    </row>
    <row r="864" spans="20:20" ht="15.75" customHeight="1">
      <c r="T864" s="62"/>
    </row>
    <row r="865" spans="20:20" ht="15.75" customHeight="1">
      <c r="T865" s="62"/>
    </row>
    <row r="866" spans="20:20" ht="15.75" customHeight="1">
      <c r="T866" s="62"/>
    </row>
    <row r="867" spans="20:20" ht="15.75" customHeight="1">
      <c r="T867" s="62"/>
    </row>
    <row r="868" spans="20:20" ht="15.75" customHeight="1">
      <c r="T868" s="62"/>
    </row>
    <row r="869" spans="20:20" ht="15.75" customHeight="1">
      <c r="T869" s="62"/>
    </row>
    <row r="870" spans="20:20" ht="15.75" customHeight="1">
      <c r="T870" s="62"/>
    </row>
    <row r="871" spans="20:20" ht="15.75" customHeight="1">
      <c r="T871" s="62"/>
    </row>
    <row r="872" spans="20:20" ht="15.75" customHeight="1">
      <c r="T872" s="62"/>
    </row>
    <row r="873" spans="20:20" ht="15.75" customHeight="1">
      <c r="T873" s="62"/>
    </row>
    <row r="874" spans="20:20" ht="15.75" customHeight="1">
      <c r="T874" s="62"/>
    </row>
    <row r="875" spans="20:20" ht="15.75" customHeight="1">
      <c r="T875" s="62"/>
    </row>
    <row r="876" spans="20:20" ht="15.75" customHeight="1">
      <c r="T876" s="62"/>
    </row>
    <row r="877" spans="20:20" ht="15.75" customHeight="1">
      <c r="T877" s="62"/>
    </row>
    <row r="878" spans="20:20" ht="15.75" customHeight="1">
      <c r="T878" s="62"/>
    </row>
    <row r="879" spans="20:20" ht="15.75" customHeight="1">
      <c r="T879" s="62"/>
    </row>
    <row r="880" spans="20:20" ht="15.75" customHeight="1">
      <c r="T880" s="62"/>
    </row>
    <row r="881" spans="20:20" ht="15.75" customHeight="1">
      <c r="T881" s="62"/>
    </row>
    <row r="882" spans="20:20" ht="15.75" customHeight="1">
      <c r="T882" s="62"/>
    </row>
    <row r="883" spans="20:20" ht="15.75" customHeight="1">
      <c r="T883" s="62"/>
    </row>
    <row r="884" spans="20:20" ht="15.75" customHeight="1">
      <c r="T884" s="62"/>
    </row>
    <row r="885" spans="20:20" ht="15.75" customHeight="1">
      <c r="T885" s="62"/>
    </row>
    <row r="886" spans="20:20" ht="15.75" customHeight="1">
      <c r="T886" s="62"/>
    </row>
    <row r="887" spans="20:20" ht="15.75" customHeight="1">
      <c r="T887" s="62"/>
    </row>
    <row r="888" spans="20:20" ht="15.75" customHeight="1">
      <c r="T888" s="62"/>
    </row>
    <row r="889" spans="20:20" ht="15.75" customHeight="1">
      <c r="T889" s="62"/>
    </row>
    <row r="890" spans="20:20" ht="15.75" customHeight="1">
      <c r="T890" s="62"/>
    </row>
    <row r="891" spans="20:20" ht="15.75" customHeight="1">
      <c r="T891" s="62"/>
    </row>
    <row r="892" spans="20:20" ht="15.75" customHeight="1">
      <c r="T892" s="62"/>
    </row>
    <row r="893" spans="20:20" ht="15.75" customHeight="1">
      <c r="T893" s="62"/>
    </row>
    <row r="894" spans="20:20" ht="15.75" customHeight="1">
      <c r="T894" s="62"/>
    </row>
    <row r="895" spans="20:20" ht="15.75" customHeight="1">
      <c r="T895" s="62"/>
    </row>
    <row r="896" spans="20:20" ht="15.75" customHeight="1">
      <c r="T896" s="62"/>
    </row>
    <row r="897" spans="20:20" ht="15.75" customHeight="1">
      <c r="T897" s="62"/>
    </row>
    <row r="898" spans="20:20" ht="15.75" customHeight="1">
      <c r="T898" s="62"/>
    </row>
    <row r="899" spans="20:20" ht="15.75" customHeight="1">
      <c r="T899" s="62"/>
    </row>
    <row r="900" spans="20:20" ht="15.75" customHeight="1">
      <c r="T900" s="62"/>
    </row>
    <row r="901" spans="20:20" ht="15.75" customHeight="1">
      <c r="T901" s="62"/>
    </row>
    <row r="902" spans="20:20" ht="15.75" customHeight="1">
      <c r="T902" s="62"/>
    </row>
    <row r="903" spans="20:20" ht="15.75" customHeight="1">
      <c r="T903" s="62"/>
    </row>
    <row r="904" spans="20:20" ht="15.75" customHeight="1">
      <c r="T904" s="62"/>
    </row>
    <row r="905" spans="20:20" ht="15.75" customHeight="1">
      <c r="T905" s="62"/>
    </row>
    <row r="906" spans="20:20" ht="15.75" customHeight="1">
      <c r="T906" s="62"/>
    </row>
    <row r="907" spans="20:20" ht="15.75" customHeight="1">
      <c r="T907" s="62"/>
    </row>
    <row r="908" spans="20:20" ht="15.75" customHeight="1">
      <c r="T908" s="62"/>
    </row>
    <row r="909" spans="20:20" ht="15.75" customHeight="1">
      <c r="T909" s="62"/>
    </row>
    <row r="910" spans="20:20" ht="15.75" customHeight="1">
      <c r="T910" s="62"/>
    </row>
    <row r="911" spans="20:20" ht="15.75" customHeight="1">
      <c r="T911" s="62"/>
    </row>
    <row r="912" spans="20:20" ht="15.75" customHeight="1">
      <c r="T912" s="62"/>
    </row>
    <row r="913" spans="20:20" ht="15.75" customHeight="1">
      <c r="T913" s="62"/>
    </row>
    <row r="914" spans="20:20" ht="15.75" customHeight="1">
      <c r="T914" s="62"/>
    </row>
    <row r="915" spans="20:20" ht="15.75" customHeight="1">
      <c r="T915" s="62"/>
    </row>
    <row r="916" spans="20:20" ht="15.75" customHeight="1">
      <c r="T916" s="62"/>
    </row>
    <row r="917" spans="20:20" ht="15.75" customHeight="1">
      <c r="T917" s="62"/>
    </row>
    <row r="918" spans="20:20" ht="15.75" customHeight="1">
      <c r="T918" s="62"/>
    </row>
    <row r="919" spans="20:20" ht="15.75" customHeight="1">
      <c r="T919" s="62"/>
    </row>
    <row r="920" spans="20:20" ht="15.75" customHeight="1">
      <c r="T920" s="62"/>
    </row>
    <row r="921" spans="20:20" ht="15.75" customHeight="1">
      <c r="T921" s="62"/>
    </row>
    <row r="922" spans="20:20" ht="15.75" customHeight="1">
      <c r="T922" s="62"/>
    </row>
    <row r="923" spans="20:20" ht="15.75" customHeight="1">
      <c r="T923" s="62"/>
    </row>
    <row r="924" spans="20:20" ht="15.75" customHeight="1">
      <c r="T924" s="62"/>
    </row>
    <row r="925" spans="20:20" ht="15.75" customHeight="1">
      <c r="T925" s="62"/>
    </row>
    <row r="926" spans="20:20" ht="15.75" customHeight="1">
      <c r="T926" s="62"/>
    </row>
    <row r="927" spans="20:20" ht="15.75" customHeight="1">
      <c r="T927" s="62"/>
    </row>
    <row r="928" spans="20:20" ht="15.75" customHeight="1">
      <c r="T928" s="62"/>
    </row>
    <row r="929" spans="20:20" ht="15.75" customHeight="1">
      <c r="T929" s="62"/>
    </row>
    <row r="930" spans="20:20" ht="15.75" customHeight="1">
      <c r="T930" s="62"/>
    </row>
    <row r="931" spans="20:20" ht="15.75" customHeight="1">
      <c r="T931" s="62"/>
    </row>
    <row r="932" spans="20:20" ht="15.75" customHeight="1">
      <c r="T932" s="62"/>
    </row>
    <row r="933" spans="20:20" ht="15.75" customHeight="1">
      <c r="T933" s="62"/>
    </row>
    <row r="934" spans="20:20" ht="15.75" customHeight="1">
      <c r="T934" s="62"/>
    </row>
    <row r="935" spans="20:20" ht="15.75" customHeight="1">
      <c r="T935" s="62"/>
    </row>
    <row r="936" spans="20:20" ht="15.75" customHeight="1">
      <c r="T936" s="62"/>
    </row>
    <row r="937" spans="20:20" ht="15.75" customHeight="1">
      <c r="T937" s="62"/>
    </row>
    <row r="938" spans="20:20" ht="15.75" customHeight="1">
      <c r="T938" s="62"/>
    </row>
    <row r="939" spans="20:20" ht="15.75" customHeight="1">
      <c r="T939" s="62"/>
    </row>
    <row r="940" spans="20:20" ht="15.75" customHeight="1">
      <c r="T940" s="62"/>
    </row>
    <row r="941" spans="20:20" ht="15.75" customHeight="1">
      <c r="T941" s="62"/>
    </row>
    <row r="942" spans="20:20" ht="15.75" customHeight="1">
      <c r="T942" s="62"/>
    </row>
    <row r="943" spans="20:20" ht="15.75" customHeight="1">
      <c r="T943" s="62"/>
    </row>
    <row r="944" spans="20:20" ht="15.75" customHeight="1">
      <c r="T944" s="62"/>
    </row>
    <row r="945" spans="20:20" ht="15.75" customHeight="1">
      <c r="T945" s="62"/>
    </row>
    <row r="946" spans="20:20" ht="15.75" customHeight="1">
      <c r="T946" s="62"/>
    </row>
    <row r="947" spans="20:20" ht="15.75" customHeight="1">
      <c r="T947" s="62"/>
    </row>
    <row r="948" spans="20:20" ht="15.75" customHeight="1">
      <c r="T948" s="62"/>
    </row>
    <row r="949" spans="20:20" ht="15.75" customHeight="1">
      <c r="T949" s="62"/>
    </row>
    <row r="950" spans="20:20" ht="15.75" customHeight="1">
      <c r="T950" s="62"/>
    </row>
    <row r="951" spans="20:20" ht="15.75" customHeight="1">
      <c r="T951" s="62"/>
    </row>
    <row r="952" spans="20:20" ht="15.75" customHeight="1">
      <c r="T952" s="62"/>
    </row>
    <row r="953" spans="20:20" ht="15.75" customHeight="1">
      <c r="T953" s="62"/>
    </row>
    <row r="954" spans="20:20" ht="15.75" customHeight="1">
      <c r="T954" s="62"/>
    </row>
    <row r="955" spans="20:20" ht="15.75" customHeight="1">
      <c r="T955" s="62"/>
    </row>
    <row r="956" spans="20:20" ht="15.75" customHeight="1">
      <c r="T956" s="62"/>
    </row>
    <row r="957" spans="20:20" ht="15.75" customHeight="1">
      <c r="T957" s="62"/>
    </row>
    <row r="958" spans="20:20" ht="15.75" customHeight="1">
      <c r="T958" s="62"/>
    </row>
    <row r="959" spans="20:20" ht="15.75" customHeight="1">
      <c r="T959" s="62"/>
    </row>
    <row r="960" spans="20:20" ht="15.75" customHeight="1">
      <c r="T960" s="62"/>
    </row>
    <row r="961" spans="20:20" ht="15.75" customHeight="1">
      <c r="T961" s="62"/>
    </row>
    <row r="962" spans="20:20" ht="15.75" customHeight="1">
      <c r="T962" s="62"/>
    </row>
    <row r="963" spans="20:20" ht="15.75" customHeight="1">
      <c r="T963" s="62"/>
    </row>
    <row r="964" spans="20:20" ht="15.75" customHeight="1">
      <c r="T964" s="62"/>
    </row>
    <row r="965" spans="20:20" ht="15.75" customHeight="1">
      <c r="T965" s="62"/>
    </row>
    <row r="966" spans="20:20" ht="15.75" customHeight="1">
      <c r="T966" s="62"/>
    </row>
    <row r="967" spans="20:20" ht="15.75" customHeight="1">
      <c r="T967" s="62"/>
    </row>
    <row r="968" spans="20:20" ht="15.75" customHeight="1">
      <c r="T968" s="62"/>
    </row>
    <row r="969" spans="20:20" ht="15.75" customHeight="1">
      <c r="T969" s="62"/>
    </row>
    <row r="970" spans="20:20" ht="15.75" customHeight="1">
      <c r="T970" s="62"/>
    </row>
    <row r="971" spans="20:20" ht="15.75" customHeight="1">
      <c r="T971" s="62"/>
    </row>
    <row r="972" spans="20:20" ht="15.75" customHeight="1">
      <c r="T972" s="62"/>
    </row>
    <row r="973" spans="20:20" ht="15.75" customHeight="1">
      <c r="T973" s="62"/>
    </row>
    <row r="974" spans="20:20" ht="15.75" customHeight="1">
      <c r="T974" s="62"/>
    </row>
    <row r="975" spans="20:20" ht="15.75" customHeight="1">
      <c r="T975" s="62"/>
    </row>
    <row r="976" spans="20:20" ht="15.75" customHeight="1">
      <c r="T976" s="62"/>
    </row>
    <row r="977" spans="20:20" ht="15.75" customHeight="1">
      <c r="T977" s="62"/>
    </row>
    <row r="978" spans="20:20" ht="15.75" customHeight="1">
      <c r="T978" s="62"/>
    </row>
    <row r="979" spans="20:20" ht="15.75" customHeight="1">
      <c r="T979" s="62"/>
    </row>
    <row r="980" spans="20:20" ht="15.75" customHeight="1">
      <c r="T980" s="62"/>
    </row>
    <row r="981" spans="20:20" ht="15.75" customHeight="1">
      <c r="T981" s="62"/>
    </row>
    <row r="982" spans="20:20" ht="15.75" customHeight="1">
      <c r="T982" s="62"/>
    </row>
    <row r="983" spans="20:20" ht="15.75" customHeight="1">
      <c r="T983" s="62"/>
    </row>
    <row r="984" spans="20:20" ht="15.75" customHeight="1">
      <c r="T984" s="62"/>
    </row>
    <row r="985" spans="20:20" ht="15.75" customHeight="1">
      <c r="T985" s="62"/>
    </row>
    <row r="986" spans="20:20" ht="15.75" customHeight="1">
      <c r="T986" s="62"/>
    </row>
    <row r="987" spans="20:20" ht="15.75" customHeight="1">
      <c r="T987" s="62"/>
    </row>
    <row r="988" spans="20:20" ht="15.75" customHeight="1">
      <c r="T988" s="62"/>
    </row>
    <row r="989" spans="20:20" ht="15.75" customHeight="1">
      <c r="T989" s="62"/>
    </row>
    <row r="990" spans="20:20" ht="15.75" customHeight="1">
      <c r="T990" s="62"/>
    </row>
    <row r="991" spans="20:20" ht="15.75" customHeight="1">
      <c r="T991" s="62"/>
    </row>
    <row r="992" spans="20:20" ht="15.75" customHeight="1">
      <c r="T992" s="62"/>
    </row>
    <row r="993" spans="20:20" ht="15.75" customHeight="1">
      <c r="T993" s="62"/>
    </row>
    <row r="994" spans="20:20" ht="15.75" customHeight="1">
      <c r="T994" s="62"/>
    </row>
    <row r="995" spans="20:20" ht="15.75" customHeight="1">
      <c r="T995" s="62"/>
    </row>
    <row r="996" spans="20:20" ht="15.75" customHeight="1">
      <c r="T996" s="62"/>
    </row>
    <row r="997" spans="20:20" ht="15.75" customHeight="1">
      <c r="T997" s="62"/>
    </row>
    <row r="998" spans="20:20" ht="15.75" customHeight="1">
      <c r="T998" s="62"/>
    </row>
    <row r="999" spans="20:20" ht="15.75" customHeight="1">
      <c r="T999" s="62"/>
    </row>
    <row r="1000" spans="20:20" ht="15.75" customHeight="1">
      <c r="T1000" s="62"/>
    </row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13:E206">
    <cfRule type="cellIs" dxfId="14" priority="4" operator="equal">
      <formula>0</formula>
    </cfRule>
  </conditionalFormatting>
  <conditionalFormatting sqref="E7:G206">
    <cfRule type="cellIs" dxfId="13" priority="5" operator="equal">
      <formula>0</formula>
    </cfRule>
  </conditionalFormatting>
  <conditionalFormatting sqref="I7:K206">
    <cfRule type="cellIs" dxfId="12" priority="6" operator="equal">
      <formula>0</formula>
    </cfRule>
  </conditionalFormatting>
  <conditionalFormatting sqref="M7:O206">
    <cfRule type="cellIs" dxfId="11" priority="7" operator="equal">
      <formula>0</formula>
    </cfRule>
  </conditionalFormatting>
  <pageMargins left="0.7" right="0.7" top="0.75" bottom="0.75" header="0" footer="0"/>
  <pageSetup paperSize="9" orientation="landscape" r:id="rId1"/>
  <rowBreaks count="2" manualBreakCount="2">
    <brk id="36" man="1"/>
    <brk id="6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Z1024"/>
  <sheetViews>
    <sheetView workbookViewId="0">
      <selection activeCell="C6" sqref="C6"/>
    </sheetView>
  </sheetViews>
  <sheetFormatPr defaultColWidth="12.625" defaultRowHeight="15" customHeight="1"/>
  <cols>
    <col min="1" max="1" width="8.875" customWidth="1"/>
    <col min="2" max="2" width="24.875" customWidth="1"/>
    <col min="3" max="3" width="30.875" customWidth="1"/>
    <col min="4" max="4" width="13.125" customWidth="1"/>
    <col min="5" max="5" width="10.875" customWidth="1"/>
    <col min="6" max="6" width="22.5" customWidth="1"/>
    <col min="7" max="7" width="27.25" customWidth="1"/>
    <col min="8" max="15" width="8.875" customWidth="1"/>
    <col min="16" max="16" width="19.125" customWidth="1"/>
    <col min="17" max="17" width="22.375" customWidth="1"/>
    <col min="18" max="26" width="8.875" customWidth="1"/>
  </cols>
  <sheetData>
    <row r="1" spans="1:26" ht="21" customHeight="1">
      <c r="A1" s="132" t="s">
        <v>73</v>
      </c>
      <c r="B1" s="132"/>
      <c r="C1" s="132"/>
      <c r="D1" s="132"/>
      <c r="E1" s="132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69" customHeight="1">
      <c r="A2" s="64" t="s">
        <v>74</v>
      </c>
      <c r="B2" s="65" t="s">
        <v>75</v>
      </c>
      <c r="C2" s="66" t="s">
        <v>76</v>
      </c>
      <c r="D2" s="65" t="s">
        <v>77</v>
      </c>
      <c r="E2" s="67" t="s">
        <v>78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5.75" customHeight="1">
      <c r="A3" s="92">
        <v>1</v>
      </c>
      <c r="B3" s="93" t="s">
        <v>304</v>
      </c>
      <c r="C3" s="93" t="s">
        <v>305</v>
      </c>
      <c r="D3" s="69">
        <v>51</v>
      </c>
      <c r="E3" s="55" t="str">
        <f>IF(D3&lt;=42,"Y","N")</f>
        <v>N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>
      <c r="A4" s="92">
        <v>2</v>
      </c>
      <c r="B4" s="93" t="s">
        <v>306</v>
      </c>
      <c r="C4" s="93" t="s">
        <v>307</v>
      </c>
      <c r="D4" s="69">
        <v>61</v>
      </c>
      <c r="E4" s="55" t="str">
        <f t="shared" ref="E4:E67" si="0">IF(D4&lt;=42,"Y","N")</f>
        <v>N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92">
        <v>3</v>
      </c>
      <c r="B5" s="93" t="s">
        <v>308</v>
      </c>
      <c r="C5" s="93" t="s">
        <v>309</v>
      </c>
      <c r="D5" s="69">
        <v>51</v>
      </c>
      <c r="E5" s="55" t="str">
        <f t="shared" si="0"/>
        <v>N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92">
        <v>4</v>
      </c>
      <c r="B6" s="93" t="s">
        <v>310</v>
      </c>
      <c r="C6" s="93" t="s">
        <v>101</v>
      </c>
      <c r="D6" s="69">
        <v>68</v>
      </c>
      <c r="E6" s="55" t="str">
        <f t="shared" si="0"/>
        <v>N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5.75" customHeight="1">
      <c r="A7" s="92">
        <v>5</v>
      </c>
      <c r="B7" s="93" t="s">
        <v>311</v>
      </c>
      <c r="C7" s="93" t="s">
        <v>312</v>
      </c>
      <c r="D7" s="69">
        <v>47</v>
      </c>
      <c r="E7" s="55" t="str">
        <f t="shared" si="0"/>
        <v>N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92">
        <v>6</v>
      </c>
      <c r="B8" s="93" t="s">
        <v>313</v>
      </c>
      <c r="C8" s="93" t="s">
        <v>314</v>
      </c>
      <c r="D8" s="69">
        <v>51</v>
      </c>
      <c r="E8" s="55" t="str">
        <f t="shared" si="0"/>
        <v>N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92">
        <v>7</v>
      </c>
      <c r="B9" s="93" t="s">
        <v>315</v>
      </c>
      <c r="C9" s="93" t="s">
        <v>316</v>
      </c>
      <c r="D9" s="69">
        <v>61</v>
      </c>
      <c r="E9" s="55" t="str">
        <f t="shared" si="0"/>
        <v>N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>
      <c r="A10" s="92">
        <v>8</v>
      </c>
      <c r="B10" s="93" t="s">
        <v>317</v>
      </c>
      <c r="C10" s="93" t="s">
        <v>318</v>
      </c>
      <c r="D10" s="69">
        <v>68</v>
      </c>
      <c r="E10" s="55" t="str">
        <f t="shared" si="0"/>
        <v>N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.75" customHeight="1">
      <c r="A11" s="92">
        <v>9</v>
      </c>
      <c r="B11" s="93" t="s">
        <v>319</v>
      </c>
      <c r="C11" s="93" t="s">
        <v>320</v>
      </c>
      <c r="D11" s="69">
        <v>63</v>
      </c>
      <c r="E11" s="55" t="str">
        <f t="shared" si="0"/>
        <v>N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92">
        <v>10</v>
      </c>
      <c r="B12" s="93" t="s">
        <v>321</v>
      </c>
      <c r="C12" s="93" t="s">
        <v>322</v>
      </c>
      <c r="D12" s="69">
        <v>56</v>
      </c>
      <c r="E12" s="55" t="str">
        <f t="shared" si="0"/>
        <v>N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92">
        <v>11</v>
      </c>
      <c r="B13" s="93" t="s">
        <v>323</v>
      </c>
      <c r="C13" s="93" t="s">
        <v>324</v>
      </c>
      <c r="D13" s="69">
        <v>68</v>
      </c>
      <c r="E13" s="55" t="str">
        <f t="shared" si="0"/>
        <v>N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>
      <c r="A14" s="92">
        <v>12</v>
      </c>
      <c r="B14" s="93" t="s">
        <v>325</v>
      </c>
      <c r="C14" s="93" t="s">
        <v>326</v>
      </c>
      <c r="D14" s="69">
        <v>56</v>
      </c>
      <c r="E14" s="55" t="str">
        <f t="shared" si="0"/>
        <v>N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>
      <c r="A15" s="92">
        <v>13</v>
      </c>
      <c r="B15" s="93" t="s">
        <v>327</v>
      </c>
      <c r="C15" s="93" t="s">
        <v>328</v>
      </c>
      <c r="D15" s="69">
        <v>56</v>
      </c>
      <c r="E15" s="55" t="str">
        <f t="shared" si="0"/>
        <v>N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>
      <c r="A16" s="92">
        <v>14</v>
      </c>
      <c r="B16" s="93" t="s">
        <v>329</v>
      </c>
      <c r="C16" s="93" t="s">
        <v>330</v>
      </c>
      <c r="D16" s="69">
        <v>65</v>
      </c>
      <c r="E16" s="55" t="str">
        <f t="shared" si="0"/>
        <v>N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>
      <c r="A17" s="92">
        <v>15</v>
      </c>
      <c r="B17" s="93" t="s">
        <v>331</v>
      </c>
      <c r="C17" s="93" t="s">
        <v>332</v>
      </c>
      <c r="D17" s="69">
        <v>51</v>
      </c>
      <c r="E17" s="55" t="str">
        <f t="shared" si="0"/>
        <v>N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>
      <c r="A18" s="92">
        <v>16</v>
      </c>
      <c r="B18" s="93" t="s">
        <v>333</v>
      </c>
      <c r="C18" s="93" t="s">
        <v>334</v>
      </c>
      <c r="D18" s="69">
        <v>63</v>
      </c>
      <c r="E18" s="55" t="str">
        <f t="shared" si="0"/>
        <v>N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>
      <c r="A19" s="92">
        <v>17</v>
      </c>
      <c r="B19" s="93" t="s">
        <v>335</v>
      </c>
      <c r="C19" s="93" t="s">
        <v>336</v>
      </c>
      <c r="D19" s="69">
        <v>56</v>
      </c>
      <c r="E19" s="55" t="str">
        <f t="shared" si="0"/>
        <v>N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92">
        <v>18</v>
      </c>
      <c r="B20" s="93" t="s">
        <v>337</v>
      </c>
      <c r="C20" s="93" t="s">
        <v>338</v>
      </c>
      <c r="D20" s="69">
        <v>61</v>
      </c>
      <c r="E20" s="55" t="str">
        <f t="shared" si="0"/>
        <v>N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>
      <c r="A21" s="92">
        <v>19</v>
      </c>
      <c r="B21" s="93" t="s">
        <v>339</v>
      </c>
      <c r="C21" s="93" t="s">
        <v>340</v>
      </c>
      <c r="D21" s="69">
        <v>61</v>
      </c>
      <c r="E21" s="55" t="str">
        <f t="shared" si="0"/>
        <v>N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92">
        <v>20</v>
      </c>
      <c r="B22" s="93" t="s">
        <v>341</v>
      </c>
      <c r="C22" s="93" t="s">
        <v>342</v>
      </c>
      <c r="D22" s="69">
        <v>65</v>
      </c>
      <c r="E22" s="55" t="str">
        <f t="shared" si="0"/>
        <v>N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>
      <c r="A23" s="92">
        <v>21</v>
      </c>
      <c r="B23" s="93" t="s">
        <v>343</v>
      </c>
      <c r="C23" s="93" t="s">
        <v>344</v>
      </c>
      <c r="D23" s="69">
        <v>51</v>
      </c>
      <c r="E23" s="55" t="str">
        <f t="shared" si="0"/>
        <v>N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>
      <c r="A24" s="92">
        <v>22</v>
      </c>
      <c r="B24" s="93" t="s">
        <v>345</v>
      </c>
      <c r="C24" s="93" t="s">
        <v>346</v>
      </c>
      <c r="D24" s="69">
        <v>56</v>
      </c>
      <c r="E24" s="55" t="str">
        <f t="shared" si="0"/>
        <v>N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>
      <c r="A25" s="92">
        <v>23</v>
      </c>
      <c r="B25" s="93" t="s">
        <v>347</v>
      </c>
      <c r="C25" s="93" t="s">
        <v>348</v>
      </c>
      <c r="D25" s="69">
        <v>54</v>
      </c>
      <c r="E25" s="55" t="str">
        <f t="shared" si="0"/>
        <v>N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92">
        <v>24</v>
      </c>
      <c r="B26" s="93" t="s">
        <v>349</v>
      </c>
      <c r="C26" s="93" t="s">
        <v>350</v>
      </c>
      <c r="D26" s="69">
        <v>51</v>
      </c>
      <c r="E26" s="55" t="str">
        <f t="shared" si="0"/>
        <v>N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5.75" customHeight="1">
      <c r="A27" s="92">
        <v>25</v>
      </c>
      <c r="B27" s="93" t="s">
        <v>351</v>
      </c>
      <c r="C27" s="93" t="s">
        <v>352</v>
      </c>
      <c r="D27" s="69">
        <v>61</v>
      </c>
      <c r="E27" s="55" t="str">
        <f t="shared" si="0"/>
        <v>N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.75" customHeight="1">
      <c r="A28" s="92">
        <v>26</v>
      </c>
      <c r="B28" s="93" t="s">
        <v>353</v>
      </c>
      <c r="C28" s="93" t="s">
        <v>354</v>
      </c>
      <c r="D28" s="69">
        <v>51</v>
      </c>
      <c r="E28" s="55" t="str">
        <f t="shared" si="0"/>
        <v>N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>
      <c r="A29" s="92">
        <v>27</v>
      </c>
      <c r="B29" s="93" t="s">
        <v>355</v>
      </c>
      <c r="C29" s="93" t="s">
        <v>356</v>
      </c>
      <c r="D29" s="69">
        <v>56</v>
      </c>
      <c r="E29" s="55" t="str">
        <f t="shared" si="0"/>
        <v>N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>
      <c r="A30" s="92">
        <v>28</v>
      </c>
      <c r="B30" s="93" t="s">
        <v>357</v>
      </c>
      <c r="C30" s="93" t="s">
        <v>358</v>
      </c>
      <c r="D30" s="69">
        <v>51</v>
      </c>
      <c r="E30" s="55" t="str">
        <f t="shared" si="0"/>
        <v>N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>
      <c r="A31" s="92">
        <v>29</v>
      </c>
      <c r="B31" s="93" t="s">
        <v>359</v>
      </c>
      <c r="C31" s="93" t="s">
        <v>360</v>
      </c>
      <c r="D31" s="69">
        <v>68</v>
      </c>
      <c r="E31" s="55" t="str">
        <f t="shared" si="0"/>
        <v>N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92">
        <v>30</v>
      </c>
      <c r="B32" s="93" t="s">
        <v>361</v>
      </c>
      <c r="C32" s="93" t="s">
        <v>362</v>
      </c>
      <c r="D32" s="69">
        <v>51</v>
      </c>
      <c r="E32" s="55" t="str">
        <f t="shared" si="0"/>
        <v>N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.75" customHeight="1">
      <c r="A33" s="92">
        <v>31</v>
      </c>
      <c r="B33" s="93" t="s">
        <v>363</v>
      </c>
      <c r="C33" s="93" t="s">
        <v>364</v>
      </c>
      <c r="D33" s="69">
        <v>56</v>
      </c>
      <c r="E33" s="55" t="str">
        <f t="shared" si="0"/>
        <v>N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>
      <c r="A34" s="92">
        <v>32</v>
      </c>
      <c r="B34" s="93" t="s">
        <v>365</v>
      </c>
      <c r="C34" s="93" t="s">
        <v>366</v>
      </c>
      <c r="D34" s="69">
        <v>51</v>
      </c>
      <c r="E34" s="55" t="str">
        <f t="shared" si="0"/>
        <v>N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92">
        <v>33</v>
      </c>
      <c r="B35" s="93" t="s">
        <v>367</v>
      </c>
      <c r="C35" s="93" t="s">
        <v>368</v>
      </c>
      <c r="D35" s="69">
        <v>68</v>
      </c>
      <c r="E35" s="55" t="str">
        <f t="shared" si="0"/>
        <v>N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>
      <c r="A36" s="92">
        <v>34</v>
      </c>
      <c r="B36" s="93" t="s">
        <v>369</v>
      </c>
      <c r="C36" s="93" t="s">
        <v>370</v>
      </c>
      <c r="D36" s="69">
        <v>54</v>
      </c>
      <c r="E36" s="55" t="str">
        <f t="shared" si="0"/>
        <v>N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92">
        <v>35</v>
      </c>
      <c r="B37" s="93" t="s">
        <v>371</v>
      </c>
      <c r="C37" s="93" t="s">
        <v>372</v>
      </c>
      <c r="D37" s="69">
        <v>42</v>
      </c>
      <c r="E37" s="55" t="str">
        <f t="shared" si="0"/>
        <v>Y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92">
        <v>36</v>
      </c>
      <c r="B38" s="93" t="s">
        <v>373</v>
      </c>
      <c r="C38" s="93" t="s">
        <v>374</v>
      </c>
      <c r="D38" s="69">
        <v>51</v>
      </c>
      <c r="E38" s="55" t="str">
        <f t="shared" si="0"/>
        <v>N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92">
        <v>37</v>
      </c>
      <c r="B39" s="93" t="s">
        <v>375</v>
      </c>
      <c r="C39" s="93" t="s">
        <v>376</v>
      </c>
      <c r="D39" s="69">
        <v>51</v>
      </c>
      <c r="E39" s="55" t="str">
        <f t="shared" si="0"/>
        <v>N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92">
        <v>38</v>
      </c>
      <c r="B40" s="93" t="s">
        <v>377</v>
      </c>
      <c r="C40" s="93" t="s">
        <v>378</v>
      </c>
      <c r="D40" s="69">
        <v>42</v>
      </c>
      <c r="E40" s="55" t="str">
        <f t="shared" si="0"/>
        <v>Y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92">
        <v>39</v>
      </c>
      <c r="B41" s="93" t="s">
        <v>379</v>
      </c>
      <c r="C41" s="93" t="s">
        <v>380</v>
      </c>
      <c r="D41" s="69">
        <v>61</v>
      </c>
      <c r="E41" s="55" t="str">
        <f t="shared" si="0"/>
        <v>N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92">
        <v>40</v>
      </c>
      <c r="B42" s="93" t="s">
        <v>381</v>
      </c>
      <c r="C42" s="93" t="s">
        <v>382</v>
      </c>
      <c r="D42" s="69">
        <v>51</v>
      </c>
      <c r="E42" s="55" t="str">
        <f t="shared" si="0"/>
        <v>N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92">
        <v>41</v>
      </c>
      <c r="B43" s="93" t="s">
        <v>383</v>
      </c>
      <c r="C43" s="93" t="s">
        <v>384</v>
      </c>
      <c r="D43" s="69">
        <v>51</v>
      </c>
      <c r="E43" s="55" t="str">
        <f t="shared" si="0"/>
        <v>N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92">
        <v>42</v>
      </c>
      <c r="B44" s="93" t="s">
        <v>385</v>
      </c>
      <c r="C44" s="93" t="s">
        <v>386</v>
      </c>
      <c r="D44" s="69">
        <v>54</v>
      </c>
      <c r="E44" s="55" t="str">
        <f t="shared" si="0"/>
        <v>N</v>
      </c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92">
        <v>43</v>
      </c>
      <c r="B45" s="93" t="s">
        <v>387</v>
      </c>
      <c r="C45" s="93" t="s">
        <v>388</v>
      </c>
      <c r="D45" s="69">
        <v>63</v>
      </c>
      <c r="E45" s="55" t="str">
        <f t="shared" si="0"/>
        <v>N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92">
        <v>44</v>
      </c>
      <c r="B46" s="93" t="s">
        <v>389</v>
      </c>
      <c r="C46" s="93" t="s">
        <v>390</v>
      </c>
      <c r="D46" s="69">
        <v>58</v>
      </c>
      <c r="E46" s="55" t="str">
        <f t="shared" si="0"/>
        <v>N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92">
        <v>45</v>
      </c>
      <c r="B47" s="93" t="s">
        <v>391</v>
      </c>
      <c r="C47" s="93" t="s">
        <v>392</v>
      </c>
      <c r="D47" s="69">
        <v>54</v>
      </c>
      <c r="E47" s="55" t="str">
        <f t="shared" si="0"/>
        <v>N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92">
        <v>46</v>
      </c>
      <c r="B48" s="93" t="s">
        <v>393</v>
      </c>
      <c r="C48" s="93" t="s">
        <v>394</v>
      </c>
      <c r="D48" s="69">
        <v>54</v>
      </c>
      <c r="E48" s="55" t="str">
        <f t="shared" si="0"/>
        <v>N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92">
        <v>47</v>
      </c>
      <c r="B49" s="93" t="s">
        <v>395</v>
      </c>
      <c r="C49" s="93" t="s">
        <v>396</v>
      </c>
      <c r="D49" s="69">
        <v>61</v>
      </c>
      <c r="E49" s="55" t="str">
        <f t="shared" si="0"/>
        <v>N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92">
        <v>48</v>
      </c>
      <c r="B50" s="93" t="s">
        <v>397</v>
      </c>
      <c r="C50" s="93" t="s">
        <v>398</v>
      </c>
      <c r="D50" s="69">
        <v>54</v>
      </c>
      <c r="E50" s="55" t="str">
        <f t="shared" si="0"/>
        <v>N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92">
        <v>49</v>
      </c>
      <c r="B51" s="93" t="s">
        <v>399</v>
      </c>
      <c r="C51" s="93" t="s">
        <v>400</v>
      </c>
      <c r="D51" s="69">
        <v>58</v>
      </c>
      <c r="E51" s="55" t="str">
        <f t="shared" si="0"/>
        <v>N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92">
        <v>50</v>
      </c>
      <c r="B52" s="93" t="s">
        <v>401</v>
      </c>
      <c r="C52" s="93" t="s">
        <v>402</v>
      </c>
      <c r="D52" s="69">
        <v>68</v>
      </c>
      <c r="E52" s="55" t="str">
        <f t="shared" si="0"/>
        <v>N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92">
        <v>51</v>
      </c>
      <c r="B53" s="93" t="s">
        <v>403</v>
      </c>
      <c r="C53" s="93" t="s">
        <v>404</v>
      </c>
      <c r="D53" s="69">
        <v>61</v>
      </c>
      <c r="E53" s="55" t="str">
        <f t="shared" si="0"/>
        <v>N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92">
        <v>52</v>
      </c>
      <c r="B54" s="93" t="s">
        <v>405</v>
      </c>
      <c r="C54" s="93" t="s">
        <v>406</v>
      </c>
      <c r="D54" s="69">
        <v>54</v>
      </c>
      <c r="E54" s="55" t="str">
        <f t="shared" si="0"/>
        <v>N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92">
        <v>53</v>
      </c>
      <c r="B55" s="93" t="s">
        <v>407</v>
      </c>
      <c r="C55" s="93" t="s">
        <v>408</v>
      </c>
      <c r="D55" s="69">
        <v>54</v>
      </c>
      <c r="E55" s="55" t="str">
        <f t="shared" si="0"/>
        <v>N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92">
        <v>54</v>
      </c>
      <c r="B56" s="93" t="s">
        <v>409</v>
      </c>
      <c r="C56" s="93" t="s">
        <v>410</v>
      </c>
      <c r="D56" s="69">
        <v>65</v>
      </c>
      <c r="E56" s="55" t="str">
        <f t="shared" si="0"/>
        <v>N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92">
        <v>55</v>
      </c>
      <c r="B57" s="93" t="s">
        <v>411</v>
      </c>
      <c r="C57" s="93" t="s">
        <v>156</v>
      </c>
      <c r="D57" s="69">
        <v>51</v>
      </c>
      <c r="E57" s="55" t="str">
        <f t="shared" si="0"/>
        <v>N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92">
        <v>56</v>
      </c>
      <c r="B58" s="93" t="s">
        <v>412</v>
      </c>
      <c r="C58" s="93" t="s">
        <v>413</v>
      </c>
      <c r="D58" s="69">
        <v>54</v>
      </c>
      <c r="E58" s="55" t="str">
        <f t="shared" si="0"/>
        <v>N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92">
        <v>57</v>
      </c>
      <c r="B59" s="93" t="s">
        <v>414</v>
      </c>
      <c r="C59" s="93" t="s">
        <v>415</v>
      </c>
      <c r="D59" s="69">
        <v>54</v>
      </c>
      <c r="E59" s="55" t="str">
        <f t="shared" si="0"/>
        <v>N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92">
        <v>58</v>
      </c>
      <c r="B60" s="93" t="s">
        <v>416</v>
      </c>
      <c r="C60" s="93" t="s">
        <v>417</v>
      </c>
      <c r="D60" s="69">
        <v>51</v>
      </c>
      <c r="E60" s="55" t="str">
        <f t="shared" si="0"/>
        <v>N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92">
        <v>59</v>
      </c>
      <c r="B61" s="93" t="s">
        <v>418</v>
      </c>
      <c r="C61" s="93" t="s">
        <v>419</v>
      </c>
      <c r="D61" s="69">
        <v>54</v>
      </c>
      <c r="E61" s="55" t="str">
        <f t="shared" si="0"/>
        <v>N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92">
        <v>60</v>
      </c>
      <c r="B62" s="93" t="s">
        <v>420</v>
      </c>
      <c r="C62" s="93" t="s">
        <v>421</v>
      </c>
      <c r="D62" s="69">
        <v>49</v>
      </c>
      <c r="E62" s="55" t="str">
        <f t="shared" si="0"/>
        <v>N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92">
        <v>61</v>
      </c>
      <c r="B63" s="93" t="s">
        <v>422</v>
      </c>
      <c r="C63" s="93" t="s">
        <v>423</v>
      </c>
      <c r="D63" s="69">
        <v>58</v>
      </c>
      <c r="E63" s="55" t="str">
        <f t="shared" si="0"/>
        <v>N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92">
        <v>62</v>
      </c>
      <c r="B64" s="93" t="s">
        <v>424</v>
      </c>
      <c r="C64" s="93" t="s">
        <v>425</v>
      </c>
      <c r="D64" s="69">
        <v>54</v>
      </c>
      <c r="E64" s="55" t="str">
        <f t="shared" si="0"/>
        <v>N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92">
        <v>63</v>
      </c>
      <c r="B65" s="93" t="s">
        <v>426</v>
      </c>
      <c r="C65" s="93" t="s">
        <v>427</v>
      </c>
      <c r="D65" s="69">
        <v>63</v>
      </c>
      <c r="E65" s="55" t="str">
        <f t="shared" si="0"/>
        <v>N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92">
        <v>64</v>
      </c>
      <c r="B66" s="93" t="s">
        <v>428</v>
      </c>
      <c r="C66" s="93" t="s">
        <v>429</v>
      </c>
      <c r="D66" s="69">
        <v>63</v>
      </c>
      <c r="E66" s="55" t="str">
        <f t="shared" si="0"/>
        <v>N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92">
        <v>65</v>
      </c>
      <c r="B67" s="93" t="s">
        <v>430</v>
      </c>
      <c r="C67" s="93" t="s">
        <v>431</v>
      </c>
      <c r="D67" s="69">
        <v>54</v>
      </c>
      <c r="E67" s="55" t="str">
        <f t="shared" si="0"/>
        <v>N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92">
        <v>66</v>
      </c>
      <c r="B68" s="93" t="s">
        <v>432</v>
      </c>
      <c r="C68" s="93" t="s">
        <v>433</v>
      </c>
      <c r="D68" s="69">
        <v>51</v>
      </c>
      <c r="E68" s="55" t="str">
        <f t="shared" ref="E68:E131" si="1">IF(D68&lt;=42,"Y","N")</f>
        <v>N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92">
        <v>67</v>
      </c>
      <c r="B69" s="93" t="s">
        <v>434</v>
      </c>
      <c r="C69" s="93" t="s">
        <v>435</v>
      </c>
      <c r="D69" s="69">
        <v>54</v>
      </c>
      <c r="E69" s="55" t="str">
        <f t="shared" si="1"/>
        <v>N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92">
        <v>68</v>
      </c>
      <c r="B70" s="93" t="s">
        <v>436</v>
      </c>
      <c r="C70" s="93" t="s">
        <v>437</v>
      </c>
      <c r="D70" s="69">
        <v>51</v>
      </c>
      <c r="E70" s="55" t="str">
        <f t="shared" si="1"/>
        <v>N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92">
        <v>69</v>
      </c>
      <c r="B71" s="93" t="s">
        <v>438</v>
      </c>
      <c r="C71" s="93" t="s">
        <v>439</v>
      </c>
      <c r="D71" s="69">
        <v>49</v>
      </c>
      <c r="E71" s="55" t="str">
        <f t="shared" si="1"/>
        <v>N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92">
        <v>70</v>
      </c>
      <c r="B72" s="93" t="s">
        <v>440</v>
      </c>
      <c r="C72" s="93" t="s">
        <v>441</v>
      </c>
      <c r="D72" s="69">
        <v>56</v>
      </c>
      <c r="E72" s="55" t="str">
        <f t="shared" si="1"/>
        <v>N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92">
        <v>71</v>
      </c>
      <c r="B73" s="93" t="s">
        <v>442</v>
      </c>
      <c r="C73" s="93" t="s">
        <v>443</v>
      </c>
      <c r="D73" s="69">
        <v>56</v>
      </c>
      <c r="E73" s="55" t="str">
        <f t="shared" si="1"/>
        <v>N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92">
        <v>72</v>
      </c>
      <c r="B74" s="93" t="s">
        <v>444</v>
      </c>
      <c r="C74" s="93" t="s">
        <v>445</v>
      </c>
      <c r="D74" s="69">
        <v>68</v>
      </c>
      <c r="E74" s="55" t="str">
        <f t="shared" si="1"/>
        <v>N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92">
        <v>73</v>
      </c>
      <c r="B75" s="93" t="s">
        <v>446</v>
      </c>
      <c r="C75" s="93" t="s">
        <v>447</v>
      </c>
      <c r="D75" s="69">
        <v>58</v>
      </c>
      <c r="E75" s="55" t="str">
        <f t="shared" si="1"/>
        <v>N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92">
        <v>74</v>
      </c>
      <c r="B76" s="93" t="s">
        <v>448</v>
      </c>
      <c r="C76" s="93" t="s">
        <v>449</v>
      </c>
      <c r="D76" s="69">
        <v>58</v>
      </c>
      <c r="E76" s="55" t="str">
        <f t="shared" si="1"/>
        <v>N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92">
        <v>75</v>
      </c>
      <c r="B77" s="93" t="s">
        <v>450</v>
      </c>
      <c r="C77" s="93" t="s">
        <v>451</v>
      </c>
      <c r="D77" s="69">
        <v>58</v>
      </c>
      <c r="E77" s="55" t="str">
        <f t="shared" si="1"/>
        <v>N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92">
        <v>76</v>
      </c>
      <c r="B78" s="93" t="s">
        <v>452</v>
      </c>
      <c r="C78" s="93" t="s">
        <v>453</v>
      </c>
      <c r="D78" s="69">
        <v>42</v>
      </c>
      <c r="E78" s="55" t="str">
        <f t="shared" si="1"/>
        <v>Y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92">
        <v>77</v>
      </c>
      <c r="B79" s="93" t="s">
        <v>454</v>
      </c>
      <c r="C79" s="93" t="s">
        <v>188</v>
      </c>
      <c r="D79" s="69">
        <v>54</v>
      </c>
      <c r="E79" s="55" t="str">
        <f t="shared" si="1"/>
        <v>N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92">
        <v>78</v>
      </c>
      <c r="B80" s="93" t="s">
        <v>455</v>
      </c>
      <c r="C80" s="93" t="s">
        <v>456</v>
      </c>
      <c r="D80" s="69">
        <v>65</v>
      </c>
      <c r="E80" s="55" t="str">
        <f t="shared" si="1"/>
        <v>N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92">
        <v>79</v>
      </c>
      <c r="B81" s="93" t="s">
        <v>457</v>
      </c>
      <c r="C81" s="93" t="s">
        <v>458</v>
      </c>
      <c r="D81" s="69">
        <v>58</v>
      </c>
      <c r="E81" s="55" t="str">
        <f t="shared" si="1"/>
        <v>N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92">
        <v>80</v>
      </c>
      <c r="B82" s="93" t="s">
        <v>459</v>
      </c>
      <c r="C82" s="93" t="s">
        <v>460</v>
      </c>
      <c r="D82" s="69">
        <v>54</v>
      </c>
      <c r="E82" s="55" t="str">
        <f t="shared" si="1"/>
        <v>N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92">
        <v>81</v>
      </c>
      <c r="B83" s="93" t="s">
        <v>461</v>
      </c>
      <c r="C83" s="93" t="s">
        <v>462</v>
      </c>
      <c r="D83" s="69">
        <v>49</v>
      </c>
      <c r="E83" s="55" t="str">
        <f t="shared" si="1"/>
        <v>N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92">
        <v>82</v>
      </c>
      <c r="B84" s="93" t="s">
        <v>463</v>
      </c>
      <c r="C84" s="93" t="s">
        <v>464</v>
      </c>
      <c r="D84" s="69">
        <v>51</v>
      </c>
      <c r="E84" s="55" t="str">
        <f t="shared" si="1"/>
        <v>N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92">
        <v>83</v>
      </c>
      <c r="B85" s="93" t="s">
        <v>465</v>
      </c>
      <c r="C85" s="93" t="s">
        <v>466</v>
      </c>
      <c r="D85" s="69">
        <v>68</v>
      </c>
      <c r="E85" s="55" t="str">
        <f t="shared" si="1"/>
        <v>N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92">
        <v>84</v>
      </c>
      <c r="B86" s="93" t="s">
        <v>467</v>
      </c>
      <c r="C86" s="93" t="s">
        <v>468</v>
      </c>
      <c r="D86" s="69">
        <v>68</v>
      </c>
      <c r="E86" s="55" t="str">
        <f t="shared" si="1"/>
        <v>N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92">
        <v>85</v>
      </c>
      <c r="B87" s="93" t="s">
        <v>469</v>
      </c>
      <c r="C87" s="93" t="s">
        <v>470</v>
      </c>
      <c r="D87" s="69">
        <v>54</v>
      </c>
      <c r="E87" s="55" t="str">
        <f t="shared" si="1"/>
        <v>N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92">
        <v>86</v>
      </c>
      <c r="B88" s="93" t="s">
        <v>471</v>
      </c>
      <c r="C88" s="93" t="s">
        <v>472</v>
      </c>
      <c r="D88" s="69">
        <v>56</v>
      </c>
      <c r="E88" s="55" t="str">
        <f t="shared" si="1"/>
        <v>N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92">
        <v>87</v>
      </c>
      <c r="B89" s="93" t="s">
        <v>473</v>
      </c>
      <c r="C89" s="93" t="s">
        <v>474</v>
      </c>
      <c r="D89" s="69">
        <v>51</v>
      </c>
      <c r="E89" s="55" t="str">
        <f t="shared" si="1"/>
        <v>N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92">
        <v>88</v>
      </c>
      <c r="B90" s="93" t="s">
        <v>475</v>
      </c>
      <c r="C90" s="93" t="s">
        <v>476</v>
      </c>
      <c r="D90" s="69">
        <v>56</v>
      </c>
      <c r="E90" s="55" t="str">
        <f t="shared" si="1"/>
        <v>N</v>
      </c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92">
        <v>89</v>
      </c>
      <c r="B91" s="93" t="s">
        <v>477</v>
      </c>
      <c r="C91" s="93" t="s">
        <v>478</v>
      </c>
      <c r="D91" s="69">
        <v>54</v>
      </c>
      <c r="E91" s="55" t="str">
        <f t="shared" si="1"/>
        <v>N</v>
      </c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92">
        <v>90</v>
      </c>
      <c r="B92" s="93" t="s">
        <v>479</v>
      </c>
      <c r="C92" s="93" t="s">
        <v>480</v>
      </c>
      <c r="D92" s="69">
        <v>56</v>
      </c>
      <c r="E92" s="55" t="str">
        <f t="shared" si="1"/>
        <v>N</v>
      </c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92">
        <v>91</v>
      </c>
      <c r="B93" s="93" t="s">
        <v>481</v>
      </c>
      <c r="C93" s="93" t="s">
        <v>482</v>
      </c>
      <c r="D93" s="69">
        <v>51</v>
      </c>
      <c r="E93" s="55" t="str">
        <f t="shared" si="1"/>
        <v>N</v>
      </c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92">
        <v>92</v>
      </c>
      <c r="B94" s="93" t="s">
        <v>483</v>
      </c>
      <c r="C94" s="93" t="s">
        <v>484</v>
      </c>
      <c r="D94" s="69">
        <v>68</v>
      </c>
      <c r="E94" s="55" t="str">
        <f t="shared" si="1"/>
        <v>N</v>
      </c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92">
        <v>93</v>
      </c>
      <c r="B95" s="93" t="s">
        <v>485</v>
      </c>
      <c r="C95" s="93" t="s">
        <v>486</v>
      </c>
      <c r="D95" s="69">
        <v>54</v>
      </c>
      <c r="E95" s="55" t="str">
        <f t="shared" si="1"/>
        <v>N</v>
      </c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92">
        <v>94</v>
      </c>
      <c r="B96" s="93" t="s">
        <v>487</v>
      </c>
      <c r="C96" s="93" t="s">
        <v>488</v>
      </c>
      <c r="D96" s="69">
        <v>65</v>
      </c>
      <c r="E96" s="55" t="str">
        <f t="shared" si="1"/>
        <v>N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92">
        <v>95</v>
      </c>
      <c r="B97" s="93" t="s">
        <v>489</v>
      </c>
      <c r="C97" s="93" t="s">
        <v>490</v>
      </c>
      <c r="D97" s="69">
        <v>61</v>
      </c>
      <c r="E97" s="55" t="str">
        <f t="shared" si="1"/>
        <v>N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92">
        <v>96</v>
      </c>
      <c r="B98" s="93" t="s">
        <v>491</v>
      </c>
      <c r="C98" s="93" t="s">
        <v>492</v>
      </c>
      <c r="D98" s="69">
        <v>54</v>
      </c>
      <c r="E98" s="55" t="str">
        <f t="shared" si="1"/>
        <v>N</v>
      </c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92">
        <v>97</v>
      </c>
      <c r="B99" s="93" t="s">
        <v>493</v>
      </c>
      <c r="C99" s="93" t="s">
        <v>494</v>
      </c>
      <c r="D99" s="69">
        <v>56</v>
      </c>
      <c r="E99" s="55" t="str">
        <f t="shared" si="1"/>
        <v>N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92">
        <v>98</v>
      </c>
      <c r="B100" s="93" t="s">
        <v>495</v>
      </c>
      <c r="C100" s="93" t="s">
        <v>496</v>
      </c>
      <c r="D100" s="69">
        <v>56</v>
      </c>
      <c r="E100" s="55" t="str">
        <f t="shared" si="1"/>
        <v>N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92">
        <v>99</v>
      </c>
      <c r="B101" s="93" t="s">
        <v>497</v>
      </c>
      <c r="C101" s="93" t="s">
        <v>498</v>
      </c>
      <c r="D101" s="69">
        <v>68</v>
      </c>
      <c r="E101" s="55" t="str">
        <f t="shared" si="1"/>
        <v>N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92">
        <v>100</v>
      </c>
      <c r="B102" s="93" t="s">
        <v>499</v>
      </c>
      <c r="C102" s="93" t="s">
        <v>500</v>
      </c>
      <c r="D102" s="69">
        <v>58</v>
      </c>
      <c r="E102" s="55" t="str">
        <f t="shared" si="1"/>
        <v>N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92">
        <v>101</v>
      </c>
      <c r="B103" s="93" t="s">
        <v>501</v>
      </c>
      <c r="C103" s="93" t="s">
        <v>502</v>
      </c>
      <c r="D103" s="69">
        <v>61</v>
      </c>
      <c r="E103" s="55" t="str">
        <f t="shared" si="1"/>
        <v>N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92">
        <v>102</v>
      </c>
      <c r="B104" s="93" t="s">
        <v>503</v>
      </c>
      <c r="C104" s="93" t="s">
        <v>504</v>
      </c>
      <c r="D104" s="69">
        <v>56</v>
      </c>
      <c r="E104" s="55" t="str">
        <f t="shared" si="1"/>
        <v>N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92">
        <v>103</v>
      </c>
      <c r="B105" s="93" t="s">
        <v>505</v>
      </c>
      <c r="C105" s="93" t="s">
        <v>506</v>
      </c>
      <c r="D105" s="69">
        <v>54</v>
      </c>
      <c r="E105" s="55" t="str">
        <f t="shared" si="1"/>
        <v>N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92">
        <v>104</v>
      </c>
      <c r="B106" s="93" t="s">
        <v>507</v>
      </c>
      <c r="C106" s="93" t="s">
        <v>198</v>
      </c>
      <c r="D106" s="69">
        <v>58</v>
      </c>
      <c r="E106" s="55" t="str">
        <f t="shared" si="1"/>
        <v>N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92">
        <v>105</v>
      </c>
      <c r="B107" s="93" t="s">
        <v>508</v>
      </c>
      <c r="C107" s="93" t="s">
        <v>509</v>
      </c>
      <c r="D107" s="69">
        <v>42</v>
      </c>
      <c r="E107" s="55" t="str">
        <f t="shared" si="1"/>
        <v>Y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92">
        <v>106</v>
      </c>
      <c r="B108" s="93" t="s">
        <v>510</v>
      </c>
      <c r="C108" s="93" t="s">
        <v>200</v>
      </c>
      <c r="D108" s="69">
        <v>49</v>
      </c>
      <c r="E108" s="55" t="str">
        <f t="shared" si="1"/>
        <v>N</v>
      </c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92">
        <v>107</v>
      </c>
      <c r="B109" s="93" t="s">
        <v>511</v>
      </c>
      <c r="C109" s="93" t="s">
        <v>512</v>
      </c>
      <c r="D109" s="69">
        <v>58</v>
      </c>
      <c r="E109" s="55" t="str">
        <f t="shared" si="1"/>
        <v>N</v>
      </c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92">
        <v>108</v>
      </c>
      <c r="B110" s="93" t="s">
        <v>513</v>
      </c>
      <c r="C110" s="93" t="s">
        <v>514</v>
      </c>
      <c r="D110" s="69">
        <v>61</v>
      </c>
      <c r="E110" s="55" t="str">
        <f t="shared" si="1"/>
        <v>N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92">
        <v>109</v>
      </c>
      <c r="B111" s="93" t="s">
        <v>515</v>
      </c>
      <c r="C111" s="93" t="s">
        <v>516</v>
      </c>
      <c r="D111" s="69">
        <v>54</v>
      </c>
      <c r="E111" s="55" t="str">
        <f t="shared" si="1"/>
        <v>N</v>
      </c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92">
        <v>110</v>
      </c>
      <c r="B112" s="93" t="s">
        <v>517</v>
      </c>
      <c r="C112" s="93" t="s">
        <v>518</v>
      </c>
      <c r="D112" s="69">
        <v>61</v>
      </c>
      <c r="E112" s="55" t="str">
        <f t="shared" si="1"/>
        <v>N</v>
      </c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92">
        <v>111</v>
      </c>
      <c r="B113" s="93" t="s">
        <v>519</v>
      </c>
      <c r="C113" s="93" t="s">
        <v>520</v>
      </c>
      <c r="D113" s="69">
        <v>56</v>
      </c>
      <c r="E113" s="55" t="str">
        <f t="shared" si="1"/>
        <v>N</v>
      </c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92">
        <v>112</v>
      </c>
      <c r="B114" s="93" t="s">
        <v>521</v>
      </c>
      <c r="C114" s="93" t="s">
        <v>522</v>
      </c>
      <c r="D114" s="69">
        <v>56</v>
      </c>
      <c r="E114" s="55" t="str">
        <f t="shared" si="1"/>
        <v>N</v>
      </c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92">
        <v>113</v>
      </c>
      <c r="B115" s="93" t="s">
        <v>523</v>
      </c>
      <c r="C115" s="93" t="s">
        <v>207</v>
      </c>
      <c r="D115" s="69">
        <v>61</v>
      </c>
      <c r="E115" s="55" t="str">
        <f t="shared" si="1"/>
        <v>N</v>
      </c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92">
        <v>114</v>
      </c>
      <c r="B116" s="93" t="s">
        <v>524</v>
      </c>
      <c r="C116" s="93" t="s">
        <v>525</v>
      </c>
      <c r="D116" s="69">
        <v>51</v>
      </c>
      <c r="E116" s="55" t="str">
        <f t="shared" si="1"/>
        <v>N</v>
      </c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92">
        <v>115</v>
      </c>
      <c r="B117" s="93" t="s">
        <v>526</v>
      </c>
      <c r="C117" s="93" t="s">
        <v>527</v>
      </c>
      <c r="D117" s="69">
        <v>63</v>
      </c>
      <c r="E117" s="55" t="str">
        <f t="shared" si="1"/>
        <v>N</v>
      </c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92">
        <v>116</v>
      </c>
      <c r="B118" s="93" t="s">
        <v>528</v>
      </c>
      <c r="C118" s="93" t="s">
        <v>529</v>
      </c>
      <c r="D118" s="69">
        <v>68</v>
      </c>
      <c r="E118" s="55" t="str">
        <f t="shared" si="1"/>
        <v>N</v>
      </c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92">
        <v>117</v>
      </c>
      <c r="B119" s="93" t="s">
        <v>530</v>
      </c>
      <c r="C119" s="93" t="s">
        <v>531</v>
      </c>
      <c r="D119" s="69">
        <v>51</v>
      </c>
      <c r="E119" s="55" t="str">
        <f t="shared" si="1"/>
        <v>N</v>
      </c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92">
        <v>118</v>
      </c>
      <c r="B120" s="93" t="s">
        <v>532</v>
      </c>
      <c r="C120" s="93" t="s">
        <v>533</v>
      </c>
      <c r="D120" s="69">
        <v>65</v>
      </c>
      <c r="E120" s="55" t="str">
        <f t="shared" si="1"/>
        <v>N</v>
      </c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92">
        <v>119</v>
      </c>
      <c r="B121" s="93" t="s">
        <v>534</v>
      </c>
      <c r="C121" s="93" t="s">
        <v>535</v>
      </c>
      <c r="D121" s="69">
        <v>56</v>
      </c>
      <c r="E121" s="55" t="str">
        <f t="shared" si="1"/>
        <v>N</v>
      </c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92">
        <v>120</v>
      </c>
      <c r="B122" s="93" t="s">
        <v>536</v>
      </c>
      <c r="C122" s="93" t="s">
        <v>537</v>
      </c>
      <c r="D122" s="69">
        <v>54</v>
      </c>
      <c r="E122" s="55" t="str">
        <f t="shared" si="1"/>
        <v>N</v>
      </c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92">
        <v>121</v>
      </c>
      <c r="B123" s="93" t="s">
        <v>538</v>
      </c>
      <c r="C123" s="93" t="s">
        <v>539</v>
      </c>
      <c r="D123" s="69">
        <v>65</v>
      </c>
      <c r="E123" s="55" t="str">
        <f t="shared" si="1"/>
        <v>N</v>
      </c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92">
        <v>122</v>
      </c>
      <c r="B124" s="93" t="s">
        <v>540</v>
      </c>
      <c r="C124" s="93" t="s">
        <v>541</v>
      </c>
      <c r="D124" s="69">
        <v>54</v>
      </c>
      <c r="E124" s="55" t="str">
        <f t="shared" si="1"/>
        <v>N</v>
      </c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92">
        <v>123</v>
      </c>
      <c r="B125" s="93" t="s">
        <v>542</v>
      </c>
      <c r="C125" s="93" t="s">
        <v>543</v>
      </c>
      <c r="D125" s="69">
        <v>63</v>
      </c>
      <c r="E125" s="55" t="str">
        <f t="shared" si="1"/>
        <v>N</v>
      </c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92">
        <v>124</v>
      </c>
      <c r="B126" s="93" t="s">
        <v>544</v>
      </c>
      <c r="C126" s="93" t="s">
        <v>545</v>
      </c>
      <c r="D126" s="69">
        <v>65</v>
      </c>
      <c r="E126" s="55" t="str">
        <f t="shared" si="1"/>
        <v>N</v>
      </c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92">
        <v>125</v>
      </c>
      <c r="B127" s="93" t="s">
        <v>546</v>
      </c>
      <c r="C127" s="93" t="s">
        <v>547</v>
      </c>
      <c r="D127" s="69">
        <v>54</v>
      </c>
      <c r="E127" s="55" t="str">
        <f t="shared" si="1"/>
        <v>N</v>
      </c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92">
        <v>126</v>
      </c>
      <c r="B128" s="93" t="s">
        <v>548</v>
      </c>
      <c r="C128" s="93" t="s">
        <v>549</v>
      </c>
      <c r="D128" s="69">
        <v>51</v>
      </c>
      <c r="E128" s="55" t="str">
        <f t="shared" si="1"/>
        <v>N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92">
        <v>127</v>
      </c>
      <c r="B129" s="93" t="s">
        <v>550</v>
      </c>
      <c r="C129" s="93" t="s">
        <v>551</v>
      </c>
      <c r="D129" s="69">
        <v>56</v>
      </c>
      <c r="E129" s="55" t="str">
        <f t="shared" si="1"/>
        <v>N</v>
      </c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92">
        <v>128</v>
      </c>
      <c r="B130" s="93" t="s">
        <v>552</v>
      </c>
      <c r="C130" s="93" t="s">
        <v>553</v>
      </c>
      <c r="D130" s="69">
        <v>51</v>
      </c>
      <c r="E130" s="55" t="str">
        <f t="shared" si="1"/>
        <v>N</v>
      </c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92">
        <v>129</v>
      </c>
      <c r="B131" s="93" t="s">
        <v>554</v>
      </c>
      <c r="C131" s="93" t="s">
        <v>555</v>
      </c>
      <c r="D131" s="69">
        <v>51</v>
      </c>
      <c r="E131" s="55" t="str">
        <f t="shared" si="1"/>
        <v>N</v>
      </c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92">
        <v>130</v>
      </c>
      <c r="B132" s="93" t="s">
        <v>556</v>
      </c>
      <c r="C132" s="93" t="s">
        <v>557</v>
      </c>
      <c r="D132" s="69">
        <v>63</v>
      </c>
      <c r="E132" s="55" t="str">
        <f t="shared" ref="E132:E195" si="2">IF(D132&lt;=42,"Y","N")</f>
        <v>N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92">
        <v>131</v>
      </c>
      <c r="B133" s="93" t="s">
        <v>558</v>
      </c>
      <c r="C133" s="93" t="s">
        <v>559</v>
      </c>
      <c r="D133" s="69">
        <v>61</v>
      </c>
      <c r="E133" s="55" t="str">
        <f t="shared" si="2"/>
        <v>N</v>
      </c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92">
        <v>132</v>
      </c>
      <c r="B134" s="93" t="s">
        <v>560</v>
      </c>
      <c r="C134" s="93" t="s">
        <v>561</v>
      </c>
      <c r="D134" s="69">
        <v>51</v>
      </c>
      <c r="E134" s="55" t="str">
        <f t="shared" si="2"/>
        <v>N</v>
      </c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92">
        <v>133</v>
      </c>
      <c r="B135" s="93" t="s">
        <v>562</v>
      </c>
      <c r="C135" s="93" t="s">
        <v>563</v>
      </c>
      <c r="D135" s="69">
        <v>65</v>
      </c>
      <c r="E135" s="55" t="str">
        <f t="shared" si="2"/>
        <v>N</v>
      </c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92">
        <v>134</v>
      </c>
      <c r="B136" s="93" t="s">
        <v>564</v>
      </c>
      <c r="C136" s="93" t="s">
        <v>565</v>
      </c>
      <c r="D136" s="69">
        <v>65</v>
      </c>
      <c r="E136" s="55" t="str">
        <f t="shared" si="2"/>
        <v>N</v>
      </c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92">
        <v>135</v>
      </c>
      <c r="B137" s="93" t="s">
        <v>566</v>
      </c>
      <c r="C137" s="93" t="s">
        <v>229</v>
      </c>
      <c r="D137" s="69">
        <v>54</v>
      </c>
      <c r="E137" s="55" t="str">
        <f t="shared" si="2"/>
        <v>N</v>
      </c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92">
        <v>136</v>
      </c>
      <c r="B138" s="93" t="s">
        <v>567</v>
      </c>
      <c r="C138" s="93" t="s">
        <v>568</v>
      </c>
      <c r="D138" s="69">
        <v>54</v>
      </c>
      <c r="E138" s="55" t="str">
        <f t="shared" si="2"/>
        <v>N</v>
      </c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92">
        <v>137</v>
      </c>
      <c r="B139" s="93" t="s">
        <v>569</v>
      </c>
      <c r="C139" s="93" t="s">
        <v>570</v>
      </c>
      <c r="D139" s="69">
        <v>54</v>
      </c>
      <c r="E139" s="55" t="str">
        <f t="shared" si="2"/>
        <v>N</v>
      </c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92">
        <v>138</v>
      </c>
      <c r="B140" s="93" t="s">
        <v>571</v>
      </c>
      <c r="C140" s="93" t="s">
        <v>572</v>
      </c>
      <c r="D140" s="69">
        <v>65</v>
      </c>
      <c r="E140" s="55" t="str">
        <f t="shared" si="2"/>
        <v>N</v>
      </c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92">
        <v>139</v>
      </c>
      <c r="B141" s="93" t="s">
        <v>573</v>
      </c>
      <c r="C141" s="93" t="s">
        <v>574</v>
      </c>
      <c r="D141" s="69">
        <v>51</v>
      </c>
      <c r="E141" s="55" t="str">
        <f t="shared" si="2"/>
        <v>N</v>
      </c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92">
        <v>140</v>
      </c>
      <c r="B142" s="93" t="s">
        <v>575</v>
      </c>
      <c r="C142" s="93" t="s">
        <v>576</v>
      </c>
      <c r="D142" s="69">
        <v>68</v>
      </c>
      <c r="E142" s="55" t="str">
        <f t="shared" si="2"/>
        <v>N</v>
      </c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92">
        <v>141</v>
      </c>
      <c r="B143" s="93" t="s">
        <v>577</v>
      </c>
      <c r="C143" s="93" t="s">
        <v>578</v>
      </c>
      <c r="D143" s="69">
        <v>54</v>
      </c>
      <c r="E143" s="55" t="str">
        <f t="shared" si="2"/>
        <v>N</v>
      </c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92">
        <v>142</v>
      </c>
      <c r="B144" s="93" t="s">
        <v>579</v>
      </c>
      <c r="C144" s="93" t="s">
        <v>580</v>
      </c>
      <c r="D144" s="69">
        <v>51</v>
      </c>
      <c r="E144" s="55" t="str">
        <f t="shared" si="2"/>
        <v>N</v>
      </c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92">
        <v>143</v>
      </c>
      <c r="B145" s="93" t="s">
        <v>581</v>
      </c>
      <c r="C145" s="93" t="s">
        <v>582</v>
      </c>
      <c r="D145" s="69">
        <v>65</v>
      </c>
      <c r="E145" s="55" t="str">
        <f t="shared" si="2"/>
        <v>N</v>
      </c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92">
        <v>144</v>
      </c>
      <c r="B146" s="93" t="s">
        <v>583</v>
      </c>
      <c r="C146" s="93" t="s">
        <v>584</v>
      </c>
      <c r="D146" s="69">
        <v>68</v>
      </c>
      <c r="E146" s="55" t="str">
        <f t="shared" si="2"/>
        <v>N</v>
      </c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92">
        <v>145</v>
      </c>
      <c r="B147" s="93" t="s">
        <v>585</v>
      </c>
      <c r="C147" s="93" t="s">
        <v>586</v>
      </c>
      <c r="D147" s="69">
        <v>56</v>
      </c>
      <c r="E147" s="55" t="str">
        <f t="shared" si="2"/>
        <v>N</v>
      </c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92">
        <v>146</v>
      </c>
      <c r="B148" s="93" t="s">
        <v>587</v>
      </c>
      <c r="C148" s="93" t="s">
        <v>588</v>
      </c>
      <c r="D148" s="69">
        <v>61</v>
      </c>
      <c r="E148" s="55" t="str">
        <f t="shared" si="2"/>
        <v>N</v>
      </c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92">
        <v>147</v>
      </c>
      <c r="B149" s="93" t="s">
        <v>589</v>
      </c>
      <c r="C149" s="93" t="s">
        <v>590</v>
      </c>
      <c r="D149" s="69">
        <v>54</v>
      </c>
      <c r="E149" s="55" t="str">
        <f t="shared" si="2"/>
        <v>N</v>
      </c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92">
        <v>148</v>
      </c>
      <c r="B150" s="93" t="s">
        <v>591</v>
      </c>
      <c r="C150" s="93" t="s">
        <v>592</v>
      </c>
      <c r="D150" s="69">
        <v>51</v>
      </c>
      <c r="E150" s="55" t="str">
        <f t="shared" si="2"/>
        <v>N</v>
      </c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92">
        <v>149</v>
      </c>
      <c r="B151" s="93" t="s">
        <v>593</v>
      </c>
      <c r="C151" s="93" t="s">
        <v>594</v>
      </c>
      <c r="D151" s="69">
        <v>56</v>
      </c>
      <c r="E151" s="55" t="str">
        <f t="shared" si="2"/>
        <v>N</v>
      </c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92">
        <v>150</v>
      </c>
      <c r="B152" s="93" t="s">
        <v>595</v>
      </c>
      <c r="C152" s="93" t="s">
        <v>596</v>
      </c>
      <c r="D152" s="69">
        <v>63</v>
      </c>
      <c r="E152" s="55" t="str">
        <f t="shared" si="2"/>
        <v>N</v>
      </c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92">
        <v>151</v>
      </c>
      <c r="B153" s="93" t="s">
        <v>597</v>
      </c>
      <c r="C153" s="93" t="s">
        <v>598</v>
      </c>
      <c r="D153" s="69">
        <v>56</v>
      </c>
      <c r="E153" s="55" t="str">
        <f t="shared" si="2"/>
        <v>N</v>
      </c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92">
        <v>152</v>
      </c>
      <c r="B154" s="93" t="s">
        <v>599</v>
      </c>
      <c r="C154" s="93" t="s">
        <v>600</v>
      </c>
      <c r="D154" s="69">
        <v>54</v>
      </c>
      <c r="E154" s="55" t="str">
        <f t="shared" si="2"/>
        <v>N</v>
      </c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92">
        <v>153</v>
      </c>
      <c r="B155" s="93" t="s">
        <v>601</v>
      </c>
      <c r="C155" s="93" t="s">
        <v>602</v>
      </c>
      <c r="D155" s="69">
        <v>65</v>
      </c>
      <c r="E155" s="55" t="str">
        <f t="shared" si="2"/>
        <v>N</v>
      </c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92">
        <v>154</v>
      </c>
      <c r="B156" s="93" t="s">
        <v>603</v>
      </c>
      <c r="C156" s="93" t="s">
        <v>604</v>
      </c>
      <c r="D156" s="69">
        <v>58</v>
      </c>
      <c r="E156" s="55" t="str">
        <f t="shared" si="2"/>
        <v>N</v>
      </c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92">
        <v>155</v>
      </c>
      <c r="B157" s="93" t="s">
        <v>605</v>
      </c>
      <c r="C157" s="93" t="s">
        <v>606</v>
      </c>
      <c r="D157" s="69">
        <v>63</v>
      </c>
      <c r="E157" s="55" t="str">
        <f t="shared" si="2"/>
        <v>N</v>
      </c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92">
        <v>156</v>
      </c>
      <c r="B158" s="93" t="s">
        <v>607</v>
      </c>
      <c r="C158" s="93" t="s">
        <v>608</v>
      </c>
      <c r="D158" s="69">
        <v>54</v>
      </c>
      <c r="E158" s="55" t="str">
        <f t="shared" si="2"/>
        <v>N</v>
      </c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92">
        <v>157</v>
      </c>
      <c r="B159" s="93" t="s">
        <v>609</v>
      </c>
      <c r="C159" s="93" t="s">
        <v>610</v>
      </c>
      <c r="D159" s="69">
        <v>47</v>
      </c>
      <c r="E159" s="55" t="str">
        <f t="shared" si="2"/>
        <v>N</v>
      </c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92">
        <v>158</v>
      </c>
      <c r="B160" s="93" t="s">
        <v>611</v>
      </c>
      <c r="C160" s="93" t="s">
        <v>612</v>
      </c>
      <c r="D160" s="69">
        <v>49</v>
      </c>
      <c r="E160" s="55" t="str">
        <f t="shared" si="2"/>
        <v>N</v>
      </c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92">
        <v>159</v>
      </c>
      <c r="B161" s="93" t="s">
        <v>613</v>
      </c>
      <c r="C161" s="93" t="s">
        <v>614</v>
      </c>
      <c r="D161" s="69">
        <v>65</v>
      </c>
      <c r="E161" s="55" t="str">
        <f t="shared" si="2"/>
        <v>N</v>
      </c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92">
        <v>160</v>
      </c>
      <c r="B162" s="93" t="s">
        <v>615</v>
      </c>
      <c r="C162" s="93" t="s">
        <v>616</v>
      </c>
      <c r="D162" s="69">
        <v>65</v>
      </c>
      <c r="E162" s="55" t="str">
        <f t="shared" si="2"/>
        <v>N</v>
      </c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92">
        <v>161</v>
      </c>
      <c r="B163" s="93" t="s">
        <v>617</v>
      </c>
      <c r="C163" s="93" t="s">
        <v>618</v>
      </c>
      <c r="D163" s="69">
        <v>54</v>
      </c>
      <c r="E163" s="55" t="str">
        <f t="shared" si="2"/>
        <v>N</v>
      </c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92">
        <v>162</v>
      </c>
      <c r="B164" s="93" t="s">
        <v>619</v>
      </c>
      <c r="C164" s="93" t="s">
        <v>620</v>
      </c>
      <c r="D164" s="69">
        <v>54</v>
      </c>
      <c r="E164" s="55" t="str">
        <f t="shared" si="2"/>
        <v>N</v>
      </c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92">
        <v>163</v>
      </c>
      <c r="B165" s="93" t="s">
        <v>621</v>
      </c>
      <c r="C165" s="93" t="s">
        <v>622</v>
      </c>
      <c r="D165" s="69">
        <v>54</v>
      </c>
      <c r="E165" s="55" t="str">
        <f t="shared" si="2"/>
        <v>N</v>
      </c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92">
        <v>164</v>
      </c>
      <c r="B166" s="93" t="s">
        <v>623</v>
      </c>
      <c r="C166" s="93" t="s">
        <v>624</v>
      </c>
      <c r="D166" s="69">
        <v>68</v>
      </c>
      <c r="E166" s="55" t="str">
        <f t="shared" si="2"/>
        <v>N</v>
      </c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92">
        <v>165</v>
      </c>
      <c r="B167" s="93" t="s">
        <v>625</v>
      </c>
      <c r="C167" s="93" t="s">
        <v>626</v>
      </c>
      <c r="D167" s="69">
        <v>54</v>
      </c>
      <c r="E167" s="55" t="str">
        <f t="shared" si="2"/>
        <v>N</v>
      </c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92">
        <v>166</v>
      </c>
      <c r="B168" s="93" t="s">
        <v>627</v>
      </c>
      <c r="C168" s="93" t="s">
        <v>628</v>
      </c>
      <c r="D168" s="69">
        <v>51</v>
      </c>
      <c r="E168" s="55" t="str">
        <f t="shared" si="2"/>
        <v>N</v>
      </c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92">
        <v>167</v>
      </c>
      <c r="B169" s="93" t="s">
        <v>629</v>
      </c>
      <c r="C169" s="93" t="s">
        <v>630</v>
      </c>
      <c r="D169" s="69">
        <v>58</v>
      </c>
      <c r="E169" s="55" t="str">
        <f t="shared" si="2"/>
        <v>N</v>
      </c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92">
        <v>168</v>
      </c>
      <c r="B170" s="93" t="s">
        <v>631</v>
      </c>
      <c r="C170" s="93" t="s">
        <v>632</v>
      </c>
      <c r="D170" s="69">
        <v>68</v>
      </c>
      <c r="E170" s="55" t="str">
        <f t="shared" si="2"/>
        <v>N</v>
      </c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92">
        <v>169</v>
      </c>
      <c r="B171" s="93" t="s">
        <v>633</v>
      </c>
      <c r="C171" s="93" t="s">
        <v>634</v>
      </c>
      <c r="D171" s="69">
        <v>58</v>
      </c>
      <c r="E171" s="55" t="str">
        <f t="shared" si="2"/>
        <v>N</v>
      </c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92">
        <v>170</v>
      </c>
      <c r="B172" s="93" t="s">
        <v>635</v>
      </c>
      <c r="C172" s="93" t="s">
        <v>636</v>
      </c>
      <c r="D172" s="69">
        <v>58</v>
      </c>
      <c r="E172" s="55" t="str">
        <f t="shared" si="2"/>
        <v>N</v>
      </c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92">
        <v>171</v>
      </c>
      <c r="B173" s="93" t="s">
        <v>637</v>
      </c>
      <c r="C173" s="93" t="s">
        <v>638</v>
      </c>
      <c r="D173" s="69" t="e">
        <v>#VALUE!</v>
      </c>
      <c r="E173" s="55" t="e">
        <f t="shared" si="2"/>
        <v>#VALUE!</v>
      </c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92">
        <v>172</v>
      </c>
      <c r="B174" s="93" t="s">
        <v>639</v>
      </c>
      <c r="C174" s="93" t="s">
        <v>640</v>
      </c>
      <c r="D174" s="69">
        <v>54</v>
      </c>
      <c r="E174" s="55" t="str">
        <f t="shared" si="2"/>
        <v>N</v>
      </c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92">
        <v>173</v>
      </c>
      <c r="B175" s="93" t="s">
        <v>641</v>
      </c>
      <c r="C175" s="93" t="s">
        <v>642</v>
      </c>
      <c r="D175" s="69">
        <v>54</v>
      </c>
      <c r="E175" s="55" t="str">
        <f t="shared" si="2"/>
        <v>N</v>
      </c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92">
        <v>174</v>
      </c>
      <c r="B176" s="93" t="s">
        <v>643</v>
      </c>
      <c r="C176" s="93" t="s">
        <v>644</v>
      </c>
      <c r="D176" s="69">
        <v>65</v>
      </c>
      <c r="E176" s="55" t="str">
        <f t="shared" si="2"/>
        <v>N</v>
      </c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92">
        <v>175</v>
      </c>
      <c r="B177" s="93" t="s">
        <v>645</v>
      </c>
      <c r="C177" s="93" t="s">
        <v>646</v>
      </c>
      <c r="D177" s="69">
        <v>54</v>
      </c>
      <c r="E177" s="55" t="str">
        <f t="shared" si="2"/>
        <v>N</v>
      </c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22">
        <v>176</v>
      </c>
      <c r="B178" s="91" t="s">
        <v>647</v>
      </c>
      <c r="C178" s="91" t="s">
        <v>274</v>
      </c>
      <c r="D178" s="69">
        <v>58</v>
      </c>
      <c r="E178" s="55" t="str">
        <f t="shared" si="2"/>
        <v>N</v>
      </c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18">
        <v>177</v>
      </c>
      <c r="B179" s="91" t="s">
        <v>648</v>
      </c>
      <c r="C179" s="91" t="s">
        <v>297</v>
      </c>
      <c r="D179" s="69">
        <v>56</v>
      </c>
      <c r="E179" s="55" t="str">
        <f t="shared" si="2"/>
        <v>N</v>
      </c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22">
        <v>178</v>
      </c>
      <c r="B180" s="91" t="s">
        <v>649</v>
      </c>
      <c r="C180" s="91" t="s">
        <v>298</v>
      </c>
      <c r="D180" s="69">
        <v>56</v>
      </c>
      <c r="E180" s="55" t="str">
        <f t="shared" si="2"/>
        <v>N</v>
      </c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18">
        <v>179</v>
      </c>
      <c r="B181" s="91" t="s">
        <v>650</v>
      </c>
      <c r="C181" s="91" t="s">
        <v>299</v>
      </c>
      <c r="D181" s="69">
        <v>42</v>
      </c>
      <c r="E181" s="55" t="str">
        <f t="shared" si="2"/>
        <v>Y</v>
      </c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22">
        <v>180</v>
      </c>
      <c r="B182" s="91" t="s">
        <v>651</v>
      </c>
      <c r="C182" s="91" t="s">
        <v>300</v>
      </c>
      <c r="D182" s="69">
        <v>51</v>
      </c>
      <c r="E182" s="55" t="str">
        <f t="shared" si="2"/>
        <v>N</v>
      </c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18">
        <v>181</v>
      </c>
      <c r="B183" s="91" t="s">
        <v>652</v>
      </c>
      <c r="C183" s="91" t="s">
        <v>301</v>
      </c>
      <c r="D183" s="69">
        <v>42</v>
      </c>
      <c r="E183" s="55" t="str">
        <f t="shared" si="2"/>
        <v>Y</v>
      </c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22">
        <v>182</v>
      </c>
      <c r="B184" s="91" t="s">
        <v>653</v>
      </c>
      <c r="C184" s="91" t="s">
        <v>302</v>
      </c>
      <c r="D184" s="69">
        <v>51</v>
      </c>
      <c r="E184" s="55" t="str">
        <f t="shared" si="2"/>
        <v>N</v>
      </c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18">
        <v>183</v>
      </c>
      <c r="B185" s="91" t="s">
        <v>654</v>
      </c>
      <c r="C185" s="91" t="s">
        <v>303</v>
      </c>
      <c r="D185" s="69">
        <v>49</v>
      </c>
      <c r="E185" s="55" t="str">
        <f t="shared" si="2"/>
        <v>N</v>
      </c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22">
        <v>184</v>
      </c>
      <c r="B186" s="91" t="s">
        <v>655</v>
      </c>
      <c r="C186" s="91" t="s">
        <v>656</v>
      </c>
      <c r="D186" s="69">
        <v>68</v>
      </c>
      <c r="E186" s="55" t="str">
        <f t="shared" si="2"/>
        <v>N</v>
      </c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18">
        <v>185</v>
      </c>
      <c r="B187" s="91" t="s">
        <v>657</v>
      </c>
      <c r="C187" s="91" t="s">
        <v>658</v>
      </c>
      <c r="D187" s="69">
        <v>68</v>
      </c>
      <c r="E187" s="55" t="str">
        <f t="shared" si="2"/>
        <v>N</v>
      </c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22">
        <v>186</v>
      </c>
      <c r="B188" s="91" t="s">
        <v>659</v>
      </c>
      <c r="C188" s="91" t="s">
        <v>660</v>
      </c>
      <c r="D188" s="69">
        <v>63</v>
      </c>
      <c r="E188" s="55" t="str">
        <f t="shared" si="2"/>
        <v>N</v>
      </c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18">
        <v>187</v>
      </c>
      <c r="B189" s="91" t="s">
        <v>661</v>
      </c>
      <c r="C189" s="91" t="s">
        <v>358</v>
      </c>
      <c r="D189" s="69">
        <v>51</v>
      </c>
      <c r="E189" s="55" t="str">
        <f t="shared" si="2"/>
        <v>N</v>
      </c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22">
        <v>188</v>
      </c>
      <c r="B190" s="91" t="s">
        <v>662</v>
      </c>
      <c r="C190" s="91" t="s">
        <v>663</v>
      </c>
      <c r="D190" s="69">
        <v>54</v>
      </c>
      <c r="E190" s="55" t="str">
        <f t="shared" si="2"/>
        <v>N</v>
      </c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18">
        <v>189</v>
      </c>
      <c r="B191" s="91" t="s">
        <v>664</v>
      </c>
      <c r="C191" s="91" t="s">
        <v>665</v>
      </c>
      <c r="D191" s="69">
        <v>49</v>
      </c>
      <c r="E191" s="55" t="str">
        <f t="shared" si="2"/>
        <v>N</v>
      </c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22">
        <v>190</v>
      </c>
      <c r="B192" s="91" t="s">
        <v>666</v>
      </c>
      <c r="C192" s="91" t="s">
        <v>667</v>
      </c>
      <c r="D192" s="69">
        <v>54</v>
      </c>
      <c r="E192" s="55" t="str">
        <f t="shared" si="2"/>
        <v>N</v>
      </c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18">
        <v>191</v>
      </c>
      <c r="B193" s="91" t="s">
        <v>668</v>
      </c>
      <c r="C193" s="91" t="s">
        <v>669</v>
      </c>
      <c r="D193" s="69">
        <v>49</v>
      </c>
      <c r="E193" s="55" t="str">
        <f t="shared" si="2"/>
        <v>N</v>
      </c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22">
        <v>192</v>
      </c>
      <c r="B194" s="91" t="s">
        <v>670</v>
      </c>
      <c r="C194" s="91" t="s">
        <v>671</v>
      </c>
      <c r="D194" s="69">
        <v>54</v>
      </c>
      <c r="E194" s="55" t="str">
        <f t="shared" si="2"/>
        <v>N</v>
      </c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18">
        <v>193</v>
      </c>
      <c r="B195" s="91" t="s">
        <v>672</v>
      </c>
      <c r="C195" s="91" t="s">
        <v>673</v>
      </c>
      <c r="D195" s="69">
        <v>49</v>
      </c>
      <c r="E195" s="55" t="str">
        <f t="shared" si="2"/>
        <v>N</v>
      </c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22">
        <v>194</v>
      </c>
      <c r="B196" s="91" t="s">
        <v>674</v>
      </c>
      <c r="C196" s="91" t="s">
        <v>675</v>
      </c>
      <c r="D196" s="69">
        <v>51</v>
      </c>
      <c r="E196" s="55" t="str">
        <f t="shared" ref="E196:E202" si="3">IF(D196&lt;=42,"Y","N")</f>
        <v>N</v>
      </c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18">
        <v>195</v>
      </c>
      <c r="B197" s="91" t="s">
        <v>676</v>
      </c>
      <c r="C197" s="91" t="s">
        <v>677</v>
      </c>
      <c r="D197" s="69">
        <v>51</v>
      </c>
      <c r="E197" s="55" t="str">
        <f t="shared" si="3"/>
        <v>N</v>
      </c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22">
        <v>196</v>
      </c>
      <c r="B198" s="91" t="s">
        <v>678</v>
      </c>
      <c r="C198" s="91" t="s">
        <v>679</v>
      </c>
      <c r="D198" s="69">
        <v>42</v>
      </c>
      <c r="E198" s="55" t="str">
        <f t="shared" si="3"/>
        <v>Y</v>
      </c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18">
        <v>197</v>
      </c>
      <c r="B199" s="91" t="s">
        <v>680</v>
      </c>
      <c r="C199" s="91" t="s">
        <v>681</v>
      </c>
      <c r="D199" s="69">
        <v>42</v>
      </c>
      <c r="E199" s="55" t="str">
        <f t="shared" si="3"/>
        <v>Y</v>
      </c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22">
        <v>198</v>
      </c>
      <c r="B200" s="91" t="s">
        <v>682</v>
      </c>
      <c r="C200" s="91" t="s">
        <v>683</v>
      </c>
      <c r="D200" s="69" t="e">
        <v>#VALUE!</v>
      </c>
      <c r="E200" s="55" t="e">
        <f t="shared" si="3"/>
        <v>#VALUE!</v>
      </c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18">
        <v>199</v>
      </c>
      <c r="B201" s="91" t="s">
        <v>684</v>
      </c>
      <c r="C201" s="91" t="s">
        <v>685</v>
      </c>
      <c r="D201" s="69">
        <v>54</v>
      </c>
      <c r="E201" s="55" t="str">
        <f t="shared" si="3"/>
        <v>N</v>
      </c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22">
        <v>200</v>
      </c>
      <c r="B202" s="91" t="s">
        <v>686</v>
      </c>
      <c r="C202" s="91" t="s">
        <v>294</v>
      </c>
      <c r="D202" s="69" t="e">
        <v>#VALUE!</v>
      </c>
      <c r="E202" s="55" t="e">
        <f t="shared" si="3"/>
        <v>#VALUE!</v>
      </c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36"/>
      <c r="C203" s="63"/>
      <c r="D203" s="36"/>
      <c r="E203" s="36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36"/>
      <c r="C204" s="63"/>
      <c r="D204" s="36"/>
      <c r="E204" s="36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36"/>
      <c r="C205" s="63"/>
      <c r="D205" s="36"/>
      <c r="E205" s="36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36"/>
      <c r="C206" s="63"/>
      <c r="D206" s="36"/>
      <c r="E206" s="36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36"/>
      <c r="C207" s="63"/>
      <c r="D207" s="36"/>
      <c r="E207" s="36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36"/>
      <c r="C208" s="63"/>
      <c r="D208" s="36"/>
      <c r="E208" s="36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36"/>
      <c r="C209" s="63"/>
      <c r="D209" s="36"/>
      <c r="E209" s="36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36"/>
      <c r="C210" s="63"/>
      <c r="D210" s="36"/>
      <c r="E210" s="36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36"/>
      <c r="C211" s="63"/>
      <c r="D211" s="36"/>
      <c r="E211" s="36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36"/>
      <c r="C212" s="63"/>
      <c r="D212" s="36"/>
      <c r="E212" s="36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36"/>
      <c r="C213" s="63"/>
      <c r="D213" s="36"/>
      <c r="E213" s="36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36"/>
      <c r="C214" s="63"/>
      <c r="D214" s="36"/>
      <c r="E214" s="36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36"/>
      <c r="C215" s="63"/>
      <c r="D215" s="36"/>
      <c r="E215" s="36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36"/>
      <c r="C216" s="63"/>
      <c r="D216" s="36"/>
      <c r="E216" s="36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36"/>
      <c r="C217" s="63"/>
      <c r="D217" s="36"/>
      <c r="E217" s="36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36"/>
      <c r="C218" s="63"/>
      <c r="D218" s="36"/>
      <c r="E218" s="36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36"/>
      <c r="C219" s="63"/>
      <c r="D219" s="36"/>
      <c r="E219" s="36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36"/>
      <c r="C220" s="63"/>
      <c r="D220" s="36"/>
      <c r="E220" s="36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36"/>
      <c r="C221" s="63"/>
      <c r="D221" s="36"/>
      <c r="E221" s="36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36"/>
      <c r="C222" s="63"/>
      <c r="D222" s="36"/>
      <c r="E222" s="36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36"/>
      <c r="C223" s="63"/>
      <c r="D223" s="36"/>
      <c r="E223" s="36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36"/>
      <c r="C224" s="63"/>
      <c r="D224" s="36"/>
      <c r="E224" s="36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36"/>
      <c r="C225" s="63"/>
      <c r="D225" s="36"/>
      <c r="E225" s="36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36"/>
      <c r="C226" s="63"/>
      <c r="D226" s="36"/>
      <c r="E226" s="36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36"/>
      <c r="C227" s="63"/>
      <c r="D227" s="36"/>
      <c r="E227" s="36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36"/>
      <c r="C228" s="63"/>
      <c r="D228" s="36"/>
      <c r="E228" s="36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36"/>
      <c r="C229" s="63"/>
      <c r="D229" s="36"/>
      <c r="E229" s="36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36"/>
      <c r="C230" s="63"/>
      <c r="D230" s="36"/>
      <c r="E230" s="36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36"/>
      <c r="C231" s="63"/>
      <c r="D231" s="36"/>
      <c r="E231" s="36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36"/>
      <c r="C232" s="63"/>
      <c r="D232" s="36"/>
      <c r="E232" s="36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36"/>
      <c r="C233" s="63"/>
      <c r="D233" s="36"/>
      <c r="E233" s="36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36"/>
      <c r="C234" s="63"/>
      <c r="D234" s="36"/>
      <c r="E234" s="36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36"/>
      <c r="C235" s="63"/>
      <c r="D235" s="36"/>
      <c r="E235" s="36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36"/>
      <c r="C236" s="63"/>
      <c r="D236" s="36"/>
      <c r="E236" s="36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36"/>
      <c r="C237" s="63"/>
      <c r="D237" s="36"/>
      <c r="E237" s="36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36"/>
      <c r="C238" s="63"/>
      <c r="D238" s="36"/>
      <c r="E238" s="36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36"/>
      <c r="C239" s="63"/>
      <c r="D239" s="36"/>
      <c r="E239" s="36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36"/>
      <c r="C240" s="63"/>
      <c r="D240" s="36"/>
      <c r="E240" s="36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36"/>
      <c r="C241" s="63"/>
      <c r="D241" s="36"/>
      <c r="E241" s="36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36"/>
      <c r="C242" s="63"/>
      <c r="D242" s="36"/>
      <c r="E242" s="36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36"/>
      <c r="C243" s="63"/>
      <c r="D243" s="36"/>
      <c r="E243" s="36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36"/>
      <c r="C244" s="63"/>
      <c r="D244" s="36"/>
      <c r="E244" s="36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36"/>
      <c r="C245" s="63"/>
      <c r="D245" s="36"/>
      <c r="E245" s="36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36"/>
      <c r="C246" s="63"/>
      <c r="D246" s="36"/>
      <c r="E246" s="36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36"/>
      <c r="C247" s="63"/>
      <c r="D247" s="36"/>
      <c r="E247" s="36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36"/>
      <c r="C248" s="63"/>
      <c r="D248" s="36"/>
      <c r="E248" s="36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36"/>
      <c r="C249" s="63"/>
      <c r="D249" s="36"/>
      <c r="E249" s="36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36"/>
      <c r="C250" s="63"/>
      <c r="D250" s="36"/>
      <c r="E250" s="36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36"/>
      <c r="C251" s="63"/>
      <c r="D251" s="36"/>
      <c r="E251" s="36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36"/>
      <c r="C252" s="63"/>
      <c r="D252" s="36"/>
      <c r="E252" s="36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36"/>
      <c r="C253" s="63"/>
      <c r="D253" s="36"/>
      <c r="E253" s="36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36"/>
      <c r="C254" s="63"/>
      <c r="D254" s="36"/>
      <c r="E254" s="36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36"/>
      <c r="C255" s="63"/>
      <c r="D255" s="36"/>
      <c r="E255" s="36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36"/>
      <c r="C256" s="63"/>
      <c r="D256" s="36"/>
      <c r="E256" s="36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36"/>
      <c r="C257" s="63"/>
      <c r="D257" s="36"/>
      <c r="E257" s="36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36"/>
      <c r="C258" s="63"/>
      <c r="D258" s="36"/>
      <c r="E258" s="36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36"/>
      <c r="C259" s="63"/>
      <c r="D259" s="36"/>
      <c r="E259" s="36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36"/>
      <c r="C260" s="63"/>
      <c r="D260" s="36"/>
      <c r="E260" s="36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36"/>
      <c r="C261" s="63"/>
      <c r="D261" s="36"/>
      <c r="E261" s="36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36"/>
      <c r="C262" s="63"/>
      <c r="D262" s="36"/>
      <c r="E262" s="36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36"/>
      <c r="C263" s="63"/>
      <c r="D263" s="36"/>
      <c r="E263" s="36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36"/>
      <c r="C264" s="63"/>
      <c r="D264" s="36"/>
      <c r="E264" s="36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36"/>
      <c r="C265" s="63"/>
      <c r="D265" s="36"/>
      <c r="E265" s="36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36"/>
      <c r="C266" s="63"/>
      <c r="D266" s="36"/>
      <c r="E266" s="36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36"/>
      <c r="C267" s="63"/>
      <c r="D267" s="36"/>
      <c r="E267" s="36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36"/>
      <c r="C268" s="63"/>
      <c r="D268" s="36"/>
      <c r="E268" s="36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36"/>
      <c r="C269" s="63"/>
      <c r="D269" s="36"/>
      <c r="E269" s="36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36"/>
      <c r="C270" s="63"/>
      <c r="D270" s="36"/>
      <c r="E270" s="36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36"/>
      <c r="C271" s="63"/>
      <c r="D271" s="36"/>
      <c r="E271" s="36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36"/>
      <c r="C272" s="63"/>
      <c r="D272" s="36"/>
      <c r="E272" s="36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36"/>
      <c r="C273" s="63"/>
      <c r="D273" s="36"/>
      <c r="E273" s="36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36"/>
      <c r="C274" s="63"/>
      <c r="D274" s="36"/>
      <c r="E274" s="36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36"/>
      <c r="C275" s="63"/>
      <c r="D275" s="36"/>
      <c r="E275" s="36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36"/>
      <c r="C276" s="63"/>
      <c r="D276" s="36"/>
      <c r="E276" s="36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36"/>
      <c r="C277" s="63"/>
      <c r="D277" s="36"/>
      <c r="E277" s="36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36"/>
      <c r="C278" s="63"/>
      <c r="D278" s="36"/>
      <c r="E278" s="36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36"/>
      <c r="C279" s="63"/>
      <c r="D279" s="36"/>
      <c r="E279" s="36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36"/>
      <c r="C280" s="63"/>
      <c r="D280" s="36"/>
      <c r="E280" s="36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36"/>
      <c r="C281" s="63"/>
      <c r="D281" s="36"/>
      <c r="E281" s="36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36"/>
      <c r="C282" s="63"/>
      <c r="D282" s="36"/>
      <c r="E282" s="36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36"/>
      <c r="C283" s="63"/>
      <c r="D283" s="36"/>
      <c r="E283" s="36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36"/>
      <c r="C284" s="63"/>
      <c r="D284" s="36"/>
      <c r="E284" s="36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36"/>
      <c r="C285" s="63"/>
      <c r="D285" s="36"/>
      <c r="E285" s="36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36"/>
      <c r="C286" s="63"/>
      <c r="D286" s="36"/>
      <c r="E286" s="36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36"/>
      <c r="C287" s="63"/>
      <c r="D287" s="36"/>
      <c r="E287" s="36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36"/>
      <c r="C288" s="63"/>
      <c r="D288" s="36"/>
      <c r="E288" s="36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36"/>
      <c r="C289" s="63"/>
      <c r="D289" s="36"/>
      <c r="E289" s="36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36"/>
      <c r="C290" s="63"/>
      <c r="D290" s="36"/>
      <c r="E290" s="36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36"/>
      <c r="C291" s="63"/>
      <c r="D291" s="36"/>
      <c r="E291" s="36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36"/>
      <c r="C292" s="63"/>
      <c r="D292" s="36"/>
      <c r="E292" s="36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36"/>
      <c r="C293" s="63"/>
      <c r="D293" s="36"/>
      <c r="E293" s="36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36"/>
      <c r="C294" s="63"/>
      <c r="D294" s="36"/>
      <c r="E294" s="36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36"/>
      <c r="C295" s="63"/>
      <c r="D295" s="36"/>
      <c r="E295" s="36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36"/>
      <c r="C296" s="63"/>
      <c r="D296" s="36"/>
      <c r="E296" s="36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36"/>
      <c r="C297" s="63"/>
      <c r="D297" s="36"/>
      <c r="E297" s="36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36"/>
      <c r="C298" s="63"/>
      <c r="D298" s="36"/>
      <c r="E298" s="36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36"/>
      <c r="C299" s="63"/>
      <c r="D299" s="36"/>
      <c r="E299" s="36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36"/>
      <c r="C300" s="63"/>
      <c r="D300" s="36"/>
      <c r="E300" s="36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36"/>
      <c r="C301" s="63"/>
      <c r="D301" s="36"/>
      <c r="E301" s="36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36"/>
      <c r="C302" s="63"/>
      <c r="D302" s="36"/>
      <c r="E302" s="36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36"/>
      <c r="C303" s="63"/>
      <c r="D303" s="36"/>
      <c r="E303" s="36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36"/>
      <c r="C304" s="63"/>
      <c r="D304" s="36"/>
      <c r="E304" s="36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36"/>
      <c r="C305" s="63"/>
      <c r="D305" s="36"/>
      <c r="E305" s="36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36"/>
      <c r="C306" s="63"/>
      <c r="D306" s="36"/>
      <c r="E306" s="36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36"/>
      <c r="C307" s="63"/>
      <c r="D307" s="36"/>
      <c r="E307" s="36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36"/>
      <c r="C308" s="63"/>
      <c r="D308" s="36"/>
      <c r="E308" s="36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36"/>
      <c r="C309" s="63"/>
      <c r="D309" s="36"/>
      <c r="E309" s="36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36"/>
      <c r="C310" s="63"/>
      <c r="D310" s="36"/>
      <c r="E310" s="36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36"/>
      <c r="C311" s="63"/>
      <c r="D311" s="36"/>
      <c r="E311" s="36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36"/>
      <c r="C312" s="63"/>
      <c r="D312" s="36"/>
      <c r="E312" s="36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36"/>
      <c r="C313" s="63"/>
      <c r="D313" s="36"/>
      <c r="E313" s="36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36"/>
      <c r="C314" s="63"/>
      <c r="D314" s="36"/>
      <c r="E314" s="36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36"/>
      <c r="C315" s="63"/>
      <c r="D315" s="36"/>
      <c r="E315" s="36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36"/>
      <c r="C316" s="63"/>
      <c r="D316" s="36"/>
      <c r="E316" s="36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36"/>
      <c r="C317" s="63"/>
      <c r="D317" s="36"/>
      <c r="E317" s="36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36"/>
      <c r="C318" s="63"/>
      <c r="D318" s="36"/>
      <c r="E318" s="36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36"/>
      <c r="C319" s="63"/>
      <c r="D319" s="36"/>
      <c r="E319" s="36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36"/>
      <c r="C320" s="63"/>
      <c r="D320" s="36"/>
      <c r="E320" s="36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36"/>
      <c r="C321" s="63"/>
      <c r="D321" s="36"/>
      <c r="E321" s="36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36"/>
      <c r="C322" s="63"/>
      <c r="D322" s="36"/>
      <c r="E322" s="36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36"/>
      <c r="C323" s="63"/>
      <c r="D323" s="36"/>
      <c r="E323" s="36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36"/>
      <c r="C324" s="63"/>
      <c r="D324" s="36"/>
      <c r="E324" s="36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36"/>
      <c r="C325" s="63"/>
      <c r="D325" s="36"/>
      <c r="E325" s="36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36"/>
      <c r="C326" s="63"/>
      <c r="D326" s="36"/>
      <c r="E326" s="36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36"/>
      <c r="C327" s="63"/>
      <c r="D327" s="36"/>
      <c r="E327" s="36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36"/>
      <c r="C328" s="63"/>
      <c r="D328" s="36"/>
      <c r="E328" s="36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36"/>
      <c r="C329" s="63"/>
      <c r="D329" s="36"/>
      <c r="E329" s="36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36"/>
      <c r="C330" s="63"/>
      <c r="D330" s="36"/>
      <c r="E330" s="36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36"/>
      <c r="C331" s="63"/>
      <c r="D331" s="36"/>
      <c r="E331" s="36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36"/>
      <c r="C332" s="63"/>
      <c r="D332" s="36"/>
      <c r="E332" s="36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36"/>
      <c r="C333" s="63"/>
      <c r="D333" s="36"/>
      <c r="E333" s="36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36"/>
      <c r="C334" s="63"/>
      <c r="D334" s="36"/>
      <c r="E334" s="36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36"/>
      <c r="C335" s="63"/>
      <c r="D335" s="36"/>
      <c r="E335" s="36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36"/>
      <c r="C336" s="63"/>
      <c r="D336" s="36"/>
      <c r="E336" s="36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36"/>
      <c r="C337" s="63"/>
      <c r="D337" s="36"/>
      <c r="E337" s="36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36"/>
      <c r="C338" s="63"/>
      <c r="D338" s="36"/>
      <c r="E338" s="36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36"/>
      <c r="C339" s="63"/>
      <c r="D339" s="36"/>
      <c r="E339" s="36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36"/>
      <c r="C340" s="63"/>
      <c r="D340" s="36"/>
      <c r="E340" s="36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36"/>
      <c r="C341" s="63"/>
      <c r="D341" s="36"/>
      <c r="E341" s="36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36"/>
      <c r="C342" s="63"/>
      <c r="D342" s="36"/>
      <c r="E342" s="36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36"/>
      <c r="C343" s="63"/>
      <c r="D343" s="36"/>
      <c r="E343" s="36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36"/>
      <c r="C344" s="63"/>
      <c r="D344" s="36"/>
      <c r="E344" s="36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36"/>
      <c r="C345" s="63"/>
      <c r="D345" s="36"/>
      <c r="E345" s="36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36"/>
      <c r="C346" s="63"/>
      <c r="D346" s="36"/>
      <c r="E346" s="36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36"/>
      <c r="C347" s="63"/>
      <c r="D347" s="36"/>
      <c r="E347" s="36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36"/>
      <c r="C348" s="63"/>
      <c r="D348" s="36"/>
      <c r="E348" s="36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36"/>
      <c r="C349" s="63"/>
      <c r="D349" s="36"/>
      <c r="E349" s="36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36"/>
      <c r="C350" s="63"/>
      <c r="D350" s="36"/>
      <c r="E350" s="36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36"/>
      <c r="C351" s="63"/>
      <c r="D351" s="36"/>
      <c r="E351" s="36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36"/>
      <c r="C352" s="63"/>
      <c r="D352" s="36"/>
      <c r="E352" s="36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36"/>
      <c r="C353" s="63"/>
      <c r="D353" s="36"/>
      <c r="E353" s="36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36"/>
      <c r="C354" s="63"/>
      <c r="D354" s="36"/>
      <c r="E354" s="36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36"/>
      <c r="C355" s="63"/>
      <c r="D355" s="36"/>
      <c r="E355" s="36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36"/>
      <c r="C356" s="63"/>
      <c r="D356" s="36"/>
      <c r="E356" s="36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36"/>
      <c r="C357" s="63"/>
      <c r="D357" s="36"/>
      <c r="E357" s="36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36"/>
      <c r="C358" s="63"/>
      <c r="D358" s="36"/>
      <c r="E358" s="36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36"/>
      <c r="C359" s="63"/>
      <c r="D359" s="36"/>
      <c r="E359" s="36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36"/>
      <c r="C360" s="63"/>
      <c r="D360" s="36"/>
      <c r="E360" s="36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36"/>
      <c r="C361" s="63"/>
      <c r="D361" s="36"/>
      <c r="E361" s="36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36"/>
      <c r="C362" s="63"/>
      <c r="D362" s="36"/>
      <c r="E362" s="36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36"/>
      <c r="C363" s="63"/>
      <c r="D363" s="36"/>
      <c r="E363" s="36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36"/>
      <c r="C364" s="63"/>
      <c r="D364" s="36"/>
      <c r="E364" s="36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36"/>
      <c r="C365" s="63"/>
      <c r="D365" s="36"/>
      <c r="E365" s="36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36"/>
      <c r="C366" s="63"/>
      <c r="D366" s="36"/>
      <c r="E366" s="36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36"/>
      <c r="C367" s="63"/>
      <c r="D367" s="36"/>
      <c r="E367" s="36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36"/>
      <c r="C368" s="63"/>
      <c r="D368" s="36"/>
      <c r="E368" s="36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36"/>
      <c r="C369" s="63"/>
      <c r="D369" s="36"/>
      <c r="E369" s="36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36"/>
      <c r="C370" s="63"/>
      <c r="D370" s="36"/>
      <c r="E370" s="36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36"/>
      <c r="C371" s="63"/>
      <c r="D371" s="36"/>
      <c r="E371" s="36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36"/>
      <c r="C372" s="63"/>
      <c r="D372" s="36"/>
      <c r="E372" s="36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36"/>
      <c r="C373" s="63"/>
      <c r="D373" s="36"/>
      <c r="E373" s="36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36"/>
      <c r="C374" s="63"/>
      <c r="D374" s="36"/>
      <c r="E374" s="36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36"/>
      <c r="C375" s="63"/>
      <c r="D375" s="36"/>
      <c r="E375" s="36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36"/>
      <c r="C376" s="63"/>
      <c r="D376" s="36"/>
      <c r="E376" s="36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36"/>
      <c r="C377" s="63"/>
      <c r="D377" s="36"/>
      <c r="E377" s="36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36"/>
      <c r="C378" s="63"/>
      <c r="D378" s="36"/>
      <c r="E378" s="36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36"/>
      <c r="C379" s="63"/>
      <c r="D379" s="36"/>
      <c r="E379" s="36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36"/>
      <c r="C380" s="63"/>
      <c r="D380" s="36"/>
      <c r="E380" s="36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36"/>
      <c r="C381" s="63"/>
      <c r="D381" s="36"/>
      <c r="E381" s="36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36"/>
      <c r="C382" s="63"/>
      <c r="D382" s="36"/>
      <c r="E382" s="36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36"/>
      <c r="C383" s="63"/>
      <c r="D383" s="36"/>
      <c r="E383" s="36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36"/>
      <c r="C384" s="63"/>
      <c r="D384" s="36"/>
      <c r="E384" s="36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36"/>
      <c r="C385" s="63"/>
      <c r="D385" s="36"/>
      <c r="E385" s="36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36"/>
      <c r="C386" s="63"/>
      <c r="D386" s="36"/>
      <c r="E386" s="36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36"/>
      <c r="C387" s="63"/>
      <c r="D387" s="36"/>
      <c r="E387" s="36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36"/>
      <c r="C388" s="63"/>
      <c r="D388" s="36"/>
      <c r="E388" s="36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36"/>
      <c r="C389" s="63"/>
      <c r="D389" s="36"/>
      <c r="E389" s="36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36"/>
      <c r="C390" s="63"/>
      <c r="D390" s="36"/>
      <c r="E390" s="36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36"/>
      <c r="C391" s="63"/>
      <c r="D391" s="36"/>
      <c r="E391" s="36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36"/>
      <c r="C392" s="63"/>
      <c r="D392" s="36"/>
      <c r="E392" s="36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36"/>
      <c r="C393" s="63"/>
      <c r="D393" s="36"/>
      <c r="E393" s="36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36"/>
      <c r="C394" s="63"/>
      <c r="D394" s="36"/>
      <c r="E394" s="36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36"/>
      <c r="C395" s="63"/>
      <c r="D395" s="36"/>
      <c r="E395" s="36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36"/>
      <c r="C396" s="63"/>
      <c r="D396" s="36"/>
      <c r="E396" s="36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36"/>
      <c r="C397" s="63"/>
      <c r="D397" s="36"/>
      <c r="E397" s="36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36"/>
      <c r="C398" s="63"/>
      <c r="D398" s="36"/>
      <c r="E398" s="36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36"/>
      <c r="C399" s="63"/>
      <c r="D399" s="36"/>
      <c r="E399" s="36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36"/>
      <c r="C400" s="63"/>
      <c r="D400" s="36"/>
      <c r="E400" s="36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36"/>
      <c r="C401" s="63"/>
      <c r="D401" s="36"/>
      <c r="E401" s="36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36"/>
      <c r="C402" s="63"/>
      <c r="D402" s="36"/>
      <c r="E402" s="36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36"/>
      <c r="C403" s="63"/>
      <c r="D403" s="36"/>
      <c r="E403" s="36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36"/>
      <c r="C404" s="63"/>
      <c r="D404" s="36"/>
      <c r="E404" s="36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36"/>
      <c r="C405" s="63"/>
      <c r="D405" s="36"/>
      <c r="E405" s="36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36"/>
      <c r="C406" s="63"/>
      <c r="D406" s="36"/>
      <c r="E406" s="36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36"/>
      <c r="C407" s="63"/>
      <c r="D407" s="36"/>
      <c r="E407" s="36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36"/>
      <c r="C408" s="63"/>
      <c r="D408" s="36"/>
      <c r="E408" s="36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36"/>
      <c r="C409" s="63"/>
      <c r="D409" s="36"/>
      <c r="E409" s="36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36"/>
      <c r="C410" s="63"/>
      <c r="D410" s="36"/>
      <c r="E410" s="36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36"/>
      <c r="C411" s="63"/>
      <c r="D411" s="36"/>
      <c r="E411" s="36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36"/>
      <c r="C412" s="63"/>
      <c r="D412" s="36"/>
      <c r="E412" s="36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36"/>
      <c r="C413" s="63"/>
      <c r="D413" s="36"/>
      <c r="E413" s="36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36"/>
      <c r="C414" s="63"/>
      <c r="D414" s="36"/>
      <c r="E414" s="36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36"/>
      <c r="C415" s="63"/>
      <c r="D415" s="36"/>
      <c r="E415" s="36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36"/>
      <c r="C416" s="63"/>
      <c r="D416" s="36"/>
      <c r="E416" s="36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36"/>
      <c r="C417" s="63"/>
      <c r="D417" s="36"/>
      <c r="E417" s="36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36"/>
      <c r="C418" s="63"/>
      <c r="D418" s="36"/>
      <c r="E418" s="36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36"/>
      <c r="C419" s="63"/>
      <c r="D419" s="36"/>
      <c r="E419" s="36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36"/>
      <c r="C420" s="63"/>
      <c r="D420" s="36"/>
      <c r="E420" s="36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36"/>
      <c r="C421" s="63"/>
      <c r="D421" s="36"/>
      <c r="E421" s="36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36"/>
      <c r="C422" s="63"/>
      <c r="D422" s="36"/>
      <c r="E422" s="36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36"/>
      <c r="C423" s="63"/>
      <c r="D423" s="36"/>
      <c r="E423" s="36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36"/>
      <c r="C424" s="63"/>
      <c r="D424" s="36"/>
      <c r="E424" s="36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36"/>
      <c r="C425" s="63"/>
      <c r="D425" s="36"/>
      <c r="E425" s="36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36"/>
      <c r="C426" s="63"/>
      <c r="D426" s="36"/>
      <c r="E426" s="36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36"/>
      <c r="C427" s="63"/>
      <c r="D427" s="36"/>
      <c r="E427" s="36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36"/>
      <c r="C428" s="63"/>
      <c r="D428" s="36"/>
      <c r="E428" s="36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36"/>
      <c r="C429" s="63"/>
      <c r="D429" s="36"/>
      <c r="E429" s="36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36"/>
      <c r="C430" s="63"/>
      <c r="D430" s="36"/>
      <c r="E430" s="36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36"/>
      <c r="C431" s="63"/>
      <c r="D431" s="36"/>
      <c r="E431" s="36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36"/>
      <c r="C432" s="63"/>
      <c r="D432" s="36"/>
      <c r="E432" s="36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36"/>
      <c r="C433" s="63"/>
      <c r="D433" s="36"/>
      <c r="E433" s="36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36"/>
      <c r="C434" s="63"/>
      <c r="D434" s="36"/>
      <c r="E434" s="36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36"/>
      <c r="C435" s="63"/>
      <c r="D435" s="36"/>
      <c r="E435" s="36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36"/>
      <c r="C436" s="63"/>
      <c r="D436" s="36"/>
      <c r="E436" s="36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36"/>
      <c r="C437" s="63"/>
      <c r="D437" s="36"/>
      <c r="E437" s="36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36"/>
      <c r="C438" s="63"/>
      <c r="D438" s="36"/>
      <c r="E438" s="36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36"/>
      <c r="C439" s="63"/>
      <c r="D439" s="36"/>
      <c r="E439" s="36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36"/>
      <c r="C440" s="63"/>
      <c r="D440" s="36"/>
      <c r="E440" s="36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36"/>
      <c r="C441" s="63"/>
      <c r="D441" s="36"/>
      <c r="E441" s="36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36"/>
      <c r="C442" s="63"/>
      <c r="D442" s="36"/>
      <c r="E442" s="36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36"/>
      <c r="C443" s="63"/>
      <c r="D443" s="36"/>
      <c r="E443" s="36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36"/>
      <c r="C444" s="63"/>
      <c r="D444" s="36"/>
      <c r="E444" s="36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36"/>
      <c r="C445" s="63"/>
      <c r="D445" s="36"/>
      <c r="E445" s="36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36"/>
      <c r="C446" s="63"/>
      <c r="D446" s="36"/>
      <c r="E446" s="36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36"/>
      <c r="C447" s="63"/>
      <c r="D447" s="36"/>
      <c r="E447" s="36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36"/>
      <c r="C448" s="63"/>
      <c r="D448" s="36"/>
      <c r="E448" s="36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36"/>
      <c r="C449" s="63"/>
      <c r="D449" s="36"/>
      <c r="E449" s="36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36"/>
      <c r="C450" s="63"/>
      <c r="D450" s="36"/>
      <c r="E450" s="36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36"/>
      <c r="C451" s="63"/>
      <c r="D451" s="36"/>
      <c r="E451" s="36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36"/>
      <c r="C452" s="63"/>
      <c r="D452" s="36"/>
      <c r="E452" s="36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36"/>
      <c r="C453" s="63"/>
      <c r="D453" s="36"/>
      <c r="E453" s="36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36"/>
      <c r="C454" s="63"/>
      <c r="D454" s="36"/>
      <c r="E454" s="36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36"/>
      <c r="C455" s="63"/>
      <c r="D455" s="36"/>
      <c r="E455" s="36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36"/>
      <c r="C456" s="63"/>
      <c r="D456" s="36"/>
      <c r="E456" s="36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36"/>
      <c r="C457" s="63"/>
      <c r="D457" s="36"/>
      <c r="E457" s="36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36"/>
      <c r="C458" s="63"/>
      <c r="D458" s="36"/>
      <c r="E458" s="36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36"/>
      <c r="C459" s="63"/>
      <c r="D459" s="36"/>
      <c r="E459" s="36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36"/>
      <c r="C460" s="63"/>
      <c r="D460" s="36"/>
      <c r="E460" s="36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36"/>
      <c r="C461" s="63"/>
      <c r="D461" s="36"/>
      <c r="E461" s="36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36"/>
      <c r="C462" s="63"/>
      <c r="D462" s="36"/>
      <c r="E462" s="36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36"/>
      <c r="C463" s="63"/>
      <c r="D463" s="36"/>
      <c r="E463" s="36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36"/>
      <c r="C464" s="63"/>
      <c r="D464" s="36"/>
      <c r="E464" s="36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36"/>
      <c r="C465" s="63"/>
      <c r="D465" s="36"/>
      <c r="E465" s="36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36"/>
      <c r="C466" s="63"/>
      <c r="D466" s="36"/>
      <c r="E466" s="36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36"/>
      <c r="C467" s="63"/>
      <c r="D467" s="36"/>
      <c r="E467" s="36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36"/>
      <c r="C468" s="63"/>
      <c r="D468" s="36"/>
      <c r="E468" s="36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36"/>
      <c r="C469" s="63"/>
      <c r="D469" s="36"/>
      <c r="E469" s="36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36"/>
      <c r="C470" s="63"/>
      <c r="D470" s="36"/>
      <c r="E470" s="36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36"/>
      <c r="C471" s="63"/>
      <c r="D471" s="36"/>
      <c r="E471" s="36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36"/>
      <c r="C472" s="63"/>
      <c r="D472" s="36"/>
      <c r="E472" s="36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36"/>
      <c r="C473" s="63"/>
      <c r="D473" s="36"/>
      <c r="E473" s="36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36"/>
      <c r="C474" s="63"/>
      <c r="D474" s="36"/>
      <c r="E474" s="36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36"/>
      <c r="C475" s="63"/>
      <c r="D475" s="36"/>
      <c r="E475" s="36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36"/>
      <c r="C476" s="63"/>
      <c r="D476" s="36"/>
      <c r="E476" s="36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36"/>
      <c r="C477" s="63"/>
      <c r="D477" s="36"/>
      <c r="E477" s="36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36"/>
      <c r="C478" s="63"/>
      <c r="D478" s="36"/>
      <c r="E478" s="36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36"/>
      <c r="C479" s="63"/>
      <c r="D479" s="36"/>
      <c r="E479" s="36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36"/>
      <c r="C480" s="63"/>
      <c r="D480" s="36"/>
      <c r="E480" s="36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36"/>
      <c r="C481" s="63"/>
      <c r="D481" s="36"/>
      <c r="E481" s="36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36"/>
      <c r="C482" s="63"/>
      <c r="D482" s="36"/>
      <c r="E482" s="36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36"/>
      <c r="C483" s="63"/>
      <c r="D483" s="36"/>
      <c r="E483" s="36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36"/>
      <c r="C484" s="63"/>
      <c r="D484" s="36"/>
      <c r="E484" s="36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36"/>
      <c r="C485" s="63"/>
      <c r="D485" s="36"/>
      <c r="E485" s="36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36"/>
      <c r="C486" s="63"/>
      <c r="D486" s="36"/>
      <c r="E486" s="36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36"/>
      <c r="C487" s="63"/>
      <c r="D487" s="36"/>
      <c r="E487" s="36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36"/>
      <c r="C488" s="63"/>
      <c r="D488" s="36"/>
      <c r="E488" s="36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36"/>
      <c r="C489" s="63"/>
      <c r="D489" s="36"/>
      <c r="E489" s="36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36"/>
      <c r="C490" s="63"/>
      <c r="D490" s="36"/>
      <c r="E490" s="36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36"/>
      <c r="C491" s="63"/>
      <c r="D491" s="36"/>
      <c r="E491" s="36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36"/>
      <c r="C492" s="63"/>
      <c r="D492" s="36"/>
      <c r="E492" s="36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36"/>
      <c r="C493" s="63"/>
      <c r="D493" s="36"/>
      <c r="E493" s="36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36"/>
      <c r="C494" s="63"/>
      <c r="D494" s="36"/>
      <c r="E494" s="36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36"/>
      <c r="C495" s="63"/>
      <c r="D495" s="36"/>
      <c r="E495" s="36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36"/>
      <c r="C496" s="63"/>
      <c r="D496" s="36"/>
      <c r="E496" s="36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36"/>
      <c r="C497" s="63"/>
      <c r="D497" s="36"/>
      <c r="E497" s="36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36"/>
      <c r="C498" s="63"/>
      <c r="D498" s="36"/>
      <c r="E498" s="36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36"/>
      <c r="C499" s="63"/>
      <c r="D499" s="36"/>
      <c r="E499" s="36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36"/>
      <c r="C500" s="63"/>
      <c r="D500" s="36"/>
      <c r="E500" s="36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36"/>
      <c r="C501" s="63"/>
      <c r="D501" s="36"/>
      <c r="E501" s="36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36"/>
      <c r="C502" s="63"/>
      <c r="D502" s="36"/>
      <c r="E502" s="36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36"/>
      <c r="C503" s="63"/>
      <c r="D503" s="36"/>
      <c r="E503" s="36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36"/>
      <c r="C504" s="63"/>
      <c r="D504" s="36"/>
      <c r="E504" s="36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36"/>
      <c r="C505" s="63"/>
      <c r="D505" s="36"/>
      <c r="E505" s="36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36"/>
      <c r="C506" s="63"/>
      <c r="D506" s="36"/>
      <c r="E506" s="36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36"/>
      <c r="C507" s="63"/>
      <c r="D507" s="36"/>
      <c r="E507" s="36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36"/>
      <c r="C508" s="63"/>
      <c r="D508" s="36"/>
      <c r="E508" s="36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36"/>
      <c r="C509" s="63"/>
      <c r="D509" s="36"/>
      <c r="E509" s="36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36"/>
      <c r="C510" s="63"/>
      <c r="D510" s="36"/>
      <c r="E510" s="36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36"/>
      <c r="C511" s="63"/>
      <c r="D511" s="36"/>
      <c r="E511" s="36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36"/>
      <c r="C512" s="63"/>
      <c r="D512" s="36"/>
      <c r="E512" s="36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36"/>
      <c r="C513" s="63"/>
      <c r="D513" s="36"/>
      <c r="E513" s="36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36"/>
      <c r="C514" s="63"/>
      <c r="D514" s="36"/>
      <c r="E514" s="36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36"/>
      <c r="C515" s="63"/>
      <c r="D515" s="36"/>
      <c r="E515" s="36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36"/>
      <c r="C516" s="63"/>
      <c r="D516" s="36"/>
      <c r="E516" s="36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36"/>
      <c r="C517" s="63"/>
      <c r="D517" s="36"/>
      <c r="E517" s="36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36"/>
      <c r="C518" s="63"/>
      <c r="D518" s="36"/>
      <c r="E518" s="36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36"/>
      <c r="C519" s="63"/>
      <c r="D519" s="36"/>
      <c r="E519" s="36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36"/>
      <c r="C520" s="63"/>
      <c r="D520" s="36"/>
      <c r="E520" s="36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36"/>
      <c r="C521" s="63"/>
      <c r="D521" s="36"/>
      <c r="E521" s="36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36"/>
      <c r="C522" s="63"/>
      <c r="D522" s="36"/>
      <c r="E522" s="36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36"/>
      <c r="C523" s="63"/>
      <c r="D523" s="36"/>
      <c r="E523" s="36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36"/>
      <c r="C524" s="63"/>
      <c r="D524" s="36"/>
      <c r="E524" s="36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36"/>
      <c r="C525" s="63"/>
      <c r="D525" s="36"/>
      <c r="E525" s="36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36"/>
      <c r="C526" s="63"/>
      <c r="D526" s="36"/>
      <c r="E526" s="36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36"/>
      <c r="C527" s="63"/>
      <c r="D527" s="36"/>
      <c r="E527" s="36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36"/>
      <c r="C528" s="63"/>
      <c r="D528" s="36"/>
      <c r="E528" s="36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36"/>
      <c r="C529" s="63"/>
      <c r="D529" s="36"/>
      <c r="E529" s="36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36"/>
      <c r="C530" s="63"/>
      <c r="D530" s="36"/>
      <c r="E530" s="36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36"/>
      <c r="C531" s="63"/>
      <c r="D531" s="36"/>
      <c r="E531" s="36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36"/>
      <c r="C532" s="63"/>
      <c r="D532" s="36"/>
      <c r="E532" s="36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36"/>
      <c r="C533" s="63"/>
      <c r="D533" s="36"/>
      <c r="E533" s="36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36"/>
      <c r="C534" s="63"/>
      <c r="D534" s="36"/>
      <c r="E534" s="36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36"/>
      <c r="C535" s="63"/>
      <c r="D535" s="36"/>
      <c r="E535" s="36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36"/>
      <c r="C536" s="63"/>
      <c r="D536" s="36"/>
      <c r="E536" s="36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36"/>
      <c r="C537" s="63"/>
      <c r="D537" s="36"/>
      <c r="E537" s="36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36"/>
      <c r="C538" s="63"/>
      <c r="D538" s="36"/>
      <c r="E538" s="36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36"/>
      <c r="C539" s="63"/>
      <c r="D539" s="36"/>
      <c r="E539" s="36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36"/>
      <c r="C540" s="63"/>
      <c r="D540" s="36"/>
      <c r="E540" s="36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36"/>
      <c r="C541" s="63"/>
      <c r="D541" s="36"/>
      <c r="E541" s="36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36"/>
      <c r="C542" s="63"/>
      <c r="D542" s="36"/>
      <c r="E542" s="36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36"/>
      <c r="C543" s="63"/>
      <c r="D543" s="36"/>
      <c r="E543" s="36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36"/>
      <c r="C544" s="63"/>
      <c r="D544" s="36"/>
      <c r="E544" s="36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36"/>
      <c r="C545" s="63"/>
      <c r="D545" s="36"/>
      <c r="E545" s="36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36"/>
      <c r="C546" s="63"/>
      <c r="D546" s="36"/>
      <c r="E546" s="36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36"/>
      <c r="C547" s="63"/>
      <c r="D547" s="36"/>
      <c r="E547" s="36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36"/>
      <c r="C548" s="63"/>
      <c r="D548" s="36"/>
      <c r="E548" s="36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36"/>
      <c r="C549" s="63"/>
      <c r="D549" s="36"/>
      <c r="E549" s="36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36"/>
      <c r="C550" s="63"/>
      <c r="D550" s="36"/>
      <c r="E550" s="36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36"/>
      <c r="C551" s="63"/>
      <c r="D551" s="36"/>
      <c r="E551" s="36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36"/>
      <c r="C552" s="63"/>
      <c r="D552" s="36"/>
      <c r="E552" s="36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36"/>
      <c r="C553" s="63"/>
      <c r="D553" s="36"/>
      <c r="E553" s="36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36"/>
      <c r="C554" s="63"/>
      <c r="D554" s="36"/>
      <c r="E554" s="36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36"/>
      <c r="C555" s="63"/>
      <c r="D555" s="36"/>
      <c r="E555" s="36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36"/>
      <c r="C556" s="63"/>
      <c r="D556" s="36"/>
      <c r="E556" s="36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36"/>
      <c r="C557" s="63"/>
      <c r="D557" s="36"/>
      <c r="E557" s="36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36"/>
      <c r="C558" s="63"/>
      <c r="D558" s="36"/>
      <c r="E558" s="36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36"/>
      <c r="C559" s="63"/>
      <c r="D559" s="36"/>
      <c r="E559" s="36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36"/>
      <c r="C560" s="63"/>
      <c r="D560" s="36"/>
      <c r="E560" s="36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36"/>
      <c r="C561" s="63"/>
      <c r="D561" s="36"/>
      <c r="E561" s="36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36"/>
      <c r="C562" s="63"/>
      <c r="D562" s="36"/>
      <c r="E562" s="36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36"/>
      <c r="C563" s="63"/>
      <c r="D563" s="36"/>
      <c r="E563" s="36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36"/>
      <c r="C564" s="63"/>
      <c r="D564" s="36"/>
      <c r="E564" s="36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36"/>
      <c r="C565" s="63"/>
      <c r="D565" s="36"/>
      <c r="E565" s="36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36"/>
      <c r="C566" s="63"/>
      <c r="D566" s="36"/>
      <c r="E566" s="36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36"/>
      <c r="C567" s="63"/>
      <c r="D567" s="36"/>
      <c r="E567" s="36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36"/>
      <c r="C568" s="63"/>
      <c r="D568" s="36"/>
      <c r="E568" s="36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36"/>
      <c r="C569" s="63"/>
      <c r="D569" s="36"/>
      <c r="E569" s="36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36"/>
      <c r="C570" s="63"/>
      <c r="D570" s="36"/>
      <c r="E570" s="36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36"/>
      <c r="C571" s="63"/>
      <c r="D571" s="36"/>
      <c r="E571" s="36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36"/>
      <c r="C572" s="63"/>
      <c r="D572" s="36"/>
      <c r="E572" s="36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36"/>
      <c r="C573" s="63"/>
      <c r="D573" s="36"/>
      <c r="E573" s="36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36"/>
      <c r="C574" s="63"/>
      <c r="D574" s="36"/>
      <c r="E574" s="36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36"/>
      <c r="C575" s="63"/>
      <c r="D575" s="36"/>
      <c r="E575" s="36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36"/>
      <c r="C576" s="63"/>
      <c r="D576" s="36"/>
      <c r="E576" s="36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36"/>
      <c r="C577" s="63"/>
      <c r="D577" s="36"/>
      <c r="E577" s="36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36"/>
      <c r="C578" s="63"/>
      <c r="D578" s="36"/>
      <c r="E578" s="36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36"/>
      <c r="C579" s="63"/>
      <c r="D579" s="36"/>
      <c r="E579" s="36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36"/>
      <c r="C580" s="63"/>
      <c r="D580" s="36"/>
      <c r="E580" s="36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36"/>
      <c r="C581" s="63"/>
      <c r="D581" s="36"/>
      <c r="E581" s="36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36"/>
      <c r="C582" s="63"/>
      <c r="D582" s="36"/>
      <c r="E582" s="36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36"/>
      <c r="C583" s="63"/>
      <c r="D583" s="36"/>
      <c r="E583" s="36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36"/>
      <c r="C584" s="63"/>
      <c r="D584" s="36"/>
      <c r="E584" s="36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36"/>
      <c r="C585" s="63"/>
      <c r="D585" s="36"/>
      <c r="E585" s="36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36"/>
      <c r="C586" s="63"/>
      <c r="D586" s="36"/>
      <c r="E586" s="36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36"/>
      <c r="C587" s="63"/>
      <c r="D587" s="36"/>
      <c r="E587" s="36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36"/>
      <c r="C588" s="63"/>
      <c r="D588" s="36"/>
      <c r="E588" s="36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36"/>
      <c r="C589" s="63"/>
      <c r="D589" s="36"/>
      <c r="E589" s="36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36"/>
      <c r="C590" s="63"/>
      <c r="D590" s="36"/>
      <c r="E590" s="36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36"/>
      <c r="C591" s="63"/>
      <c r="D591" s="36"/>
      <c r="E591" s="36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36"/>
      <c r="C592" s="63"/>
      <c r="D592" s="36"/>
      <c r="E592" s="36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36"/>
      <c r="C593" s="63"/>
      <c r="D593" s="36"/>
      <c r="E593" s="36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36"/>
      <c r="C594" s="63"/>
      <c r="D594" s="36"/>
      <c r="E594" s="36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36"/>
      <c r="C595" s="63"/>
      <c r="D595" s="36"/>
      <c r="E595" s="36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36"/>
      <c r="C596" s="63"/>
      <c r="D596" s="36"/>
      <c r="E596" s="36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36"/>
      <c r="C597" s="63"/>
      <c r="D597" s="36"/>
      <c r="E597" s="36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36"/>
      <c r="C598" s="63"/>
      <c r="D598" s="36"/>
      <c r="E598" s="36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36"/>
      <c r="C599" s="63"/>
      <c r="D599" s="36"/>
      <c r="E599" s="36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36"/>
      <c r="C600" s="63"/>
      <c r="D600" s="36"/>
      <c r="E600" s="36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36"/>
      <c r="C601" s="63"/>
      <c r="D601" s="36"/>
      <c r="E601" s="36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36"/>
      <c r="C602" s="63"/>
      <c r="D602" s="36"/>
      <c r="E602" s="36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36"/>
      <c r="C603" s="63"/>
      <c r="D603" s="36"/>
      <c r="E603" s="36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36"/>
      <c r="C604" s="63"/>
      <c r="D604" s="36"/>
      <c r="E604" s="36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36"/>
      <c r="C605" s="63"/>
      <c r="D605" s="36"/>
      <c r="E605" s="36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36"/>
      <c r="C606" s="63"/>
      <c r="D606" s="36"/>
      <c r="E606" s="36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36"/>
      <c r="C607" s="63"/>
      <c r="D607" s="36"/>
      <c r="E607" s="36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36"/>
      <c r="C608" s="63"/>
      <c r="D608" s="36"/>
      <c r="E608" s="36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36"/>
      <c r="C609" s="63"/>
      <c r="D609" s="36"/>
      <c r="E609" s="36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36"/>
      <c r="C610" s="63"/>
      <c r="D610" s="36"/>
      <c r="E610" s="36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36"/>
      <c r="C611" s="63"/>
      <c r="D611" s="36"/>
      <c r="E611" s="36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36"/>
      <c r="C612" s="63"/>
      <c r="D612" s="36"/>
      <c r="E612" s="36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36"/>
      <c r="C613" s="63"/>
      <c r="D613" s="36"/>
      <c r="E613" s="36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36"/>
      <c r="C614" s="63"/>
      <c r="D614" s="36"/>
      <c r="E614" s="36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36"/>
      <c r="C615" s="63"/>
      <c r="D615" s="36"/>
      <c r="E615" s="36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36"/>
      <c r="C616" s="63"/>
      <c r="D616" s="36"/>
      <c r="E616" s="36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36"/>
      <c r="C617" s="63"/>
      <c r="D617" s="36"/>
      <c r="E617" s="36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36"/>
      <c r="C618" s="63"/>
      <c r="D618" s="36"/>
      <c r="E618" s="36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36"/>
      <c r="C619" s="63"/>
      <c r="D619" s="36"/>
      <c r="E619" s="36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36"/>
      <c r="C620" s="63"/>
      <c r="D620" s="36"/>
      <c r="E620" s="36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36"/>
      <c r="C621" s="63"/>
      <c r="D621" s="36"/>
      <c r="E621" s="36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36"/>
      <c r="C622" s="63"/>
      <c r="D622" s="36"/>
      <c r="E622" s="36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36"/>
      <c r="C623" s="63"/>
      <c r="D623" s="36"/>
      <c r="E623" s="36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36"/>
      <c r="C624" s="63"/>
      <c r="D624" s="36"/>
      <c r="E624" s="36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36"/>
      <c r="C625" s="63"/>
      <c r="D625" s="36"/>
      <c r="E625" s="36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36"/>
      <c r="C626" s="63"/>
      <c r="D626" s="36"/>
      <c r="E626" s="36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36"/>
      <c r="C627" s="63"/>
      <c r="D627" s="36"/>
      <c r="E627" s="36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36"/>
      <c r="C628" s="63"/>
      <c r="D628" s="36"/>
      <c r="E628" s="36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36"/>
      <c r="C629" s="63"/>
      <c r="D629" s="36"/>
      <c r="E629" s="36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36"/>
      <c r="C630" s="63"/>
      <c r="D630" s="36"/>
      <c r="E630" s="36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36"/>
      <c r="C631" s="63"/>
      <c r="D631" s="36"/>
      <c r="E631" s="36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36"/>
      <c r="C632" s="63"/>
      <c r="D632" s="36"/>
      <c r="E632" s="36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36"/>
      <c r="C633" s="63"/>
      <c r="D633" s="36"/>
      <c r="E633" s="36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36"/>
      <c r="C634" s="63"/>
      <c r="D634" s="36"/>
      <c r="E634" s="36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36"/>
      <c r="C635" s="63"/>
      <c r="D635" s="36"/>
      <c r="E635" s="36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36"/>
      <c r="C636" s="63"/>
      <c r="D636" s="36"/>
      <c r="E636" s="36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36"/>
      <c r="C637" s="63"/>
      <c r="D637" s="36"/>
      <c r="E637" s="36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36"/>
      <c r="C638" s="63"/>
      <c r="D638" s="36"/>
      <c r="E638" s="36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36"/>
      <c r="C639" s="63"/>
      <c r="D639" s="36"/>
      <c r="E639" s="36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36"/>
      <c r="C640" s="63"/>
      <c r="D640" s="36"/>
      <c r="E640" s="36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36"/>
      <c r="C641" s="63"/>
      <c r="D641" s="36"/>
      <c r="E641" s="36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36"/>
      <c r="C642" s="63"/>
      <c r="D642" s="36"/>
      <c r="E642" s="36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36"/>
      <c r="C643" s="63"/>
      <c r="D643" s="36"/>
      <c r="E643" s="36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36"/>
      <c r="C644" s="63"/>
      <c r="D644" s="36"/>
      <c r="E644" s="36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36"/>
      <c r="C645" s="63"/>
      <c r="D645" s="36"/>
      <c r="E645" s="36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36"/>
      <c r="C646" s="63"/>
      <c r="D646" s="36"/>
      <c r="E646" s="36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36"/>
      <c r="C647" s="63"/>
      <c r="D647" s="36"/>
      <c r="E647" s="36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36"/>
      <c r="C648" s="63"/>
      <c r="D648" s="36"/>
      <c r="E648" s="36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36"/>
      <c r="C649" s="63"/>
      <c r="D649" s="36"/>
      <c r="E649" s="36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36"/>
      <c r="C650" s="63"/>
      <c r="D650" s="36"/>
      <c r="E650" s="36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36"/>
      <c r="C651" s="63"/>
      <c r="D651" s="36"/>
      <c r="E651" s="36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36"/>
      <c r="C652" s="63"/>
      <c r="D652" s="36"/>
      <c r="E652" s="36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36"/>
      <c r="C653" s="63"/>
      <c r="D653" s="36"/>
      <c r="E653" s="36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36"/>
      <c r="C654" s="63"/>
      <c r="D654" s="36"/>
      <c r="E654" s="36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36"/>
      <c r="C655" s="63"/>
      <c r="D655" s="36"/>
      <c r="E655" s="36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36"/>
      <c r="C656" s="63"/>
      <c r="D656" s="36"/>
      <c r="E656" s="36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36"/>
      <c r="C657" s="63"/>
      <c r="D657" s="36"/>
      <c r="E657" s="36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36"/>
      <c r="C658" s="63"/>
      <c r="D658" s="36"/>
      <c r="E658" s="36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36"/>
      <c r="C659" s="63"/>
      <c r="D659" s="36"/>
      <c r="E659" s="36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36"/>
      <c r="C660" s="63"/>
      <c r="D660" s="36"/>
      <c r="E660" s="36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36"/>
      <c r="C661" s="63"/>
      <c r="D661" s="36"/>
      <c r="E661" s="36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36"/>
      <c r="C662" s="63"/>
      <c r="D662" s="36"/>
      <c r="E662" s="36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36"/>
      <c r="C663" s="63"/>
      <c r="D663" s="36"/>
      <c r="E663" s="36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36"/>
      <c r="C664" s="63"/>
      <c r="D664" s="36"/>
      <c r="E664" s="36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36"/>
      <c r="C665" s="63"/>
      <c r="D665" s="36"/>
      <c r="E665" s="36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36"/>
      <c r="C666" s="63"/>
      <c r="D666" s="36"/>
      <c r="E666" s="36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36"/>
      <c r="C667" s="63"/>
      <c r="D667" s="36"/>
      <c r="E667" s="36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36"/>
      <c r="C668" s="63"/>
      <c r="D668" s="36"/>
      <c r="E668" s="36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36"/>
      <c r="C669" s="63"/>
      <c r="D669" s="36"/>
      <c r="E669" s="36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36"/>
      <c r="C670" s="63"/>
      <c r="D670" s="36"/>
      <c r="E670" s="36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36"/>
      <c r="C671" s="63"/>
      <c r="D671" s="36"/>
      <c r="E671" s="36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36"/>
      <c r="C672" s="63"/>
      <c r="D672" s="36"/>
      <c r="E672" s="36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36"/>
      <c r="C673" s="63"/>
      <c r="D673" s="36"/>
      <c r="E673" s="36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36"/>
      <c r="C674" s="63"/>
      <c r="D674" s="36"/>
      <c r="E674" s="36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36"/>
      <c r="C675" s="63"/>
      <c r="D675" s="36"/>
      <c r="E675" s="36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36"/>
      <c r="C676" s="63"/>
      <c r="D676" s="36"/>
      <c r="E676" s="36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36"/>
      <c r="C677" s="63"/>
      <c r="D677" s="36"/>
      <c r="E677" s="36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36"/>
      <c r="C678" s="63"/>
      <c r="D678" s="36"/>
      <c r="E678" s="36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36"/>
      <c r="C679" s="63"/>
      <c r="D679" s="36"/>
      <c r="E679" s="36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36"/>
      <c r="C680" s="63"/>
      <c r="D680" s="36"/>
      <c r="E680" s="36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36"/>
      <c r="C681" s="63"/>
      <c r="D681" s="36"/>
      <c r="E681" s="36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36"/>
      <c r="C682" s="63"/>
      <c r="D682" s="36"/>
      <c r="E682" s="36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36"/>
      <c r="C683" s="63"/>
      <c r="D683" s="36"/>
      <c r="E683" s="36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36"/>
      <c r="C684" s="63"/>
      <c r="D684" s="36"/>
      <c r="E684" s="36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36"/>
      <c r="C685" s="63"/>
      <c r="D685" s="36"/>
      <c r="E685" s="36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36"/>
      <c r="C686" s="63"/>
      <c r="D686" s="36"/>
      <c r="E686" s="36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36"/>
      <c r="C687" s="63"/>
      <c r="D687" s="36"/>
      <c r="E687" s="36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36"/>
      <c r="C688" s="63"/>
      <c r="D688" s="36"/>
      <c r="E688" s="36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36"/>
      <c r="C689" s="63"/>
      <c r="D689" s="36"/>
      <c r="E689" s="36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36"/>
      <c r="C690" s="63"/>
      <c r="D690" s="36"/>
      <c r="E690" s="36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36"/>
      <c r="C691" s="63"/>
      <c r="D691" s="36"/>
      <c r="E691" s="36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36"/>
      <c r="C692" s="63"/>
      <c r="D692" s="36"/>
      <c r="E692" s="36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36"/>
      <c r="C693" s="63"/>
      <c r="D693" s="36"/>
      <c r="E693" s="36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36"/>
      <c r="C694" s="63"/>
      <c r="D694" s="36"/>
      <c r="E694" s="36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36"/>
      <c r="C695" s="63"/>
      <c r="D695" s="36"/>
      <c r="E695" s="36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36"/>
      <c r="C696" s="63"/>
      <c r="D696" s="36"/>
      <c r="E696" s="36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36"/>
      <c r="C697" s="63"/>
      <c r="D697" s="36"/>
      <c r="E697" s="36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36"/>
      <c r="C698" s="63"/>
      <c r="D698" s="36"/>
      <c r="E698" s="36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36"/>
      <c r="C699" s="63"/>
      <c r="D699" s="36"/>
      <c r="E699" s="36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36"/>
      <c r="C700" s="63"/>
      <c r="D700" s="36"/>
      <c r="E700" s="36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36"/>
      <c r="C701" s="63"/>
      <c r="D701" s="36"/>
      <c r="E701" s="36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36"/>
      <c r="C702" s="63"/>
      <c r="D702" s="36"/>
      <c r="E702" s="36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36"/>
      <c r="C703" s="63"/>
      <c r="D703" s="36"/>
      <c r="E703" s="36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36"/>
      <c r="C704" s="63"/>
      <c r="D704" s="36"/>
      <c r="E704" s="36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36"/>
      <c r="C705" s="63"/>
      <c r="D705" s="36"/>
      <c r="E705" s="36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36"/>
      <c r="C706" s="63"/>
      <c r="D706" s="36"/>
      <c r="E706" s="36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36"/>
      <c r="C707" s="63"/>
      <c r="D707" s="36"/>
      <c r="E707" s="36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36"/>
      <c r="C708" s="63"/>
      <c r="D708" s="36"/>
      <c r="E708" s="36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36"/>
      <c r="C709" s="63"/>
      <c r="D709" s="36"/>
      <c r="E709" s="36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36"/>
      <c r="C710" s="63"/>
      <c r="D710" s="36"/>
      <c r="E710" s="36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36"/>
      <c r="C711" s="63"/>
      <c r="D711" s="36"/>
      <c r="E711" s="36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36"/>
      <c r="C712" s="63"/>
      <c r="D712" s="36"/>
      <c r="E712" s="36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36"/>
      <c r="C713" s="63"/>
      <c r="D713" s="36"/>
      <c r="E713" s="36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36"/>
      <c r="C714" s="63"/>
      <c r="D714" s="36"/>
      <c r="E714" s="36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36"/>
      <c r="C715" s="63"/>
      <c r="D715" s="36"/>
      <c r="E715" s="36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36"/>
      <c r="C716" s="63"/>
      <c r="D716" s="36"/>
      <c r="E716" s="36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36"/>
      <c r="C717" s="63"/>
      <c r="D717" s="36"/>
      <c r="E717" s="36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36"/>
      <c r="C718" s="63"/>
      <c r="D718" s="36"/>
      <c r="E718" s="36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36"/>
      <c r="C719" s="63"/>
      <c r="D719" s="36"/>
      <c r="E719" s="36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36"/>
      <c r="C720" s="63"/>
      <c r="D720" s="36"/>
      <c r="E720" s="36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36"/>
      <c r="C721" s="63"/>
      <c r="D721" s="36"/>
      <c r="E721" s="36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36"/>
      <c r="C722" s="63"/>
      <c r="D722" s="36"/>
      <c r="E722" s="36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36"/>
      <c r="C723" s="63"/>
      <c r="D723" s="36"/>
      <c r="E723" s="36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36"/>
      <c r="C724" s="63"/>
      <c r="D724" s="36"/>
      <c r="E724" s="36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36"/>
      <c r="C725" s="63"/>
      <c r="D725" s="36"/>
      <c r="E725" s="36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36"/>
      <c r="C726" s="63"/>
      <c r="D726" s="36"/>
      <c r="E726" s="36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36"/>
      <c r="C727" s="63"/>
      <c r="D727" s="36"/>
      <c r="E727" s="36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36"/>
      <c r="C728" s="63"/>
      <c r="D728" s="36"/>
      <c r="E728" s="36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36"/>
      <c r="C729" s="63"/>
      <c r="D729" s="36"/>
      <c r="E729" s="36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36"/>
      <c r="C730" s="63"/>
      <c r="D730" s="36"/>
      <c r="E730" s="36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36"/>
      <c r="C731" s="63"/>
      <c r="D731" s="36"/>
      <c r="E731" s="36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36"/>
      <c r="C732" s="63"/>
      <c r="D732" s="36"/>
      <c r="E732" s="36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36"/>
      <c r="C733" s="63"/>
      <c r="D733" s="36"/>
      <c r="E733" s="36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36"/>
      <c r="C734" s="63"/>
      <c r="D734" s="36"/>
      <c r="E734" s="36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36"/>
      <c r="C735" s="63"/>
      <c r="D735" s="36"/>
      <c r="E735" s="36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36"/>
      <c r="C736" s="63"/>
      <c r="D736" s="36"/>
      <c r="E736" s="36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36"/>
      <c r="C737" s="63"/>
      <c r="D737" s="36"/>
      <c r="E737" s="36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36"/>
      <c r="C738" s="63"/>
      <c r="D738" s="36"/>
      <c r="E738" s="36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36"/>
      <c r="C739" s="63"/>
      <c r="D739" s="36"/>
      <c r="E739" s="36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36"/>
      <c r="C740" s="63"/>
      <c r="D740" s="36"/>
      <c r="E740" s="36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36"/>
      <c r="C741" s="63"/>
      <c r="D741" s="36"/>
      <c r="E741" s="36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36"/>
      <c r="C742" s="63"/>
      <c r="D742" s="36"/>
      <c r="E742" s="36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36"/>
      <c r="C743" s="63"/>
      <c r="D743" s="36"/>
      <c r="E743" s="36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36"/>
      <c r="C744" s="63"/>
      <c r="D744" s="36"/>
      <c r="E744" s="36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36"/>
      <c r="C745" s="63"/>
      <c r="D745" s="36"/>
      <c r="E745" s="36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36"/>
      <c r="C746" s="63"/>
      <c r="D746" s="36"/>
      <c r="E746" s="36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36"/>
      <c r="C747" s="63"/>
      <c r="D747" s="36"/>
      <c r="E747" s="36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36"/>
      <c r="C748" s="63"/>
      <c r="D748" s="36"/>
      <c r="E748" s="36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36"/>
      <c r="C749" s="63"/>
      <c r="D749" s="36"/>
      <c r="E749" s="36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36"/>
      <c r="C750" s="63"/>
      <c r="D750" s="36"/>
      <c r="E750" s="36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36"/>
      <c r="C751" s="63"/>
      <c r="D751" s="36"/>
      <c r="E751" s="36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36"/>
      <c r="C752" s="63"/>
      <c r="D752" s="36"/>
      <c r="E752" s="36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36"/>
      <c r="C753" s="63"/>
      <c r="D753" s="36"/>
      <c r="E753" s="36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36"/>
      <c r="C754" s="63"/>
      <c r="D754" s="36"/>
      <c r="E754" s="36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36"/>
      <c r="C755" s="63"/>
      <c r="D755" s="36"/>
      <c r="E755" s="36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36"/>
      <c r="C756" s="63"/>
      <c r="D756" s="36"/>
      <c r="E756" s="36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36"/>
      <c r="C757" s="63"/>
      <c r="D757" s="36"/>
      <c r="E757" s="36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36"/>
      <c r="C758" s="63"/>
      <c r="D758" s="36"/>
      <c r="E758" s="36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36"/>
      <c r="C759" s="63"/>
      <c r="D759" s="36"/>
      <c r="E759" s="36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36"/>
      <c r="C760" s="63"/>
      <c r="D760" s="36"/>
      <c r="E760" s="36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36"/>
      <c r="C761" s="63"/>
      <c r="D761" s="36"/>
      <c r="E761" s="36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36"/>
      <c r="C762" s="63"/>
      <c r="D762" s="36"/>
      <c r="E762" s="36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36"/>
      <c r="C763" s="63"/>
      <c r="D763" s="36"/>
      <c r="E763" s="36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36"/>
      <c r="C764" s="63"/>
      <c r="D764" s="36"/>
      <c r="E764" s="36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36"/>
      <c r="C765" s="63"/>
      <c r="D765" s="36"/>
      <c r="E765" s="36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36"/>
      <c r="C766" s="63"/>
      <c r="D766" s="36"/>
      <c r="E766" s="36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36"/>
      <c r="C767" s="63"/>
      <c r="D767" s="36"/>
      <c r="E767" s="36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36"/>
      <c r="C768" s="63"/>
      <c r="D768" s="36"/>
      <c r="E768" s="36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36"/>
      <c r="C769" s="63"/>
      <c r="D769" s="36"/>
      <c r="E769" s="36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36"/>
      <c r="C770" s="63"/>
      <c r="D770" s="36"/>
      <c r="E770" s="36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36"/>
      <c r="C771" s="63"/>
      <c r="D771" s="36"/>
      <c r="E771" s="36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36"/>
      <c r="C772" s="63"/>
      <c r="D772" s="36"/>
      <c r="E772" s="36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36"/>
      <c r="C773" s="63"/>
      <c r="D773" s="36"/>
      <c r="E773" s="36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36"/>
      <c r="C774" s="63"/>
      <c r="D774" s="36"/>
      <c r="E774" s="36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36"/>
      <c r="C775" s="63"/>
      <c r="D775" s="36"/>
      <c r="E775" s="36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36"/>
      <c r="C776" s="63"/>
      <c r="D776" s="36"/>
      <c r="E776" s="36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36"/>
      <c r="C777" s="63"/>
      <c r="D777" s="36"/>
      <c r="E777" s="36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36"/>
      <c r="C778" s="63"/>
      <c r="D778" s="36"/>
      <c r="E778" s="36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36"/>
      <c r="C779" s="63"/>
      <c r="D779" s="36"/>
      <c r="E779" s="36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36"/>
      <c r="C780" s="63"/>
      <c r="D780" s="36"/>
      <c r="E780" s="36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36"/>
      <c r="C781" s="63"/>
      <c r="D781" s="36"/>
      <c r="E781" s="36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36"/>
      <c r="C782" s="63"/>
      <c r="D782" s="36"/>
      <c r="E782" s="36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36"/>
      <c r="C783" s="63"/>
      <c r="D783" s="36"/>
      <c r="E783" s="36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36"/>
      <c r="C784" s="63"/>
      <c r="D784" s="36"/>
      <c r="E784" s="36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36"/>
      <c r="C785" s="63"/>
      <c r="D785" s="36"/>
      <c r="E785" s="36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36"/>
      <c r="C786" s="63"/>
      <c r="D786" s="36"/>
      <c r="E786" s="36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36"/>
      <c r="C787" s="63"/>
      <c r="D787" s="36"/>
      <c r="E787" s="36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36"/>
      <c r="C788" s="63"/>
      <c r="D788" s="36"/>
      <c r="E788" s="36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36"/>
      <c r="C789" s="63"/>
      <c r="D789" s="36"/>
      <c r="E789" s="36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36"/>
      <c r="C790" s="63"/>
      <c r="D790" s="36"/>
      <c r="E790" s="36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36"/>
      <c r="C791" s="63"/>
      <c r="D791" s="36"/>
      <c r="E791" s="36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36"/>
      <c r="C792" s="63"/>
      <c r="D792" s="36"/>
      <c r="E792" s="36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36"/>
      <c r="C793" s="63"/>
      <c r="D793" s="36"/>
      <c r="E793" s="36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36"/>
      <c r="C794" s="63"/>
      <c r="D794" s="36"/>
      <c r="E794" s="36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36"/>
      <c r="C795" s="63"/>
      <c r="D795" s="36"/>
      <c r="E795" s="36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36"/>
      <c r="C796" s="63"/>
      <c r="D796" s="36"/>
      <c r="E796" s="36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36"/>
      <c r="C797" s="63"/>
      <c r="D797" s="36"/>
      <c r="E797" s="36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36"/>
      <c r="C798" s="63"/>
      <c r="D798" s="36"/>
      <c r="E798" s="36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36"/>
      <c r="C799" s="63"/>
      <c r="D799" s="36"/>
      <c r="E799" s="36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36"/>
      <c r="C800" s="63"/>
      <c r="D800" s="36"/>
      <c r="E800" s="36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36"/>
      <c r="C801" s="63"/>
      <c r="D801" s="36"/>
      <c r="E801" s="36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36"/>
      <c r="C802" s="63"/>
      <c r="D802" s="36"/>
      <c r="E802" s="36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36"/>
      <c r="C803" s="63"/>
      <c r="D803" s="36"/>
      <c r="E803" s="36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36"/>
      <c r="C804" s="63"/>
      <c r="D804" s="36"/>
      <c r="E804" s="36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36"/>
      <c r="C805" s="63"/>
      <c r="D805" s="36"/>
      <c r="E805" s="36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36"/>
      <c r="C806" s="63"/>
      <c r="D806" s="36"/>
      <c r="E806" s="36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36"/>
      <c r="C807" s="63"/>
      <c r="D807" s="36"/>
      <c r="E807" s="36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36"/>
      <c r="C808" s="63"/>
      <c r="D808" s="36"/>
      <c r="E808" s="36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36"/>
      <c r="C809" s="63"/>
      <c r="D809" s="36"/>
      <c r="E809" s="36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36"/>
      <c r="C810" s="63"/>
      <c r="D810" s="36"/>
      <c r="E810" s="36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36"/>
      <c r="C811" s="63"/>
      <c r="D811" s="36"/>
      <c r="E811" s="36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36"/>
      <c r="C812" s="63"/>
      <c r="D812" s="36"/>
      <c r="E812" s="36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36"/>
      <c r="C813" s="63"/>
      <c r="D813" s="36"/>
      <c r="E813" s="36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36"/>
      <c r="C814" s="63"/>
      <c r="D814" s="36"/>
      <c r="E814" s="36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36"/>
      <c r="C815" s="63"/>
      <c r="D815" s="36"/>
      <c r="E815" s="36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36"/>
      <c r="C816" s="63"/>
      <c r="D816" s="36"/>
      <c r="E816" s="36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36"/>
      <c r="C817" s="63"/>
      <c r="D817" s="36"/>
      <c r="E817" s="36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36"/>
      <c r="C818" s="63"/>
      <c r="D818" s="36"/>
      <c r="E818" s="36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36"/>
      <c r="C819" s="63"/>
      <c r="D819" s="36"/>
      <c r="E819" s="36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36"/>
      <c r="C820" s="63"/>
      <c r="D820" s="36"/>
      <c r="E820" s="36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36"/>
      <c r="C821" s="63"/>
      <c r="D821" s="36"/>
      <c r="E821" s="36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36"/>
      <c r="C822" s="63"/>
      <c r="D822" s="36"/>
      <c r="E822" s="36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36"/>
      <c r="C823" s="63"/>
      <c r="D823" s="36"/>
      <c r="E823" s="36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36"/>
      <c r="C824" s="63"/>
      <c r="D824" s="36"/>
      <c r="E824" s="36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36"/>
      <c r="C825" s="63"/>
      <c r="D825" s="36"/>
      <c r="E825" s="36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36"/>
      <c r="C826" s="63"/>
      <c r="D826" s="36"/>
      <c r="E826" s="36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36"/>
      <c r="C827" s="63"/>
      <c r="D827" s="36"/>
      <c r="E827" s="36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36"/>
      <c r="C828" s="63"/>
      <c r="D828" s="36"/>
      <c r="E828" s="36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36"/>
      <c r="C829" s="63"/>
      <c r="D829" s="36"/>
      <c r="E829" s="36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36"/>
      <c r="C830" s="63"/>
      <c r="D830" s="36"/>
      <c r="E830" s="36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36"/>
      <c r="C831" s="63"/>
      <c r="D831" s="36"/>
      <c r="E831" s="36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36"/>
      <c r="C832" s="63"/>
      <c r="D832" s="36"/>
      <c r="E832" s="36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36"/>
      <c r="C833" s="63"/>
      <c r="D833" s="36"/>
      <c r="E833" s="36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36"/>
      <c r="C834" s="63"/>
      <c r="D834" s="36"/>
      <c r="E834" s="36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36"/>
      <c r="C835" s="63"/>
      <c r="D835" s="36"/>
      <c r="E835" s="36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36"/>
      <c r="C836" s="63"/>
      <c r="D836" s="36"/>
      <c r="E836" s="36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36"/>
      <c r="C837" s="63"/>
      <c r="D837" s="36"/>
      <c r="E837" s="36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36"/>
      <c r="C838" s="63"/>
      <c r="D838" s="36"/>
      <c r="E838" s="36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36"/>
      <c r="C839" s="63"/>
      <c r="D839" s="36"/>
      <c r="E839" s="36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36"/>
      <c r="C840" s="63"/>
      <c r="D840" s="36"/>
      <c r="E840" s="36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36"/>
      <c r="C841" s="63"/>
      <c r="D841" s="36"/>
      <c r="E841" s="36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36"/>
      <c r="C842" s="63"/>
      <c r="D842" s="36"/>
      <c r="E842" s="36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36"/>
      <c r="C843" s="63"/>
      <c r="D843" s="36"/>
      <c r="E843" s="36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36"/>
      <c r="C844" s="63"/>
      <c r="D844" s="36"/>
      <c r="E844" s="36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36"/>
      <c r="C845" s="63"/>
      <c r="D845" s="36"/>
      <c r="E845" s="36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36"/>
      <c r="C846" s="63"/>
      <c r="D846" s="36"/>
      <c r="E846" s="36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36"/>
      <c r="C847" s="63"/>
      <c r="D847" s="36"/>
      <c r="E847" s="36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36"/>
      <c r="C848" s="63"/>
      <c r="D848" s="36"/>
      <c r="E848" s="36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36"/>
      <c r="C849" s="63"/>
      <c r="D849" s="36"/>
      <c r="E849" s="36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36"/>
      <c r="C850" s="63"/>
      <c r="D850" s="36"/>
      <c r="E850" s="36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36"/>
      <c r="C851" s="63"/>
      <c r="D851" s="36"/>
      <c r="E851" s="36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36"/>
      <c r="C852" s="63"/>
      <c r="D852" s="36"/>
      <c r="E852" s="36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36"/>
      <c r="C853" s="63"/>
      <c r="D853" s="36"/>
      <c r="E853" s="36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36"/>
      <c r="C854" s="63"/>
      <c r="D854" s="36"/>
      <c r="E854" s="36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36"/>
      <c r="C855" s="63"/>
      <c r="D855" s="36"/>
      <c r="E855" s="36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36"/>
      <c r="C856" s="63"/>
      <c r="D856" s="36"/>
      <c r="E856" s="36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36"/>
      <c r="C857" s="63"/>
      <c r="D857" s="36"/>
      <c r="E857" s="36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36"/>
      <c r="C858" s="63"/>
      <c r="D858" s="36"/>
      <c r="E858" s="36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36"/>
      <c r="C859" s="63"/>
      <c r="D859" s="36"/>
      <c r="E859" s="36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36"/>
      <c r="C860" s="63"/>
      <c r="D860" s="36"/>
      <c r="E860" s="36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36"/>
      <c r="C861" s="63"/>
      <c r="D861" s="36"/>
      <c r="E861" s="36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36"/>
      <c r="C862" s="63"/>
      <c r="D862" s="36"/>
      <c r="E862" s="36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36"/>
      <c r="C863" s="63"/>
      <c r="D863" s="36"/>
      <c r="E863" s="36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36"/>
      <c r="C864" s="63"/>
      <c r="D864" s="36"/>
      <c r="E864" s="36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36"/>
      <c r="C865" s="63"/>
      <c r="D865" s="36"/>
      <c r="E865" s="36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36"/>
      <c r="C866" s="63"/>
      <c r="D866" s="36"/>
      <c r="E866" s="36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36"/>
      <c r="C867" s="63"/>
      <c r="D867" s="36"/>
      <c r="E867" s="36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36"/>
      <c r="C868" s="63"/>
      <c r="D868" s="36"/>
      <c r="E868" s="36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36"/>
      <c r="C869" s="63"/>
      <c r="D869" s="36"/>
      <c r="E869" s="36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36"/>
      <c r="C870" s="63"/>
      <c r="D870" s="36"/>
      <c r="E870" s="36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36"/>
      <c r="C871" s="63"/>
      <c r="D871" s="36"/>
      <c r="E871" s="36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36"/>
      <c r="C872" s="63"/>
      <c r="D872" s="36"/>
      <c r="E872" s="36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36"/>
      <c r="C873" s="63"/>
      <c r="D873" s="36"/>
      <c r="E873" s="36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36"/>
      <c r="C874" s="63"/>
      <c r="D874" s="36"/>
      <c r="E874" s="36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36"/>
      <c r="C875" s="63"/>
      <c r="D875" s="36"/>
      <c r="E875" s="36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36"/>
      <c r="C876" s="63"/>
      <c r="D876" s="36"/>
      <c r="E876" s="36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36"/>
      <c r="C877" s="63"/>
      <c r="D877" s="36"/>
      <c r="E877" s="36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36"/>
      <c r="C878" s="63"/>
      <c r="D878" s="36"/>
      <c r="E878" s="36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36"/>
      <c r="C879" s="63"/>
      <c r="D879" s="36"/>
      <c r="E879" s="36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36"/>
      <c r="C880" s="63"/>
      <c r="D880" s="36"/>
      <c r="E880" s="36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36"/>
      <c r="C881" s="63"/>
      <c r="D881" s="36"/>
      <c r="E881" s="36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36"/>
      <c r="C882" s="63"/>
      <c r="D882" s="36"/>
      <c r="E882" s="36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36"/>
      <c r="C883" s="63"/>
      <c r="D883" s="36"/>
      <c r="E883" s="36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36"/>
      <c r="C884" s="63"/>
      <c r="D884" s="36"/>
      <c r="E884" s="36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36"/>
      <c r="C885" s="63"/>
      <c r="D885" s="36"/>
      <c r="E885" s="36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36"/>
      <c r="C886" s="63"/>
      <c r="D886" s="36"/>
      <c r="E886" s="36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36"/>
      <c r="C887" s="63"/>
      <c r="D887" s="36"/>
      <c r="E887" s="36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36"/>
      <c r="C888" s="63"/>
      <c r="D888" s="36"/>
      <c r="E888" s="36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36"/>
      <c r="C889" s="63"/>
      <c r="D889" s="36"/>
      <c r="E889" s="36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36"/>
      <c r="C890" s="63"/>
      <c r="D890" s="36"/>
      <c r="E890" s="36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36"/>
      <c r="C891" s="63"/>
      <c r="D891" s="36"/>
      <c r="E891" s="36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36"/>
      <c r="C892" s="63"/>
      <c r="D892" s="36"/>
      <c r="E892" s="36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36"/>
      <c r="C893" s="63"/>
      <c r="D893" s="36"/>
      <c r="E893" s="36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36"/>
      <c r="C894" s="63"/>
      <c r="D894" s="36"/>
      <c r="E894" s="36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36"/>
      <c r="C895" s="63"/>
      <c r="D895" s="36"/>
      <c r="E895" s="36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36"/>
      <c r="C896" s="63"/>
      <c r="D896" s="36"/>
      <c r="E896" s="36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36"/>
      <c r="C897" s="63"/>
      <c r="D897" s="36"/>
      <c r="E897" s="36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36"/>
      <c r="C898" s="63"/>
      <c r="D898" s="36"/>
      <c r="E898" s="36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36"/>
      <c r="C899" s="63"/>
      <c r="D899" s="36"/>
      <c r="E899" s="36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36"/>
      <c r="C900" s="63"/>
      <c r="D900" s="36"/>
      <c r="E900" s="36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36"/>
      <c r="C901" s="63"/>
      <c r="D901" s="36"/>
      <c r="E901" s="36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36"/>
      <c r="C902" s="63"/>
      <c r="D902" s="36"/>
      <c r="E902" s="36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36"/>
      <c r="C903" s="63"/>
      <c r="D903" s="36"/>
      <c r="E903" s="36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36"/>
      <c r="C904" s="63"/>
      <c r="D904" s="36"/>
      <c r="E904" s="36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36"/>
      <c r="C905" s="63"/>
      <c r="D905" s="36"/>
      <c r="E905" s="36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36"/>
      <c r="C906" s="63"/>
      <c r="D906" s="36"/>
      <c r="E906" s="36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36"/>
      <c r="C907" s="63"/>
      <c r="D907" s="36"/>
      <c r="E907" s="36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36"/>
      <c r="C908" s="63"/>
      <c r="D908" s="36"/>
      <c r="E908" s="36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36"/>
      <c r="C909" s="63"/>
      <c r="D909" s="36"/>
      <c r="E909" s="36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36"/>
      <c r="C910" s="63"/>
      <c r="D910" s="36"/>
      <c r="E910" s="36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36"/>
      <c r="C911" s="63"/>
      <c r="D911" s="36"/>
      <c r="E911" s="36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36"/>
      <c r="C912" s="63"/>
      <c r="D912" s="36"/>
      <c r="E912" s="36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36"/>
      <c r="C913" s="63"/>
      <c r="D913" s="36"/>
      <c r="E913" s="36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36"/>
      <c r="C914" s="63"/>
      <c r="D914" s="36"/>
      <c r="E914" s="36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36"/>
      <c r="C915" s="63"/>
      <c r="D915" s="36"/>
      <c r="E915" s="36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36"/>
      <c r="C916" s="63"/>
      <c r="D916" s="36"/>
      <c r="E916" s="36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36"/>
      <c r="C917" s="63"/>
      <c r="D917" s="36"/>
      <c r="E917" s="36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36"/>
      <c r="C918" s="63"/>
      <c r="D918" s="36"/>
      <c r="E918" s="36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36"/>
      <c r="C919" s="63"/>
      <c r="D919" s="36"/>
      <c r="E919" s="36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36"/>
      <c r="C920" s="63"/>
      <c r="D920" s="36"/>
      <c r="E920" s="36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36"/>
      <c r="C921" s="63"/>
      <c r="D921" s="36"/>
      <c r="E921" s="36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36"/>
      <c r="C922" s="63"/>
      <c r="D922" s="36"/>
      <c r="E922" s="36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36"/>
      <c r="C923" s="63"/>
      <c r="D923" s="36"/>
      <c r="E923" s="36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36"/>
      <c r="C924" s="63"/>
      <c r="D924" s="36"/>
      <c r="E924" s="36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36"/>
      <c r="C925" s="63"/>
      <c r="D925" s="36"/>
      <c r="E925" s="36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36"/>
      <c r="C926" s="63"/>
      <c r="D926" s="36"/>
      <c r="E926" s="36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36"/>
      <c r="C927" s="63"/>
      <c r="D927" s="36"/>
      <c r="E927" s="36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36"/>
      <c r="C928" s="63"/>
      <c r="D928" s="36"/>
      <c r="E928" s="36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36"/>
      <c r="C929" s="63"/>
      <c r="D929" s="36"/>
      <c r="E929" s="36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36"/>
      <c r="C930" s="63"/>
      <c r="D930" s="36"/>
      <c r="E930" s="36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36"/>
      <c r="C931" s="63"/>
      <c r="D931" s="36"/>
      <c r="E931" s="36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36"/>
      <c r="C932" s="63"/>
      <c r="D932" s="36"/>
      <c r="E932" s="36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36"/>
      <c r="C933" s="63"/>
      <c r="D933" s="36"/>
      <c r="E933" s="36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36"/>
      <c r="C934" s="63"/>
      <c r="D934" s="36"/>
      <c r="E934" s="36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36"/>
      <c r="C935" s="63"/>
      <c r="D935" s="36"/>
      <c r="E935" s="36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36"/>
      <c r="C936" s="63"/>
      <c r="D936" s="36"/>
      <c r="E936" s="36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36"/>
      <c r="C937" s="63"/>
      <c r="D937" s="36"/>
      <c r="E937" s="36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36"/>
      <c r="C938" s="63"/>
      <c r="D938" s="36"/>
      <c r="E938" s="36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36"/>
      <c r="C939" s="63"/>
      <c r="D939" s="36"/>
      <c r="E939" s="36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36"/>
      <c r="C940" s="63"/>
      <c r="D940" s="36"/>
      <c r="E940" s="36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36"/>
      <c r="C941" s="63"/>
      <c r="D941" s="36"/>
      <c r="E941" s="36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36"/>
      <c r="C942" s="63"/>
      <c r="D942" s="36"/>
      <c r="E942" s="36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36"/>
      <c r="C943" s="63"/>
      <c r="D943" s="36"/>
      <c r="E943" s="36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36"/>
      <c r="C944" s="63"/>
      <c r="D944" s="36"/>
      <c r="E944" s="36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36"/>
      <c r="C945" s="63"/>
      <c r="D945" s="36"/>
      <c r="E945" s="36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36"/>
      <c r="C946" s="63"/>
      <c r="D946" s="36"/>
      <c r="E946" s="36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36"/>
      <c r="C947" s="63"/>
      <c r="D947" s="36"/>
      <c r="E947" s="36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36"/>
      <c r="C948" s="63"/>
      <c r="D948" s="36"/>
      <c r="E948" s="36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36"/>
      <c r="C949" s="63"/>
      <c r="D949" s="36"/>
      <c r="E949" s="36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36"/>
      <c r="C950" s="63"/>
      <c r="D950" s="36"/>
      <c r="E950" s="36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36"/>
      <c r="C951" s="63"/>
      <c r="D951" s="36"/>
      <c r="E951" s="36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36"/>
      <c r="C952" s="63"/>
      <c r="D952" s="36"/>
      <c r="E952" s="36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36"/>
      <c r="C953" s="63"/>
      <c r="D953" s="36"/>
      <c r="E953" s="36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36"/>
      <c r="C954" s="63"/>
      <c r="D954" s="36"/>
      <c r="E954" s="36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36"/>
      <c r="C955" s="63"/>
      <c r="D955" s="36"/>
      <c r="E955" s="36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36"/>
      <c r="C956" s="63"/>
      <c r="D956" s="36"/>
      <c r="E956" s="36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36"/>
      <c r="C957" s="63"/>
      <c r="D957" s="36"/>
      <c r="E957" s="36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36"/>
      <c r="C958" s="63"/>
      <c r="D958" s="36"/>
      <c r="E958" s="36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36"/>
      <c r="C959" s="63"/>
      <c r="D959" s="36"/>
      <c r="E959" s="36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36"/>
      <c r="C960" s="63"/>
      <c r="D960" s="36"/>
      <c r="E960" s="36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36"/>
      <c r="C961" s="63"/>
      <c r="D961" s="36"/>
      <c r="E961" s="36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36"/>
      <c r="C962" s="63"/>
      <c r="D962" s="36"/>
      <c r="E962" s="36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36"/>
      <c r="C963" s="63"/>
      <c r="D963" s="36"/>
      <c r="E963" s="36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36"/>
      <c r="C964" s="63"/>
      <c r="D964" s="36"/>
      <c r="E964" s="36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36"/>
      <c r="C965" s="63"/>
      <c r="D965" s="36"/>
      <c r="E965" s="36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36"/>
      <c r="C966" s="63"/>
      <c r="D966" s="36"/>
      <c r="E966" s="36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36"/>
      <c r="C967" s="63"/>
      <c r="D967" s="36"/>
      <c r="E967" s="36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36"/>
      <c r="C968" s="63"/>
      <c r="D968" s="36"/>
      <c r="E968" s="36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36"/>
      <c r="C969" s="63"/>
      <c r="D969" s="36"/>
      <c r="E969" s="36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36"/>
      <c r="C970" s="63"/>
      <c r="D970" s="36"/>
      <c r="E970" s="36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36"/>
      <c r="C971" s="63"/>
      <c r="D971" s="36"/>
      <c r="E971" s="36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36"/>
      <c r="C972" s="63"/>
      <c r="D972" s="36"/>
      <c r="E972" s="36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36"/>
      <c r="C973" s="63"/>
      <c r="D973" s="36"/>
      <c r="E973" s="36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36"/>
      <c r="C974" s="63"/>
      <c r="D974" s="36"/>
      <c r="E974" s="36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36"/>
      <c r="C975" s="63"/>
      <c r="D975" s="36"/>
      <c r="E975" s="36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36"/>
      <c r="C976" s="63"/>
      <c r="D976" s="36"/>
      <c r="E976" s="36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36"/>
      <c r="C977" s="63"/>
      <c r="D977" s="36"/>
      <c r="E977" s="36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36"/>
      <c r="C978" s="63"/>
      <c r="D978" s="36"/>
      <c r="E978" s="36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36"/>
      <c r="C979" s="63"/>
      <c r="D979" s="36"/>
      <c r="E979" s="36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36"/>
      <c r="C980" s="63"/>
      <c r="D980" s="36"/>
      <c r="E980" s="36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36"/>
      <c r="C981" s="63"/>
      <c r="D981" s="36"/>
      <c r="E981" s="36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36"/>
      <c r="C982" s="63"/>
      <c r="D982" s="36"/>
      <c r="E982" s="36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36"/>
      <c r="C983" s="63"/>
      <c r="D983" s="36"/>
      <c r="E983" s="36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36"/>
      <c r="C984" s="63"/>
      <c r="D984" s="36"/>
      <c r="E984" s="36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36"/>
      <c r="C985" s="63"/>
      <c r="D985" s="36"/>
      <c r="E985" s="36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36"/>
      <c r="C986" s="63"/>
      <c r="D986" s="36"/>
      <c r="E986" s="36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36"/>
      <c r="C987" s="63"/>
      <c r="D987" s="36"/>
      <c r="E987" s="36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36"/>
      <c r="C988" s="63"/>
      <c r="D988" s="36"/>
      <c r="E988" s="36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36"/>
      <c r="C989" s="63"/>
      <c r="D989" s="36"/>
      <c r="E989" s="36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36"/>
      <c r="C990" s="63"/>
      <c r="D990" s="36"/>
      <c r="E990" s="36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36"/>
      <c r="C991" s="63"/>
      <c r="D991" s="36"/>
      <c r="E991" s="36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36"/>
      <c r="C992" s="63"/>
      <c r="D992" s="36"/>
      <c r="E992" s="36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36"/>
      <c r="C993" s="63"/>
      <c r="D993" s="36"/>
      <c r="E993" s="36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36"/>
      <c r="C994" s="63"/>
      <c r="D994" s="36"/>
      <c r="E994" s="36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36"/>
      <c r="C995" s="63"/>
      <c r="D995" s="36"/>
      <c r="E995" s="36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36"/>
      <c r="C996" s="63"/>
      <c r="D996" s="36"/>
      <c r="E996" s="36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36"/>
      <c r="C997" s="63"/>
      <c r="D997" s="36"/>
      <c r="E997" s="36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36"/>
      <c r="C998" s="63"/>
      <c r="D998" s="36"/>
      <c r="E998" s="36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36"/>
      <c r="C999" s="63"/>
      <c r="D999" s="36"/>
      <c r="E999" s="36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36"/>
      <c r="C1000" s="63"/>
      <c r="D1000" s="36"/>
      <c r="E1000" s="36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  <row r="1017" spans="16:17" ht="15" customHeight="1">
      <c r="P1017" s="97" t="s">
        <v>371</v>
      </c>
      <c r="Q1017" s="97" t="s">
        <v>372</v>
      </c>
    </row>
    <row r="1018" spans="16:17" ht="15" customHeight="1">
      <c r="P1018" s="97" t="s">
        <v>377</v>
      </c>
      <c r="Q1018" s="97" t="s">
        <v>378</v>
      </c>
    </row>
    <row r="1019" spans="16:17" ht="15" customHeight="1">
      <c r="P1019" s="97" t="s">
        <v>452</v>
      </c>
      <c r="Q1019" s="97" t="s">
        <v>453</v>
      </c>
    </row>
    <row r="1020" spans="16:17" ht="15" customHeight="1">
      <c r="P1020" s="97" t="s">
        <v>508</v>
      </c>
      <c r="Q1020" s="97" t="s">
        <v>509</v>
      </c>
    </row>
    <row r="1021" spans="16:17" ht="15" customHeight="1">
      <c r="P1021" s="97" t="s">
        <v>650</v>
      </c>
      <c r="Q1021" s="97" t="s">
        <v>299</v>
      </c>
    </row>
    <row r="1022" spans="16:17" ht="15" customHeight="1">
      <c r="P1022" s="97" t="s">
        <v>652</v>
      </c>
      <c r="Q1022" s="97" t="s">
        <v>301</v>
      </c>
    </row>
    <row r="1023" spans="16:17" ht="15" customHeight="1">
      <c r="P1023" s="97" t="s">
        <v>678</v>
      </c>
      <c r="Q1023" s="97" t="s">
        <v>679</v>
      </c>
    </row>
    <row r="1024" spans="16:17" ht="15" customHeight="1">
      <c r="P1024" s="97" t="s">
        <v>680</v>
      </c>
      <c r="Q1024" s="97" t="s">
        <v>681</v>
      </c>
    </row>
  </sheetData>
  <autoFilter ref="E1:E1000"/>
  <mergeCells count="1">
    <mergeCell ref="A1:E1"/>
  </mergeCells>
  <conditionalFormatting sqref="E3:E202">
    <cfRule type="cellIs" dxfId="10" priority="4" operator="equal">
      <formula>"Y"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000"/>
  <sheetViews>
    <sheetView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G11" sqref="G11"/>
    </sheetView>
  </sheetViews>
  <sheetFormatPr defaultColWidth="12.625" defaultRowHeight="15" customHeight="1"/>
  <cols>
    <col min="1" max="1" width="5.625" customWidth="1"/>
    <col min="2" max="2" width="14.25" customWidth="1"/>
    <col min="3" max="5" width="35.375" customWidth="1"/>
    <col min="6" max="13" width="15.125" customWidth="1"/>
    <col min="14" max="17" width="14.75" customWidth="1"/>
    <col min="18" max="19" width="15.125" customWidth="1"/>
    <col min="20" max="21" width="9.875" customWidth="1"/>
    <col min="22" max="31" width="8" customWidth="1"/>
  </cols>
  <sheetData>
    <row r="1" spans="1:31" ht="19.5" customHeight="1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  <c r="U1" s="48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19.5" customHeight="1">
      <c r="A2" s="107" t="s">
        <v>698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9"/>
      <c r="U2" s="48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19.5" customHeight="1">
      <c r="A3" s="107" t="s">
        <v>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9"/>
      <c r="U3" s="48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ht="19.5" customHeight="1">
      <c r="A4" s="114" t="s">
        <v>30</v>
      </c>
      <c r="B4" s="127" t="s">
        <v>60</v>
      </c>
      <c r="C4" s="12" t="s">
        <v>32</v>
      </c>
      <c r="D4" s="12"/>
      <c r="E4" s="12"/>
      <c r="F4" s="107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9"/>
      <c r="T4" s="114" t="s">
        <v>35</v>
      </c>
      <c r="U4" s="12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1" ht="19.5" customHeight="1">
      <c r="A5" s="128"/>
      <c r="B5" s="128"/>
      <c r="C5" s="12" t="s">
        <v>61</v>
      </c>
      <c r="D5" s="12" t="s">
        <v>62</v>
      </c>
      <c r="E5" s="12" t="s">
        <v>66</v>
      </c>
      <c r="F5" s="38" t="s">
        <v>67</v>
      </c>
      <c r="G5" s="127" t="s">
        <v>63</v>
      </c>
      <c r="H5" s="127" t="s">
        <v>64</v>
      </c>
      <c r="I5" s="127" t="s">
        <v>65</v>
      </c>
      <c r="J5" s="12" t="s">
        <v>68</v>
      </c>
      <c r="K5" s="127" t="s">
        <v>63</v>
      </c>
      <c r="L5" s="127" t="s">
        <v>64</v>
      </c>
      <c r="M5" s="127" t="s">
        <v>65</v>
      </c>
      <c r="N5" s="12" t="s">
        <v>69</v>
      </c>
      <c r="O5" s="127" t="s">
        <v>63</v>
      </c>
      <c r="P5" s="127" t="s">
        <v>64</v>
      </c>
      <c r="Q5" s="127" t="s">
        <v>65</v>
      </c>
      <c r="R5" s="12"/>
      <c r="S5" s="12"/>
      <c r="T5" s="115"/>
      <c r="U5" s="48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67.5" customHeight="1">
      <c r="A6" s="115"/>
      <c r="B6" s="115"/>
      <c r="C6" s="12" t="s">
        <v>37</v>
      </c>
      <c r="D6" s="12"/>
      <c r="E6" s="12"/>
      <c r="F6" s="39">
        <v>14</v>
      </c>
      <c r="G6" s="115"/>
      <c r="H6" s="115"/>
      <c r="I6" s="115"/>
      <c r="J6" s="39">
        <v>28</v>
      </c>
      <c r="K6" s="115"/>
      <c r="L6" s="115"/>
      <c r="M6" s="115"/>
      <c r="N6" s="39">
        <v>28</v>
      </c>
      <c r="O6" s="115"/>
      <c r="P6" s="115"/>
      <c r="Q6" s="115"/>
      <c r="R6" s="40"/>
      <c r="S6" s="40"/>
      <c r="T6" s="12"/>
      <c r="U6" s="12">
        <v>70</v>
      </c>
      <c r="V6" s="55">
        <v>30</v>
      </c>
      <c r="W6" s="55"/>
      <c r="X6" s="55" t="s">
        <v>687</v>
      </c>
      <c r="Y6" s="55" t="s">
        <v>688</v>
      </c>
      <c r="Z6" s="55"/>
      <c r="AA6" s="55"/>
      <c r="AB6" s="55"/>
      <c r="AC6" s="55"/>
      <c r="AD6" s="55"/>
      <c r="AE6" s="55"/>
    </row>
    <row r="7" spans="1:31" ht="19.5" customHeight="1">
      <c r="A7" s="92">
        <v>1</v>
      </c>
      <c r="B7" s="93" t="s">
        <v>304</v>
      </c>
      <c r="C7" s="93" t="s">
        <v>305</v>
      </c>
      <c r="D7" s="43"/>
      <c r="E7" s="43"/>
      <c r="F7" s="45">
        <f>ROUNDDOWN(U7*1/5,0)</f>
        <v>11</v>
      </c>
      <c r="G7" s="25">
        <f t="shared" ref="G7:G206" si="0">IF(F7&gt;=($F$6*0.7),1,0)</f>
        <v>1</v>
      </c>
      <c r="H7" s="25">
        <f t="shared" ref="H7:H206" si="1">IF(F7&gt;=($F$6*0.8),1,0)</f>
        <v>0</v>
      </c>
      <c r="I7" s="25">
        <f t="shared" ref="I7:I206" si="2">IF(F7&gt;=($F$6*0.9),1,0)</f>
        <v>0</v>
      </c>
      <c r="J7" s="45">
        <f>ROUNDDOWN(U7*2/5,0)</f>
        <v>22</v>
      </c>
      <c r="K7" s="25">
        <f t="shared" ref="K7:K206" si="3">IF(J7&gt;=($J$6*0.7),1,0)</f>
        <v>1</v>
      </c>
      <c r="L7" s="25">
        <f t="shared" ref="L7:L206" si="4">IF(J7&gt;=($J$6*0.8),1,0)</f>
        <v>0</v>
      </c>
      <c r="M7" s="25">
        <f t="shared" ref="M7:M206" si="5">IF(J7&gt;=($J$6*0.9),1,0)</f>
        <v>0</v>
      </c>
      <c r="N7" s="45">
        <v>23</v>
      </c>
      <c r="O7" s="25">
        <f t="shared" ref="O7:O206" si="6">IF(N7&gt;=($N$6*0.7),1,0)</f>
        <v>1</v>
      </c>
      <c r="P7" s="25">
        <f t="shared" ref="P7:P206" si="7">IF(N7&gt;=($N$6*0.8),1,0)</f>
        <v>1</v>
      </c>
      <c r="Q7" s="25">
        <f t="shared" ref="Q7:Q206" si="8">IF(N7&gt;=($N$6*0.9),1,0)</f>
        <v>0</v>
      </c>
      <c r="R7" s="25"/>
      <c r="S7" s="25"/>
      <c r="T7" s="48">
        <f t="shared" ref="T7:T206" si="9">F7+J7+N7</f>
        <v>56</v>
      </c>
      <c r="U7" s="69">
        <f t="shared" ref="U7:U62" si="10">ROUND(7/3*Y7,0)</f>
        <v>56</v>
      </c>
      <c r="V7" s="71">
        <v>23</v>
      </c>
      <c r="W7" s="72">
        <v>23</v>
      </c>
      <c r="X7" s="55">
        <v>22</v>
      </c>
      <c r="Y7" s="55">
        <v>24</v>
      </c>
      <c r="Z7" s="55"/>
      <c r="AA7" s="55"/>
      <c r="AB7" s="55"/>
      <c r="AC7" s="55">
        <v>21</v>
      </c>
      <c r="AD7" s="55"/>
      <c r="AE7" s="55"/>
    </row>
    <row r="8" spans="1:31" ht="19.5" customHeight="1">
      <c r="A8" s="92">
        <v>2</v>
      </c>
      <c r="B8" s="93" t="s">
        <v>306</v>
      </c>
      <c r="C8" s="93" t="s">
        <v>307</v>
      </c>
      <c r="D8" s="43"/>
      <c r="E8" s="43"/>
      <c r="F8" s="45">
        <f t="shared" ref="F8:F71" si="11">ROUNDDOWN(U8*1/5,0)</f>
        <v>13</v>
      </c>
      <c r="G8" s="25">
        <f t="shared" si="0"/>
        <v>1</v>
      </c>
      <c r="H8" s="25">
        <f t="shared" si="1"/>
        <v>1</v>
      </c>
      <c r="I8" s="25">
        <f t="shared" si="2"/>
        <v>1</v>
      </c>
      <c r="J8" s="45">
        <f t="shared" ref="J8:J62" si="12">ROUNDDOWN(U8*2/5,0)</f>
        <v>26</v>
      </c>
      <c r="K8" s="25">
        <f t="shared" si="3"/>
        <v>1</v>
      </c>
      <c r="L8" s="25">
        <f t="shared" si="4"/>
        <v>1</v>
      </c>
      <c r="M8" s="25">
        <f t="shared" si="5"/>
        <v>1</v>
      </c>
      <c r="N8" s="45">
        <f t="shared" ref="N8:N60" si="13">ROUNDDOWN(U8*2/5,0)</f>
        <v>26</v>
      </c>
      <c r="O8" s="25">
        <f t="shared" si="6"/>
        <v>1</v>
      </c>
      <c r="P8" s="25">
        <f t="shared" si="7"/>
        <v>1</v>
      </c>
      <c r="Q8" s="25">
        <f t="shared" si="8"/>
        <v>1</v>
      </c>
      <c r="R8" s="25"/>
      <c r="S8" s="25"/>
      <c r="T8" s="48">
        <f t="shared" si="9"/>
        <v>65</v>
      </c>
      <c r="U8" s="69">
        <f t="shared" si="10"/>
        <v>65</v>
      </c>
      <c r="V8" s="71">
        <v>27</v>
      </c>
      <c r="W8" s="72">
        <v>27</v>
      </c>
      <c r="X8" s="55">
        <v>26</v>
      </c>
      <c r="Y8" s="55">
        <v>28</v>
      </c>
      <c r="Z8" s="55"/>
      <c r="AA8" s="55"/>
      <c r="AB8" s="55"/>
      <c r="AC8" s="55">
        <v>21</v>
      </c>
      <c r="AD8" s="55"/>
      <c r="AE8" s="55"/>
    </row>
    <row r="9" spans="1:31" ht="19.5" customHeight="1">
      <c r="A9" s="92">
        <v>3</v>
      </c>
      <c r="B9" s="93" t="s">
        <v>308</v>
      </c>
      <c r="C9" s="93" t="s">
        <v>309</v>
      </c>
      <c r="D9" s="43"/>
      <c r="E9" s="43"/>
      <c r="F9" s="45">
        <f t="shared" si="11"/>
        <v>11</v>
      </c>
      <c r="G9" s="25">
        <f t="shared" si="0"/>
        <v>1</v>
      </c>
      <c r="H9" s="25">
        <f t="shared" si="1"/>
        <v>0</v>
      </c>
      <c r="I9" s="25">
        <f t="shared" si="2"/>
        <v>0</v>
      </c>
      <c r="J9" s="45">
        <f t="shared" si="12"/>
        <v>22</v>
      </c>
      <c r="K9" s="25">
        <f t="shared" si="3"/>
        <v>1</v>
      </c>
      <c r="L9" s="25">
        <f t="shared" si="4"/>
        <v>0</v>
      </c>
      <c r="M9" s="25">
        <f t="shared" si="5"/>
        <v>0</v>
      </c>
      <c r="N9" s="45">
        <v>23</v>
      </c>
      <c r="O9" s="25">
        <f t="shared" si="6"/>
        <v>1</v>
      </c>
      <c r="P9" s="25">
        <f t="shared" si="7"/>
        <v>1</v>
      </c>
      <c r="Q9" s="25">
        <f t="shared" si="8"/>
        <v>0</v>
      </c>
      <c r="R9" s="25"/>
      <c r="S9" s="25"/>
      <c r="T9" s="48">
        <f t="shared" si="9"/>
        <v>56</v>
      </c>
      <c r="U9" s="69">
        <f t="shared" si="10"/>
        <v>56</v>
      </c>
      <c r="V9" s="71">
        <v>23</v>
      </c>
      <c r="W9" s="72">
        <v>23</v>
      </c>
      <c r="X9" s="55">
        <v>22</v>
      </c>
      <c r="Y9" s="55">
        <v>24</v>
      </c>
      <c r="Z9" s="55"/>
      <c r="AA9" s="55"/>
      <c r="AB9" s="55"/>
      <c r="AC9" s="55">
        <v>26</v>
      </c>
      <c r="AD9" s="55"/>
      <c r="AE9" s="55"/>
    </row>
    <row r="10" spans="1:31" ht="19.5" customHeight="1">
      <c r="A10" s="92">
        <v>4</v>
      </c>
      <c r="B10" s="93" t="s">
        <v>310</v>
      </c>
      <c r="C10" s="93" t="s">
        <v>101</v>
      </c>
      <c r="D10" s="43"/>
      <c r="E10" s="43"/>
      <c r="F10" s="45">
        <f t="shared" si="11"/>
        <v>14</v>
      </c>
      <c r="G10" s="25">
        <f t="shared" si="0"/>
        <v>1</v>
      </c>
      <c r="H10" s="25">
        <f t="shared" si="1"/>
        <v>1</v>
      </c>
      <c r="I10" s="25">
        <f t="shared" si="2"/>
        <v>1</v>
      </c>
      <c r="J10" s="45">
        <f t="shared" si="12"/>
        <v>28</v>
      </c>
      <c r="K10" s="25">
        <f t="shared" si="3"/>
        <v>1</v>
      </c>
      <c r="L10" s="25">
        <f t="shared" si="4"/>
        <v>1</v>
      </c>
      <c r="M10" s="25">
        <f t="shared" si="5"/>
        <v>1</v>
      </c>
      <c r="N10" s="45">
        <f t="shared" si="13"/>
        <v>28</v>
      </c>
      <c r="O10" s="25">
        <f t="shared" si="6"/>
        <v>1</v>
      </c>
      <c r="P10" s="25">
        <f t="shared" si="7"/>
        <v>1</v>
      </c>
      <c r="Q10" s="25">
        <f t="shared" si="8"/>
        <v>1</v>
      </c>
      <c r="R10" s="25"/>
      <c r="S10" s="25"/>
      <c r="T10" s="48">
        <f t="shared" si="9"/>
        <v>70</v>
      </c>
      <c r="U10" s="69">
        <f t="shared" si="10"/>
        <v>70</v>
      </c>
      <c r="V10" s="71">
        <v>30</v>
      </c>
      <c r="W10" s="72">
        <v>30</v>
      </c>
      <c r="X10" s="55">
        <v>29</v>
      </c>
      <c r="Y10" s="55">
        <v>30</v>
      </c>
      <c r="Z10" s="55"/>
      <c r="AA10" s="55"/>
      <c r="AB10" s="55"/>
      <c r="AC10" s="55">
        <v>26</v>
      </c>
      <c r="AD10" s="55"/>
      <c r="AE10" s="55"/>
    </row>
    <row r="11" spans="1:31" ht="19.5" customHeight="1">
      <c r="A11" s="92">
        <v>5</v>
      </c>
      <c r="B11" s="93" t="s">
        <v>311</v>
      </c>
      <c r="C11" s="93" t="s">
        <v>312</v>
      </c>
      <c r="D11" s="43"/>
      <c r="E11" s="43"/>
      <c r="F11" s="45">
        <f t="shared" si="11"/>
        <v>10</v>
      </c>
      <c r="G11" s="25">
        <f t="shared" si="0"/>
        <v>1</v>
      </c>
      <c r="H11" s="25">
        <f t="shared" si="1"/>
        <v>0</v>
      </c>
      <c r="I11" s="25">
        <f t="shared" si="2"/>
        <v>0</v>
      </c>
      <c r="J11" s="45">
        <f t="shared" si="12"/>
        <v>20</v>
      </c>
      <c r="K11" s="25">
        <f t="shared" si="3"/>
        <v>1</v>
      </c>
      <c r="L11" s="25">
        <f t="shared" si="4"/>
        <v>0</v>
      </c>
      <c r="M11" s="25">
        <f t="shared" si="5"/>
        <v>0</v>
      </c>
      <c r="N11" s="45">
        <v>21</v>
      </c>
      <c r="O11" s="25">
        <f t="shared" si="6"/>
        <v>1</v>
      </c>
      <c r="P11" s="25">
        <f t="shared" si="7"/>
        <v>0</v>
      </c>
      <c r="Q11" s="25">
        <f t="shared" si="8"/>
        <v>0</v>
      </c>
      <c r="R11" s="25"/>
      <c r="S11" s="25"/>
      <c r="T11" s="48">
        <f t="shared" si="9"/>
        <v>51</v>
      </c>
      <c r="U11" s="69">
        <f t="shared" si="10"/>
        <v>51</v>
      </c>
      <c r="V11" s="71">
        <v>21</v>
      </c>
      <c r="W11" s="72">
        <v>21</v>
      </c>
      <c r="X11" s="55">
        <v>20</v>
      </c>
      <c r="Y11" s="55">
        <v>22</v>
      </c>
      <c r="Z11" s="55"/>
      <c r="AA11" s="55"/>
      <c r="AB11" s="55"/>
      <c r="AC11" s="55">
        <v>26</v>
      </c>
      <c r="AD11" s="55"/>
      <c r="AE11" s="55"/>
    </row>
    <row r="12" spans="1:31" ht="19.5" customHeight="1">
      <c r="A12" s="92">
        <v>6</v>
      </c>
      <c r="B12" s="93" t="s">
        <v>313</v>
      </c>
      <c r="C12" s="93" t="s">
        <v>314</v>
      </c>
      <c r="D12" s="43"/>
      <c r="E12" s="43"/>
      <c r="F12" s="45">
        <f t="shared" si="11"/>
        <v>11</v>
      </c>
      <c r="G12" s="25">
        <f t="shared" si="0"/>
        <v>1</v>
      </c>
      <c r="H12" s="25">
        <f t="shared" si="1"/>
        <v>0</v>
      </c>
      <c r="I12" s="25">
        <f t="shared" si="2"/>
        <v>0</v>
      </c>
      <c r="J12" s="45">
        <f t="shared" si="12"/>
        <v>22</v>
      </c>
      <c r="K12" s="25">
        <f t="shared" si="3"/>
        <v>1</v>
      </c>
      <c r="L12" s="25">
        <f t="shared" si="4"/>
        <v>0</v>
      </c>
      <c r="M12" s="25">
        <f t="shared" si="5"/>
        <v>0</v>
      </c>
      <c r="N12" s="45">
        <v>23</v>
      </c>
      <c r="O12" s="25">
        <f t="shared" si="6"/>
        <v>1</v>
      </c>
      <c r="P12" s="25">
        <f t="shared" si="7"/>
        <v>1</v>
      </c>
      <c r="Q12" s="25">
        <f t="shared" si="8"/>
        <v>0</v>
      </c>
      <c r="R12" s="25"/>
      <c r="S12" s="25"/>
      <c r="T12" s="48">
        <f t="shared" si="9"/>
        <v>56</v>
      </c>
      <c r="U12" s="69">
        <f t="shared" si="10"/>
        <v>56</v>
      </c>
      <c r="V12" s="71">
        <v>23</v>
      </c>
      <c r="W12" s="72">
        <v>23</v>
      </c>
      <c r="X12" s="55">
        <v>22</v>
      </c>
      <c r="Y12" s="55">
        <v>24</v>
      </c>
      <c r="Z12" s="55"/>
      <c r="AA12" s="55"/>
      <c r="AB12" s="55"/>
      <c r="AC12" s="55">
        <v>28</v>
      </c>
      <c r="AD12" s="55"/>
      <c r="AE12" s="55"/>
    </row>
    <row r="13" spans="1:31" ht="19.5" customHeight="1">
      <c r="A13" s="92">
        <v>7</v>
      </c>
      <c r="B13" s="93" t="s">
        <v>315</v>
      </c>
      <c r="C13" s="93" t="s">
        <v>316</v>
      </c>
      <c r="D13" s="43"/>
      <c r="E13" s="43"/>
      <c r="F13" s="45">
        <f t="shared" si="11"/>
        <v>13</v>
      </c>
      <c r="G13" s="25">
        <f t="shared" si="0"/>
        <v>1</v>
      </c>
      <c r="H13" s="25">
        <f t="shared" si="1"/>
        <v>1</v>
      </c>
      <c r="I13" s="25">
        <f t="shared" si="2"/>
        <v>1</v>
      </c>
      <c r="J13" s="45">
        <f t="shared" si="12"/>
        <v>26</v>
      </c>
      <c r="K13" s="25">
        <f t="shared" si="3"/>
        <v>1</v>
      </c>
      <c r="L13" s="25">
        <f t="shared" si="4"/>
        <v>1</v>
      </c>
      <c r="M13" s="25">
        <f t="shared" si="5"/>
        <v>1</v>
      </c>
      <c r="N13" s="45">
        <f t="shared" si="13"/>
        <v>26</v>
      </c>
      <c r="O13" s="25">
        <f t="shared" si="6"/>
        <v>1</v>
      </c>
      <c r="P13" s="25">
        <f t="shared" si="7"/>
        <v>1</v>
      </c>
      <c r="Q13" s="25">
        <f t="shared" si="8"/>
        <v>1</v>
      </c>
      <c r="R13" s="25"/>
      <c r="S13" s="25"/>
      <c r="T13" s="48">
        <f t="shared" si="9"/>
        <v>65</v>
      </c>
      <c r="U13" s="69">
        <f t="shared" si="10"/>
        <v>65</v>
      </c>
      <c r="V13" s="71">
        <v>27</v>
      </c>
      <c r="W13" s="72">
        <v>27</v>
      </c>
      <c r="X13" s="55">
        <v>26</v>
      </c>
      <c r="Y13" s="55">
        <v>28</v>
      </c>
      <c r="Z13" s="55"/>
      <c r="AA13" s="55"/>
      <c r="AB13" s="55"/>
      <c r="AC13" s="55">
        <v>20</v>
      </c>
      <c r="AD13" s="55"/>
      <c r="AE13" s="55"/>
    </row>
    <row r="14" spans="1:31" ht="19.5" customHeight="1">
      <c r="A14" s="92">
        <v>8</v>
      </c>
      <c r="B14" s="93" t="s">
        <v>317</v>
      </c>
      <c r="C14" s="93" t="s">
        <v>318</v>
      </c>
      <c r="D14" s="43"/>
      <c r="E14" s="43"/>
      <c r="F14" s="45">
        <f t="shared" si="11"/>
        <v>14</v>
      </c>
      <c r="G14" s="25">
        <f t="shared" si="0"/>
        <v>1</v>
      </c>
      <c r="H14" s="25">
        <f t="shared" si="1"/>
        <v>1</v>
      </c>
      <c r="I14" s="25">
        <f t="shared" si="2"/>
        <v>1</v>
      </c>
      <c r="J14" s="45">
        <f t="shared" si="12"/>
        <v>28</v>
      </c>
      <c r="K14" s="25">
        <f t="shared" si="3"/>
        <v>1</v>
      </c>
      <c r="L14" s="25">
        <f t="shared" si="4"/>
        <v>1</v>
      </c>
      <c r="M14" s="25">
        <f t="shared" si="5"/>
        <v>1</v>
      </c>
      <c r="N14" s="45">
        <f t="shared" si="13"/>
        <v>28</v>
      </c>
      <c r="O14" s="25">
        <f t="shared" si="6"/>
        <v>1</v>
      </c>
      <c r="P14" s="25">
        <f t="shared" si="7"/>
        <v>1</v>
      </c>
      <c r="Q14" s="25">
        <f t="shared" si="8"/>
        <v>1</v>
      </c>
      <c r="R14" s="25"/>
      <c r="S14" s="25"/>
      <c r="T14" s="48">
        <f t="shared" si="9"/>
        <v>70</v>
      </c>
      <c r="U14" s="69">
        <f t="shared" si="10"/>
        <v>70</v>
      </c>
      <c r="V14" s="71">
        <v>30</v>
      </c>
      <c r="W14" s="72">
        <v>30</v>
      </c>
      <c r="X14" s="55">
        <v>29</v>
      </c>
      <c r="Y14" s="55">
        <v>30</v>
      </c>
      <c r="Z14" s="55"/>
      <c r="AA14" s="55"/>
      <c r="AB14" s="55"/>
      <c r="AC14" s="55">
        <v>23</v>
      </c>
      <c r="AD14" s="55"/>
      <c r="AE14" s="55"/>
    </row>
    <row r="15" spans="1:31" ht="19.5" customHeight="1">
      <c r="A15" s="92">
        <v>9</v>
      </c>
      <c r="B15" s="93" t="s">
        <v>319</v>
      </c>
      <c r="C15" s="93" t="s">
        <v>320</v>
      </c>
      <c r="D15" s="43"/>
      <c r="E15" s="43"/>
      <c r="F15" s="45">
        <f t="shared" si="11"/>
        <v>13</v>
      </c>
      <c r="G15" s="25">
        <f t="shared" si="0"/>
        <v>1</v>
      </c>
      <c r="H15" s="25">
        <f t="shared" si="1"/>
        <v>1</v>
      </c>
      <c r="I15" s="25">
        <f t="shared" si="2"/>
        <v>1</v>
      </c>
      <c r="J15" s="45">
        <f t="shared" si="12"/>
        <v>27</v>
      </c>
      <c r="K15" s="25">
        <f t="shared" si="3"/>
        <v>1</v>
      </c>
      <c r="L15" s="25">
        <f t="shared" si="4"/>
        <v>1</v>
      </c>
      <c r="M15" s="25">
        <f t="shared" si="5"/>
        <v>1</v>
      </c>
      <c r="N15" s="45">
        <v>28</v>
      </c>
      <c r="O15" s="25">
        <f t="shared" si="6"/>
        <v>1</v>
      </c>
      <c r="P15" s="25">
        <f t="shared" si="7"/>
        <v>1</v>
      </c>
      <c r="Q15" s="25">
        <f t="shared" si="8"/>
        <v>1</v>
      </c>
      <c r="R15" s="25"/>
      <c r="S15" s="25"/>
      <c r="T15" s="48">
        <f t="shared" si="9"/>
        <v>68</v>
      </c>
      <c r="U15" s="69">
        <f t="shared" si="10"/>
        <v>68</v>
      </c>
      <c r="V15" s="71">
        <v>28</v>
      </c>
      <c r="W15" s="72">
        <v>28</v>
      </c>
      <c r="X15" s="55">
        <v>27</v>
      </c>
      <c r="Y15" s="55">
        <v>29</v>
      </c>
      <c r="Z15" s="55"/>
      <c r="AA15" s="55"/>
      <c r="AB15" s="55"/>
      <c r="AC15" s="55">
        <v>22</v>
      </c>
      <c r="AD15" s="55"/>
      <c r="AE15" s="55"/>
    </row>
    <row r="16" spans="1:31" ht="19.5" customHeight="1">
      <c r="A16" s="92">
        <v>10</v>
      </c>
      <c r="B16" s="93" t="s">
        <v>321</v>
      </c>
      <c r="C16" s="93" t="s">
        <v>322</v>
      </c>
      <c r="D16" s="43"/>
      <c r="E16" s="43"/>
      <c r="F16" s="45">
        <f t="shared" si="11"/>
        <v>12</v>
      </c>
      <c r="G16" s="25">
        <f t="shared" si="0"/>
        <v>1</v>
      </c>
      <c r="H16" s="25">
        <f t="shared" si="1"/>
        <v>1</v>
      </c>
      <c r="I16" s="25">
        <f t="shared" si="2"/>
        <v>0</v>
      </c>
      <c r="J16" s="45">
        <f t="shared" si="12"/>
        <v>24</v>
      </c>
      <c r="K16" s="25">
        <f t="shared" si="3"/>
        <v>1</v>
      </c>
      <c r="L16" s="25">
        <f t="shared" si="4"/>
        <v>1</v>
      </c>
      <c r="M16" s="25">
        <f t="shared" si="5"/>
        <v>0</v>
      </c>
      <c r="N16" s="45">
        <v>25</v>
      </c>
      <c r="O16" s="25">
        <f t="shared" si="6"/>
        <v>1</v>
      </c>
      <c r="P16" s="25">
        <f t="shared" si="7"/>
        <v>1</v>
      </c>
      <c r="Q16" s="25">
        <f t="shared" si="8"/>
        <v>0</v>
      </c>
      <c r="R16" s="25"/>
      <c r="S16" s="25"/>
      <c r="T16" s="48">
        <f t="shared" si="9"/>
        <v>61</v>
      </c>
      <c r="U16" s="69">
        <f t="shared" si="10"/>
        <v>61</v>
      </c>
      <c r="V16" s="71">
        <v>25</v>
      </c>
      <c r="W16" s="72">
        <v>25</v>
      </c>
      <c r="X16" s="55">
        <v>24</v>
      </c>
      <c r="Y16" s="55">
        <v>26</v>
      </c>
      <c r="Z16" s="55"/>
      <c r="AA16" s="55"/>
      <c r="AB16" s="55"/>
      <c r="AC16" s="55">
        <v>21</v>
      </c>
      <c r="AD16" s="55"/>
      <c r="AE16" s="55"/>
    </row>
    <row r="17" spans="1:31" ht="19.5" customHeight="1">
      <c r="A17" s="92">
        <v>11</v>
      </c>
      <c r="B17" s="93" t="s">
        <v>323</v>
      </c>
      <c r="C17" s="93" t="s">
        <v>324</v>
      </c>
      <c r="D17" s="43"/>
      <c r="E17" s="43"/>
      <c r="F17" s="45">
        <f t="shared" si="11"/>
        <v>14</v>
      </c>
      <c r="G17" s="25">
        <f t="shared" si="0"/>
        <v>1</v>
      </c>
      <c r="H17" s="25">
        <f t="shared" si="1"/>
        <v>1</v>
      </c>
      <c r="I17" s="25">
        <f t="shared" si="2"/>
        <v>1</v>
      </c>
      <c r="J17" s="45">
        <f t="shared" si="12"/>
        <v>28</v>
      </c>
      <c r="K17" s="25">
        <f t="shared" si="3"/>
        <v>1</v>
      </c>
      <c r="L17" s="25">
        <f t="shared" si="4"/>
        <v>1</v>
      </c>
      <c r="M17" s="25">
        <f t="shared" si="5"/>
        <v>1</v>
      </c>
      <c r="N17" s="45">
        <f t="shared" si="13"/>
        <v>28</v>
      </c>
      <c r="O17" s="25">
        <f t="shared" si="6"/>
        <v>1</v>
      </c>
      <c r="P17" s="25">
        <f t="shared" si="7"/>
        <v>1</v>
      </c>
      <c r="Q17" s="25">
        <f t="shared" si="8"/>
        <v>1</v>
      </c>
      <c r="R17" s="25"/>
      <c r="S17" s="25"/>
      <c r="T17" s="48">
        <f t="shared" si="9"/>
        <v>70</v>
      </c>
      <c r="U17" s="69">
        <f t="shared" si="10"/>
        <v>70</v>
      </c>
      <c r="V17" s="71">
        <v>30</v>
      </c>
      <c r="W17" s="72">
        <v>30</v>
      </c>
      <c r="X17" s="55">
        <v>29</v>
      </c>
      <c r="Y17" s="55">
        <v>30</v>
      </c>
      <c r="Z17" s="55"/>
      <c r="AA17" s="55"/>
      <c r="AB17" s="55"/>
      <c r="AC17" s="55">
        <v>20</v>
      </c>
      <c r="AD17" s="55"/>
      <c r="AE17" s="55"/>
    </row>
    <row r="18" spans="1:31" ht="19.5" customHeight="1">
      <c r="A18" s="92">
        <v>12</v>
      </c>
      <c r="B18" s="93" t="s">
        <v>325</v>
      </c>
      <c r="C18" s="93" t="s">
        <v>326</v>
      </c>
      <c r="D18" s="43"/>
      <c r="E18" s="43"/>
      <c r="F18" s="45">
        <f t="shared" si="11"/>
        <v>12</v>
      </c>
      <c r="G18" s="25">
        <f t="shared" si="0"/>
        <v>1</v>
      </c>
      <c r="H18" s="25">
        <f t="shared" si="1"/>
        <v>1</v>
      </c>
      <c r="I18" s="25">
        <f t="shared" si="2"/>
        <v>0</v>
      </c>
      <c r="J18" s="45">
        <f t="shared" si="12"/>
        <v>24</v>
      </c>
      <c r="K18" s="25">
        <f t="shared" si="3"/>
        <v>1</v>
      </c>
      <c r="L18" s="25">
        <f t="shared" si="4"/>
        <v>1</v>
      </c>
      <c r="M18" s="25">
        <f t="shared" si="5"/>
        <v>0</v>
      </c>
      <c r="N18" s="45">
        <v>25</v>
      </c>
      <c r="O18" s="25">
        <f t="shared" si="6"/>
        <v>1</v>
      </c>
      <c r="P18" s="25">
        <f t="shared" si="7"/>
        <v>1</v>
      </c>
      <c r="Q18" s="25">
        <f t="shared" si="8"/>
        <v>0</v>
      </c>
      <c r="R18" s="25"/>
      <c r="S18" s="25"/>
      <c r="T18" s="48">
        <f t="shared" si="9"/>
        <v>61</v>
      </c>
      <c r="U18" s="69">
        <f t="shared" si="10"/>
        <v>61</v>
      </c>
      <c r="V18" s="71">
        <v>25</v>
      </c>
      <c r="W18" s="72">
        <v>25</v>
      </c>
      <c r="X18" s="55">
        <v>24</v>
      </c>
      <c r="Y18" s="55">
        <v>26</v>
      </c>
      <c r="Z18" s="55"/>
      <c r="AA18" s="55"/>
      <c r="AB18" s="55"/>
      <c r="AC18" s="55">
        <v>28</v>
      </c>
      <c r="AD18" s="55"/>
      <c r="AE18" s="55"/>
    </row>
    <row r="19" spans="1:31" ht="19.5" customHeight="1">
      <c r="A19" s="92">
        <v>13</v>
      </c>
      <c r="B19" s="93" t="s">
        <v>327</v>
      </c>
      <c r="C19" s="93" t="s">
        <v>328</v>
      </c>
      <c r="D19" s="43"/>
      <c r="E19" s="43"/>
      <c r="F19" s="45">
        <f t="shared" si="11"/>
        <v>12</v>
      </c>
      <c r="G19" s="25">
        <f t="shared" si="0"/>
        <v>1</v>
      </c>
      <c r="H19" s="25">
        <f t="shared" si="1"/>
        <v>1</v>
      </c>
      <c r="I19" s="25">
        <f t="shared" si="2"/>
        <v>0</v>
      </c>
      <c r="J19" s="45">
        <f t="shared" si="12"/>
        <v>24</v>
      </c>
      <c r="K19" s="25">
        <f t="shared" si="3"/>
        <v>1</v>
      </c>
      <c r="L19" s="25">
        <f t="shared" si="4"/>
        <v>1</v>
      </c>
      <c r="M19" s="25">
        <f t="shared" si="5"/>
        <v>0</v>
      </c>
      <c r="N19" s="45">
        <v>25</v>
      </c>
      <c r="O19" s="25">
        <f t="shared" si="6"/>
        <v>1</v>
      </c>
      <c r="P19" s="25">
        <f t="shared" si="7"/>
        <v>1</v>
      </c>
      <c r="Q19" s="25">
        <f t="shared" si="8"/>
        <v>0</v>
      </c>
      <c r="R19" s="25"/>
      <c r="S19" s="25"/>
      <c r="T19" s="48">
        <f t="shared" si="9"/>
        <v>61</v>
      </c>
      <c r="U19" s="69">
        <f t="shared" si="10"/>
        <v>61</v>
      </c>
      <c r="V19" s="71">
        <v>25</v>
      </c>
      <c r="W19" s="72">
        <v>25</v>
      </c>
      <c r="X19" s="55">
        <v>24</v>
      </c>
      <c r="Y19" s="55">
        <v>26</v>
      </c>
      <c r="Z19" s="55"/>
      <c r="AA19" s="55"/>
      <c r="AB19" s="55"/>
      <c r="AC19" s="55">
        <v>28</v>
      </c>
      <c r="AD19" s="55"/>
      <c r="AE19" s="55"/>
    </row>
    <row r="20" spans="1:31" ht="19.5" customHeight="1">
      <c r="A20" s="92">
        <v>14</v>
      </c>
      <c r="B20" s="93" t="s">
        <v>329</v>
      </c>
      <c r="C20" s="93" t="s">
        <v>330</v>
      </c>
      <c r="D20" s="43"/>
      <c r="E20" s="43"/>
      <c r="F20" s="45">
        <f t="shared" si="11"/>
        <v>14</v>
      </c>
      <c r="G20" s="25">
        <f t="shared" si="0"/>
        <v>1</v>
      </c>
      <c r="H20" s="25">
        <f t="shared" si="1"/>
        <v>1</v>
      </c>
      <c r="I20" s="25">
        <f t="shared" si="2"/>
        <v>1</v>
      </c>
      <c r="J20" s="45">
        <f t="shared" si="12"/>
        <v>28</v>
      </c>
      <c r="K20" s="25">
        <f t="shared" si="3"/>
        <v>1</v>
      </c>
      <c r="L20" s="25">
        <f t="shared" si="4"/>
        <v>1</v>
      </c>
      <c r="M20" s="25">
        <f t="shared" si="5"/>
        <v>1</v>
      </c>
      <c r="N20" s="45">
        <f t="shared" si="13"/>
        <v>28</v>
      </c>
      <c r="O20" s="25">
        <f t="shared" si="6"/>
        <v>1</v>
      </c>
      <c r="P20" s="25">
        <f t="shared" si="7"/>
        <v>1</v>
      </c>
      <c r="Q20" s="25">
        <f t="shared" si="8"/>
        <v>1</v>
      </c>
      <c r="R20" s="25"/>
      <c r="S20" s="25"/>
      <c r="T20" s="48">
        <f t="shared" si="9"/>
        <v>70</v>
      </c>
      <c r="U20" s="69">
        <f t="shared" si="10"/>
        <v>70</v>
      </c>
      <c r="V20" s="71">
        <v>29</v>
      </c>
      <c r="W20" s="72">
        <v>29</v>
      </c>
      <c r="X20" s="55">
        <v>28</v>
      </c>
      <c r="Y20" s="55">
        <v>30</v>
      </c>
      <c r="Z20" s="55"/>
      <c r="AA20" s="55"/>
      <c r="AB20" s="55"/>
      <c r="AC20" s="55">
        <v>28</v>
      </c>
      <c r="AD20" s="55"/>
      <c r="AE20" s="55"/>
    </row>
    <row r="21" spans="1:31" ht="19.5" customHeight="1">
      <c r="A21" s="92">
        <v>15</v>
      </c>
      <c r="B21" s="93" t="s">
        <v>331</v>
      </c>
      <c r="C21" s="93" t="s">
        <v>332</v>
      </c>
      <c r="D21" s="43"/>
      <c r="E21" s="43"/>
      <c r="F21" s="45">
        <f t="shared" si="11"/>
        <v>11</v>
      </c>
      <c r="G21" s="25">
        <f t="shared" si="0"/>
        <v>1</v>
      </c>
      <c r="H21" s="25">
        <f t="shared" si="1"/>
        <v>0</v>
      </c>
      <c r="I21" s="25">
        <f t="shared" si="2"/>
        <v>0</v>
      </c>
      <c r="J21" s="45">
        <f t="shared" si="12"/>
        <v>22</v>
      </c>
      <c r="K21" s="25">
        <f t="shared" si="3"/>
        <v>1</v>
      </c>
      <c r="L21" s="25">
        <f t="shared" si="4"/>
        <v>0</v>
      </c>
      <c r="M21" s="25">
        <f t="shared" si="5"/>
        <v>0</v>
      </c>
      <c r="N21" s="45">
        <v>23</v>
      </c>
      <c r="O21" s="25">
        <f t="shared" si="6"/>
        <v>1</v>
      </c>
      <c r="P21" s="25">
        <f t="shared" si="7"/>
        <v>1</v>
      </c>
      <c r="Q21" s="25">
        <f t="shared" si="8"/>
        <v>0</v>
      </c>
      <c r="R21" s="25"/>
      <c r="S21" s="25"/>
      <c r="T21" s="48">
        <f t="shared" si="9"/>
        <v>56</v>
      </c>
      <c r="U21" s="69">
        <f t="shared" si="10"/>
        <v>56</v>
      </c>
      <c r="V21" s="71">
        <v>23</v>
      </c>
      <c r="W21" s="72">
        <v>23</v>
      </c>
      <c r="X21" s="55">
        <v>22</v>
      </c>
      <c r="Y21" s="55">
        <v>24</v>
      </c>
      <c r="Z21" s="55"/>
      <c r="AA21" s="55"/>
      <c r="AB21" s="55"/>
      <c r="AC21" s="55">
        <v>21</v>
      </c>
      <c r="AD21" s="55"/>
      <c r="AE21" s="55"/>
    </row>
    <row r="22" spans="1:31" ht="19.5" customHeight="1">
      <c r="A22" s="92">
        <v>16</v>
      </c>
      <c r="B22" s="93" t="s">
        <v>333</v>
      </c>
      <c r="C22" s="93" t="s">
        <v>334</v>
      </c>
      <c r="D22" s="43"/>
      <c r="E22" s="43"/>
      <c r="F22" s="45">
        <f t="shared" si="11"/>
        <v>13</v>
      </c>
      <c r="G22" s="25">
        <f t="shared" si="0"/>
        <v>1</v>
      </c>
      <c r="H22" s="25">
        <f t="shared" si="1"/>
        <v>1</v>
      </c>
      <c r="I22" s="25">
        <f t="shared" si="2"/>
        <v>1</v>
      </c>
      <c r="J22" s="45">
        <f t="shared" si="12"/>
        <v>27</v>
      </c>
      <c r="K22" s="25">
        <f t="shared" si="3"/>
        <v>1</v>
      </c>
      <c r="L22" s="25">
        <f t="shared" si="4"/>
        <v>1</v>
      </c>
      <c r="M22" s="25">
        <f t="shared" si="5"/>
        <v>1</v>
      </c>
      <c r="N22" s="45">
        <v>28</v>
      </c>
      <c r="O22" s="25">
        <f t="shared" si="6"/>
        <v>1</v>
      </c>
      <c r="P22" s="25">
        <f t="shared" si="7"/>
        <v>1</v>
      </c>
      <c r="Q22" s="25">
        <f t="shared" si="8"/>
        <v>1</v>
      </c>
      <c r="R22" s="25"/>
      <c r="S22" s="25"/>
      <c r="T22" s="48">
        <f t="shared" si="9"/>
        <v>68</v>
      </c>
      <c r="U22" s="69">
        <f t="shared" si="10"/>
        <v>68</v>
      </c>
      <c r="V22" s="71">
        <v>28</v>
      </c>
      <c r="W22" s="72">
        <v>28</v>
      </c>
      <c r="X22" s="55">
        <v>27</v>
      </c>
      <c r="Y22" s="55">
        <v>29</v>
      </c>
      <c r="Z22" s="55"/>
      <c r="AA22" s="55"/>
      <c r="AB22" s="55"/>
      <c r="AC22" s="55">
        <v>19</v>
      </c>
      <c r="AD22" s="55"/>
      <c r="AE22" s="55"/>
    </row>
    <row r="23" spans="1:31" ht="19.5" customHeight="1">
      <c r="A23" s="92">
        <v>17</v>
      </c>
      <c r="B23" s="93" t="s">
        <v>335</v>
      </c>
      <c r="C23" s="93" t="s">
        <v>336</v>
      </c>
      <c r="D23" s="43"/>
      <c r="E23" s="43"/>
      <c r="F23" s="45">
        <f t="shared" si="11"/>
        <v>12</v>
      </c>
      <c r="G23" s="25">
        <f t="shared" si="0"/>
        <v>1</v>
      </c>
      <c r="H23" s="25">
        <f t="shared" si="1"/>
        <v>1</v>
      </c>
      <c r="I23" s="25">
        <f t="shared" si="2"/>
        <v>0</v>
      </c>
      <c r="J23" s="45">
        <f t="shared" si="12"/>
        <v>24</v>
      </c>
      <c r="K23" s="25">
        <f t="shared" si="3"/>
        <v>1</v>
      </c>
      <c r="L23" s="25">
        <f t="shared" si="4"/>
        <v>1</v>
      </c>
      <c r="M23" s="25">
        <f t="shared" si="5"/>
        <v>0</v>
      </c>
      <c r="N23" s="45">
        <v>25</v>
      </c>
      <c r="O23" s="25">
        <f t="shared" si="6"/>
        <v>1</v>
      </c>
      <c r="P23" s="25">
        <f t="shared" si="7"/>
        <v>1</v>
      </c>
      <c r="Q23" s="25">
        <f t="shared" si="8"/>
        <v>0</v>
      </c>
      <c r="R23" s="25"/>
      <c r="S23" s="25"/>
      <c r="T23" s="48">
        <f t="shared" si="9"/>
        <v>61</v>
      </c>
      <c r="U23" s="69">
        <f t="shared" si="10"/>
        <v>61</v>
      </c>
      <c r="V23" s="71">
        <v>25</v>
      </c>
      <c r="W23" s="72">
        <v>25</v>
      </c>
      <c r="X23" s="55">
        <v>24</v>
      </c>
      <c r="Y23" s="55">
        <v>26</v>
      </c>
      <c r="Z23" s="55"/>
      <c r="AA23" s="55"/>
      <c r="AB23" s="55"/>
      <c r="AC23" s="55">
        <v>25</v>
      </c>
      <c r="AD23" s="55"/>
      <c r="AE23" s="55"/>
    </row>
    <row r="24" spans="1:31" ht="19.5" customHeight="1">
      <c r="A24" s="92">
        <v>18</v>
      </c>
      <c r="B24" s="93" t="s">
        <v>337</v>
      </c>
      <c r="C24" s="93" t="s">
        <v>338</v>
      </c>
      <c r="D24" s="43"/>
      <c r="E24" s="43"/>
      <c r="F24" s="45">
        <f t="shared" si="11"/>
        <v>13</v>
      </c>
      <c r="G24" s="25">
        <f t="shared" si="0"/>
        <v>1</v>
      </c>
      <c r="H24" s="25">
        <f t="shared" si="1"/>
        <v>1</v>
      </c>
      <c r="I24" s="25">
        <f t="shared" si="2"/>
        <v>1</v>
      </c>
      <c r="J24" s="45">
        <f t="shared" si="12"/>
        <v>26</v>
      </c>
      <c r="K24" s="25">
        <f t="shared" si="3"/>
        <v>1</v>
      </c>
      <c r="L24" s="25">
        <f t="shared" si="4"/>
        <v>1</v>
      </c>
      <c r="M24" s="25">
        <f t="shared" si="5"/>
        <v>1</v>
      </c>
      <c r="N24" s="45">
        <f t="shared" si="13"/>
        <v>26</v>
      </c>
      <c r="O24" s="25">
        <f t="shared" si="6"/>
        <v>1</v>
      </c>
      <c r="P24" s="25">
        <f t="shared" si="7"/>
        <v>1</v>
      </c>
      <c r="Q24" s="25">
        <f t="shared" si="8"/>
        <v>1</v>
      </c>
      <c r="R24" s="25"/>
      <c r="S24" s="25"/>
      <c r="T24" s="48">
        <f t="shared" si="9"/>
        <v>65</v>
      </c>
      <c r="U24" s="69">
        <f t="shared" si="10"/>
        <v>65</v>
      </c>
      <c r="V24" s="71">
        <v>27</v>
      </c>
      <c r="W24" s="72">
        <v>27</v>
      </c>
      <c r="X24" s="55">
        <v>26</v>
      </c>
      <c r="Y24" s="55">
        <v>28</v>
      </c>
      <c r="Z24" s="55"/>
      <c r="AA24" s="55"/>
      <c r="AB24" s="55"/>
      <c r="AC24" s="55">
        <v>20</v>
      </c>
      <c r="AD24" s="55"/>
      <c r="AE24" s="55"/>
    </row>
    <row r="25" spans="1:31" ht="19.5" customHeight="1">
      <c r="A25" s="92">
        <v>19</v>
      </c>
      <c r="B25" s="93" t="s">
        <v>339</v>
      </c>
      <c r="C25" s="93" t="s">
        <v>340</v>
      </c>
      <c r="D25" s="43"/>
      <c r="E25" s="43"/>
      <c r="F25" s="45">
        <f t="shared" si="11"/>
        <v>13</v>
      </c>
      <c r="G25" s="25">
        <f t="shared" si="0"/>
        <v>1</v>
      </c>
      <c r="H25" s="25">
        <f t="shared" si="1"/>
        <v>1</v>
      </c>
      <c r="I25" s="25">
        <f t="shared" si="2"/>
        <v>1</v>
      </c>
      <c r="J25" s="45">
        <f t="shared" si="12"/>
        <v>26</v>
      </c>
      <c r="K25" s="25">
        <f t="shared" si="3"/>
        <v>1</v>
      </c>
      <c r="L25" s="25">
        <f t="shared" si="4"/>
        <v>1</v>
      </c>
      <c r="M25" s="25">
        <f t="shared" si="5"/>
        <v>1</v>
      </c>
      <c r="N25" s="45">
        <f t="shared" si="13"/>
        <v>26</v>
      </c>
      <c r="O25" s="25">
        <f t="shared" si="6"/>
        <v>1</v>
      </c>
      <c r="P25" s="25">
        <f t="shared" si="7"/>
        <v>1</v>
      </c>
      <c r="Q25" s="25">
        <f t="shared" si="8"/>
        <v>1</v>
      </c>
      <c r="R25" s="25"/>
      <c r="S25" s="25"/>
      <c r="T25" s="48">
        <f t="shared" si="9"/>
        <v>65</v>
      </c>
      <c r="U25" s="69">
        <f t="shared" si="10"/>
        <v>65</v>
      </c>
      <c r="V25" s="71">
        <v>27</v>
      </c>
      <c r="W25" s="72">
        <v>27</v>
      </c>
      <c r="X25" s="55">
        <v>26</v>
      </c>
      <c r="Y25" s="55">
        <v>28</v>
      </c>
      <c r="Z25" s="55"/>
      <c r="AA25" s="55"/>
      <c r="AB25" s="55"/>
      <c r="AC25" s="55">
        <v>28</v>
      </c>
      <c r="AD25" s="55"/>
      <c r="AE25" s="55"/>
    </row>
    <row r="26" spans="1:31" ht="19.5" customHeight="1">
      <c r="A26" s="92">
        <v>20</v>
      </c>
      <c r="B26" s="93" t="s">
        <v>341</v>
      </c>
      <c r="C26" s="93" t="s">
        <v>342</v>
      </c>
      <c r="D26" s="43"/>
      <c r="E26" s="43"/>
      <c r="F26" s="45">
        <f t="shared" si="11"/>
        <v>14</v>
      </c>
      <c r="G26" s="25">
        <f t="shared" si="0"/>
        <v>1</v>
      </c>
      <c r="H26" s="25">
        <f t="shared" si="1"/>
        <v>1</v>
      </c>
      <c r="I26" s="25">
        <f t="shared" si="2"/>
        <v>1</v>
      </c>
      <c r="J26" s="45">
        <f t="shared" si="12"/>
        <v>28</v>
      </c>
      <c r="K26" s="25">
        <f t="shared" si="3"/>
        <v>1</v>
      </c>
      <c r="L26" s="25">
        <f t="shared" si="4"/>
        <v>1</v>
      </c>
      <c r="M26" s="25">
        <f t="shared" si="5"/>
        <v>1</v>
      </c>
      <c r="N26" s="45">
        <f t="shared" si="13"/>
        <v>28</v>
      </c>
      <c r="O26" s="25">
        <f t="shared" si="6"/>
        <v>1</v>
      </c>
      <c r="P26" s="25">
        <f t="shared" si="7"/>
        <v>1</v>
      </c>
      <c r="Q26" s="25">
        <f t="shared" si="8"/>
        <v>1</v>
      </c>
      <c r="R26" s="25"/>
      <c r="S26" s="25"/>
      <c r="T26" s="48">
        <f t="shared" si="9"/>
        <v>70</v>
      </c>
      <c r="U26" s="69">
        <f t="shared" si="10"/>
        <v>70</v>
      </c>
      <c r="V26" s="71">
        <v>29</v>
      </c>
      <c r="W26" s="72">
        <v>29</v>
      </c>
      <c r="X26" s="55">
        <v>28</v>
      </c>
      <c r="Y26" s="55">
        <v>30</v>
      </c>
      <c r="Z26" s="55"/>
      <c r="AA26" s="55"/>
      <c r="AB26" s="55"/>
      <c r="AC26" s="55">
        <v>21</v>
      </c>
      <c r="AD26" s="55"/>
      <c r="AE26" s="55"/>
    </row>
    <row r="27" spans="1:31" ht="19.5" customHeight="1">
      <c r="A27" s="92">
        <v>21</v>
      </c>
      <c r="B27" s="93" t="s">
        <v>343</v>
      </c>
      <c r="C27" s="93" t="s">
        <v>344</v>
      </c>
      <c r="D27" s="43"/>
      <c r="E27" s="43"/>
      <c r="F27" s="45">
        <f t="shared" si="11"/>
        <v>11</v>
      </c>
      <c r="G27" s="25">
        <f t="shared" si="0"/>
        <v>1</v>
      </c>
      <c r="H27" s="25">
        <f t="shared" si="1"/>
        <v>0</v>
      </c>
      <c r="I27" s="25">
        <f t="shared" si="2"/>
        <v>0</v>
      </c>
      <c r="J27" s="45">
        <f t="shared" si="12"/>
        <v>22</v>
      </c>
      <c r="K27" s="25">
        <f t="shared" si="3"/>
        <v>1</v>
      </c>
      <c r="L27" s="25">
        <f t="shared" si="4"/>
        <v>0</v>
      </c>
      <c r="M27" s="25">
        <f t="shared" si="5"/>
        <v>0</v>
      </c>
      <c r="N27" s="45">
        <v>23</v>
      </c>
      <c r="O27" s="25">
        <f t="shared" si="6"/>
        <v>1</v>
      </c>
      <c r="P27" s="25">
        <f t="shared" si="7"/>
        <v>1</v>
      </c>
      <c r="Q27" s="25">
        <f t="shared" si="8"/>
        <v>0</v>
      </c>
      <c r="R27" s="25"/>
      <c r="S27" s="25"/>
      <c r="T27" s="48">
        <f t="shared" si="9"/>
        <v>56</v>
      </c>
      <c r="U27" s="69">
        <f t="shared" si="10"/>
        <v>56</v>
      </c>
      <c r="V27" s="71">
        <v>23</v>
      </c>
      <c r="W27" s="72">
        <v>23</v>
      </c>
      <c r="X27" s="55">
        <v>22</v>
      </c>
      <c r="Y27" s="55">
        <v>24</v>
      </c>
      <c r="Z27" s="55"/>
      <c r="AA27" s="55"/>
      <c r="AB27" s="55"/>
      <c r="AC27" s="55">
        <v>18</v>
      </c>
      <c r="AD27" s="55"/>
      <c r="AE27" s="55"/>
    </row>
    <row r="28" spans="1:31" ht="19.5" customHeight="1">
      <c r="A28" s="92">
        <v>22</v>
      </c>
      <c r="B28" s="93" t="s">
        <v>345</v>
      </c>
      <c r="C28" s="93" t="s">
        <v>346</v>
      </c>
      <c r="D28" s="43"/>
      <c r="E28" s="43"/>
      <c r="F28" s="45">
        <f t="shared" si="11"/>
        <v>12</v>
      </c>
      <c r="G28" s="25">
        <f t="shared" si="0"/>
        <v>1</v>
      </c>
      <c r="H28" s="25">
        <f t="shared" si="1"/>
        <v>1</v>
      </c>
      <c r="I28" s="25">
        <f t="shared" si="2"/>
        <v>0</v>
      </c>
      <c r="J28" s="45">
        <f t="shared" si="12"/>
        <v>24</v>
      </c>
      <c r="K28" s="25">
        <f t="shared" si="3"/>
        <v>1</v>
      </c>
      <c r="L28" s="25">
        <f t="shared" si="4"/>
        <v>1</v>
      </c>
      <c r="M28" s="25">
        <f t="shared" si="5"/>
        <v>0</v>
      </c>
      <c r="N28" s="45">
        <v>25</v>
      </c>
      <c r="O28" s="25">
        <f t="shared" si="6"/>
        <v>1</v>
      </c>
      <c r="P28" s="25">
        <f t="shared" si="7"/>
        <v>1</v>
      </c>
      <c r="Q28" s="25">
        <f t="shared" si="8"/>
        <v>0</v>
      </c>
      <c r="R28" s="25"/>
      <c r="S28" s="25"/>
      <c r="T28" s="48">
        <f t="shared" si="9"/>
        <v>61</v>
      </c>
      <c r="U28" s="69">
        <f t="shared" si="10"/>
        <v>61</v>
      </c>
      <c r="V28" s="71">
        <v>25</v>
      </c>
      <c r="W28" s="72">
        <v>25</v>
      </c>
      <c r="X28" s="55">
        <v>24</v>
      </c>
      <c r="Y28" s="55">
        <v>26</v>
      </c>
      <c r="Z28" s="55"/>
      <c r="AA28" s="55"/>
      <c r="AB28" s="55"/>
      <c r="AC28" s="55">
        <v>28</v>
      </c>
      <c r="AD28" s="55"/>
      <c r="AE28" s="55"/>
    </row>
    <row r="29" spans="1:31" ht="19.5" customHeight="1">
      <c r="A29" s="92">
        <v>23</v>
      </c>
      <c r="B29" s="93" t="s">
        <v>347</v>
      </c>
      <c r="C29" s="93" t="s">
        <v>348</v>
      </c>
      <c r="D29" s="43"/>
      <c r="E29" s="43"/>
      <c r="F29" s="45">
        <f t="shared" si="11"/>
        <v>11</v>
      </c>
      <c r="G29" s="25">
        <f t="shared" si="0"/>
        <v>1</v>
      </c>
      <c r="H29" s="25">
        <f t="shared" si="1"/>
        <v>0</v>
      </c>
      <c r="I29" s="25">
        <f t="shared" si="2"/>
        <v>0</v>
      </c>
      <c r="J29" s="45">
        <f t="shared" si="12"/>
        <v>23</v>
      </c>
      <c r="K29" s="25">
        <f t="shared" si="3"/>
        <v>1</v>
      </c>
      <c r="L29" s="25">
        <f t="shared" si="4"/>
        <v>1</v>
      </c>
      <c r="M29" s="25">
        <f t="shared" si="5"/>
        <v>0</v>
      </c>
      <c r="N29" s="45">
        <v>24</v>
      </c>
      <c r="O29" s="25">
        <f t="shared" si="6"/>
        <v>1</v>
      </c>
      <c r="P29" s="25">
        <f t="shared" si="7"/>
        <v>1</v>
      </c>
      <c r="Q29" s="25">
        <f t="shared" si="8"/>
        <v>0</v>
      </c>
      <c r="R29" s="25"/>
      <c r="S29" s="25"/>
      <c r="T29" s="48">
        <f t="shared" si="9"/>
        <v>58</v>
      </c>
      <c r="U29" s="69">
        <f t="shared" si="10"/>
        <v>58</v>
      </c>
      <c r="V29" s="71">
        <v>24</v>
      </c>
      <c r="W29" s="72">
        <v>24</v>
      </c>
      <c r="X29" s="55">
        <v>23</v>
      </c>
      <c r="Y29" s="55">
        <v>25</v>
      </c>
      <c r="Z29" s="55"/>
      <c r="AA29" s="55"/>
      <c r="AB29" s="55"/>
      <c r="AC29" s="55">
        <v>24</v>
      </c>
      <c r="AD29" s="55"/>
      <c r="AE29" s="55"/>
    </row>
    <row r="30" spans="1:31" ht="19.5" customHeight="1">
      <c r="A30" s="92">
        <v>24</v>
      </c>
      <c r="B30" s="93" t="s">
        <v>349</v>
      </c>
      <c r="C30" s="93" t="s">
        <v>350</v>
      </c>
      <c r="D30" s="43"/>
      <c r="E30" s="43"/>
      <c r="F30" s="45">
        <f t="shared" si="11"/>
        <v>11</v>
      </c>
      <c r="G30" s="25">
        <f t="shared" si="0"/>
        <v>1</v>
      </c>
      <c r="H30" s="25">
        <f t="shared" si="1"/>
        <v>0</v>
      </c>
      <c r="I30" s="25">
        <f t="shared" si="2"/>
        <v>0</v>
      </c>
      <c r="J30" s="45">
        <f t="shared" si="12"/>
        <v>22</v>
      </c>
      <c r="K30" s="25">
        <f t="shared" si="3"/>
        <v>1</v>
      </c>
      <c r="L30" s="25">
        <f t="shared" si="4"/>
        <v>0</v>
      </c>
      <c r="M30" s="25">
        <f t="shared" si="5"/>
        <v>0</v>
      </c>
      <c r="N30" s="45">
        <v>23</v>
      </c>
      <c r="O30" s="25">
        <f t="shared" si="6"/>
        <v>1</v>
      </c>
      <c r="P30" s="25">
        <f t="shared" si="7"/>
        <v>1</v>
      </c>
      <c r="Q30" s="25">
        <f t="shared" si="8"/>
        <v>0</v>
      </c>
      <c r="R30" s="25"/>
      <c r="S30" s="25"/>
      <c r="T30" s="48">
        <f t="shared" si="9"/>
        <v>56</v>
      </c>
      <c r="U30" s="69">
        <f t="shared" si="10"/>
        <v>56</v>
      </c>
      <c r="V30" s="71">
        <v>23</v>
      </c>
      <c r="W30" s="72">
        <v>23</v>
      </c>
      <c r="X30" s="55">
        <v>22</v>
      </c>
      <c r="Y30" s="55">
        <v>24</v>
      </c>
      <c r="Z30" s="55"/>
      <c r="AA30" s="55"/>
      <c r="AB30" s="55"/>
      <c r="AC30" s="55">
        <v>26</v>
      </c>
      <c r="AD30" s="55"/>
      <c r="AE30" s="55"/>
    </row>
    <row r="31" spans="1:31" ht="19.5" customHeight="1">
      <c r="A31" s="92">
        <v>25</v>
      </c>
      <c r="B31" s="93" t="s">
        <v>351</v>
      </c>
      <c r="C31" s="93" t="s">
        <v>352</v>
      </c>
      <c r="D31" s="43"/>
      <c r="E31" s="43"/>
      <c r="F31" s="45">
        <f t="shared" si="11"/>
        <v>13</v>
      </c>
      <c r="G31" s="25">
        <f t="shared" si="0"/>
        <v>1</v>
      </c>
      <c r="H31" s="25">
        <f t="shared" si="1"/>
        <v>1</v>
      </c>
      <c r="I31" s="25">
        <f t="shared" si="2"/>
        <v>1</v>
      </c>
      <c r="J31" s="45">
        <f t="shared" si="12"/>
        <v>26</v>
      </c>
      <c r="K31" s="25">
        <f t="shared" si="3"/>
        <v>1</v>
      </c>
      <c r="L31" s="25">
        <f t="shared" si="4"/>
        <v>1</v>
      </c>
      <c r="M31" s="25">
        <f t="shared" si="5"/>
        <v>1</v>
      </c>
      <c r="N31" s="45">
        <f t="shared" si="13"/>
        <v>26</v>
      </c>
      <c r="O31" s="25">
        <f t="shared" si="6"/>
        <v>1</v>
      </c>
      <c r="P31" s="25">
        <f t="shared" si="7"/>
        <v>1</v>
      </c>
      <c r="Q31" s="25">
        <f t="shared" si="8"/>
        <v>1</v>
      </c>
      <c r="R31" s="25"/>
      <c r="S31" s="25"/>
      <c r="T31" s="48">
        <f t="shared" si="9"/>
        <v>65</v>
      </c>
      <c r="U31" s="69">
        <f t="shared" si="10"/>
        <v>65</v>
      </c>
      <c r="V31" s="71">
        <v>27</v>
      </c>
      <c r="W31" s="72">
        <v>27</v>
      </c>
      <c r="X31" s="55">
        <v>26</v>
      </c>
      <c r="Y31" s="55">
        <v>28</v>
      </c>
      <c r="Z31" s="55"/>
      <c r="AA31" s="55"/>
      <c r="AB31" s="55"/>
      <c r="AC31" s="55">
        <v>28</v>
      </c>
      <c r="AD31" s="55"/>
      <c r="AE31" s="55"/>
    </row>
    <row r="32" spans="1:31" ht="19.5" customHeight="1">
      <c r="A32" s="92">
        <v>26</v>
      </c>
      <c r="B32" s="93" t="s">
        <v>353</v>
      </c>
      <c r="C32" s="93" t="s">
        <v>354</v>
      </c>
      <c r="D32" s="43"/>
      <c r="E32" s="43"/>
      <c r="F32" s="45">
        <f t="shared" si="11"/>
        <v>11</v>
      </c>
      <c r="G32" s="25">
        <f t="shared" si="0"/>
        <v>1</v>
      </c>
      <c r="H32" s="25">
        <f t="shared" si="1"/>
        <v>0</v>
      </c>
      <c r="I32" s="25">
        <f t="shared" si="2"/>
        <v>0</v>
      </c>
      <c r="J32" s="45">
        <f t="shared" si="12"/>
        <v>22</v>
      </c>
      <c r="K32" s="25">
        <f t="shared" si="3"/>
        <v>1</v>
      </c>
      <c r="L32" s="25">
        <f t="shared" si="4"/>
        <v>0</v>
      </c>
      <c r="M32" s="25">
        <f t="shared" si="5"/>
        <v>0</v>
      </c>
      <c r="N32" s="45">
        <v>23</v>
      </c>
      <c r="O32" s="25">
        <f t="shared" si="6"/>
        <v>1</v>
      </c>
      <c r="P32" s="25">
        <f t="shared" si="7"/>
        <v>1</v>
      </c>
      <c r="Q32" s="25">
        <f t="shared" si="8"/>
        <v>0</v>
      </c>
      <c r="R32" s="25"/>
      <c r="S32" s="25"/>
      <c r="T32" s="48">
        <f t="shared" si="9"/>
        <v>56</v>
      </c>
      <c r="U32" s="69">
        <f t="shared" si="10"/>
        <v>56</v>
      </c>
      <c r="V32" s="71">
        <v>23</v>
      </c>
      <c r="W32" s="72">
        <v>23</v>
      </c>
      <c r="X32" s="55">
        <v>22</v>
      </c>
      <c r="Y32" s="55">
        <v>24</v>
      </c>
      <c r="Z32" s="55"/>
      <c r="AA32" s="55"/>
      <c r="AB32" s="55"/>
      <c r="AC32" s="55">
        <v>28</v>
      </c>
      <c r="AD32" s="55"/>
      <c r="AE32" s="55"/>
    </row>
    <row r="33" spans="1:31" ht="19.5" customHeight="1">
      <c r="A33" s="92">
        <v>27</v>
      </c>
      <c r="B33" s="93" t="s">
        <v>355</v>
      </c>
      <c r="C33" s="93" t="s">
        <v>356</v>
      </c>
      <c r="D33" s="43"/>
      <c r="E33" s="43"/>
      <c r="F33" s="45">
        <f t="shared" si="11"/>
        <v>12</v>
      </c>
      <c r="G33" s="25">
        <f t="shared" si="0"/>
        <v>1</v>
      </c>
      <c r="H33" s="25">
        <f t="shared" si="1"/>
        <v>1</v>
      </c>
      <c r="I33" s="25">
        <f t="shared" si="2"/>
        <v>0</v>
      </c>
      <c r="J33" s="45">
        <f t="shared" si="12"/>
        <v>24</v>
      </c>
      <c r="K33" s="25">
        <f t="shared" si="3"/>
        <v>1</v>
      </c>
      <c r="L33" s="25">
        <f t="shared" si="4"/>
        <v>1</v>
      </c>
      <c r="M33" s="25">
        <f t="shared" si="5"/>
        <v>0</v>
      </c>
      <c r="N33" s="45">
        <v>25</v>
      </c>
      <c r="O33" s="25">
        <f t="shared" si="6"/>
        <v>1</v>
      </c>
      <c r="P33" s="25">
        <f t="shared" si="7"/>
        <v>1</v>
      </c>
      <c r="Q33" s="25">
        <f t="shared" si="8"/>
        <v>0</v>
      </c>
      <c r="R33" s="25"/>
      <c r="S33" s="25"/>
      <c r="T33" s="48">
        <f t="shared" si="9"/>
        <v>61</v>
      </c>
      <c r="U33" s="69">
        <f t="shared" si="10"/>
        <v>61</v>
      </c>
      <c r="V33" s="71">
        <v>25</v>
      </c>
      <c r="W33" s="72">
        <v>25</v>
      </c>
      <c r="X33" s="55">
        <v>24</v>
      </c>
      <c r="Y33" s="55">
        <v>26</v>
      </c>
      <c r="Z33" s="55"/>
      <c r="AA33" s="55"/>
      <c r="AB33" s="55"/>
      <c r="AC33" s="55">
        <v>18</v>
      </c>
      <c r="AD33" s="55"/>
      <c r="AE33" s="55"/>
    </row>
    <row r="34" spans="1:31" ht="19.5" customHeight="1">
      <c r="A34" s="92">
        <v>28</v>
      </c>
      <c r="B34" s="93" t="s">
        <v>357</v>
      </c>
      <c r="C34" s="93" t="s">
        <v>358</v>
      </c>
      <c r="D34" s="43"/>
      <c r="E34" s="43"/>
      <c r="F34" s="45">
        <f t="shared" si="11"/>
        <v>11</v>
      </c>
      <c r="G34" s="25">
        <f t="shared" si="0"/>
        <v>1</v>
      </c>
      <c r="H34" s="25">
        <f t="shared" si="1"/>
        <v>0</v>
      </c>
      <c r="I34" s="25">
        <f t="shared" si="2"/>
        <v>0</v>
      </c>
      <c r="J34" s="45">
        <f t="shared" si="12"/>
        <v>22</v>
      </c>
      <c r="K34" s="25">
        <f t="shared" si="3"/>
        <v>1</v>
      </c>
      <c r="L34" s="25">
        <f t="shared" si="4"/>
        <v>0</v>
      </c>
      <c r="M34" s="25">
        <f t="shared" si="5"/>
        <v>0</v>
      </c>
      <c r="N34" s="45">
        <v>23</v>
      </c>
      <c r="O34" s="25">
        <f t="shared" si="6"/>
        <v>1</v>
      </c>
      <c r="P34" s="25">
        <f t="shared" si="7"/>
        <v>1</v>
      </c>
      <c r="Q34" s="25">
        <f t="shared" si="8"/>
        <v>0</v>
      </c>
      <c r="R34" s="25"/>
      <c r="S34" s="25"/>
      <c r="T34" s="48">
        <f t="shared" si="9"/>
        <v>56</v>
      </c>
      <c r="U34" s="69">
        <f t="shared" si="10"/>
        <v>56</v>
      </c>
      <c r="V34" s="71">
        <v>23</v>
      </c>
      <c r="W34" s="72">
        <v>23</v>
      </c>
      <c r="X34" s="55">
        <v>22</v>
      </c>
      <c r="Y34" s="55">
        <v>24</v>
      </c>
      <c r="Z34" s="55"/>
      <c r="AA34" s="55"/>
      <c r="AB34" s="55"/>
      <c r="AC34" s="55">
        <v>19</v>
      </c>
      <c r="AD34" s="55"/>
      <c r="AE34" s="55"/>
    </row>
    <row r="35" spans="1:31" ht="19.5" customHeight="1">
      <c r="A35" s="92">
        <v>29</v>
      </c>
      <c r="B35" s="93" t="s">
        <v>359</v>
      </c>
      <c r="C35" s="93" t="s">
        <v>360</v>
      </c>
      <c r="D35" s="43"/>
      <c r="E35" s="43"/>
      <c r="F35" s="45">
        <f t="shared" si="11"/>
        <v>14</v>
      </c>
      <c r="G35" s="25">
        <f t="shared" si="0"/>
        <v>1</v>
      </c>
      <c r="H35" s="25">
        <f t="shared" si="1"/>
        <v>1</v>
      </c>
      <c r="I35" s="25">
        <f t="shared" si="2"/>
        <v>1</v>
      </c>
      <c r="J35" s="45">
        <f t="shared" si="12"/>
        <v>28</v>
      </c>
      <c r="K35" s="25">
        <f t="shared" si="3"/>
        <v>1</v>
      </c>
      <c r="L35" s="25">
        <f t="shared" si="4"/>
        <v>1</v>
      </c>
      <c r="M35" s="25">
        <f t="shared" si="5"/>
        <v>1</v>
      </c>
      <c r="N35" s="45">
        <f t="shared" si="13"/>
        <v>28</v>
      </c>
      <c r="O35" s="25">
        <f t="shared" si="6"/>
        <v>1</v>
      </c>
      <c r="P35" s="25">
        <f t="shared" si="7"/>
        <v>1</v>
      </c>
      <c r="Q35" s="25">
        <f t="shared" si="8"/>
        <v>1</v>
      </c>
      <c r="R35" s="25"/>
      <c r="S35" s="25"/>
      <c r="T35" s="48">
        <f t="shared" si="9"/>
        <v>70</v>
      </c>
      <c r="U35" s="69">
        <f t="shared" si="10"/>
        <v>70</v>
      </c>
      <c r="V35" s="71">
        <v>30</v>
      </c>
      <c r="W35" s="72">
        <v>30</v>
      </c>
      <c r="X35" s="55">
        <v>29</v>
      </c>
      <c r="Y35" s="55">
        <v>30</v>
      </c>
      <c r="Z35" s="55"/>
      <c r="AA35" s="55"/>
      <c r="AB35" s="55"/>
      <c r="AC35" s="55">
        <v>28</v>
      </c>
      <c r="AD35" s="55"/>
      <c r="AE35" s="55"/>
    </row>
    <row r="36" spans="1:31" ht="19.5" customHeight="1">
      <c r="A36" s="92">
        <v>30</v>
      </c>
      <c r="B36" s="93" t="s">
        <v>361</v>
      </c>
      <c r="C36" s="93" t="s">
        <v>362</v>
      </c>
      <c r="D36" s="43"/>
      <c r="E36" s="43"/>
      <c r="F36" s="45">
        <f t="shared" si="11"/>
        <v>11</v>
      </c>
      <c r="G36" s="25">
        <f t="shared" si="0"/>
        <v>1</v>
      </c>
      <c r="H36" s="25">
        <f t="shared" si="1"/>
        <v>0</v>
      </c>
      <c r="I36" s="25">
        <f t="shared" si="2"/>
        <v>0</v>
      </c>
      <c r="J36" s="45">
        <f t="shared" si="12"/>
        <v>22</v>
      </c>
      <c r="K36" s="25">
        <f t="shared" si="3"/>
        <v>1</v>
      </c>
      <c r="L36" s="25">
        <f t="shared" si="4"/>
        <v>0</v>
      </c>
      <c r="M36" s="25">
        <f t="shared" si="5"/>
        <v>0</v>
      </c>
      <c r="N36" s="45">
        <v>23</v>
      </c>
      <c r="O36" s="25">
        <f t="shared" si="6"/>
        <v>1</v>
      </c>
      <c r="P36" s="25">
        <f t="shared" si="7"/>
        <v>1</v>
      </c>
      <c r="Q36" s="25">
        <f t="shared" si="8"/>
        <v>0</v>
      </c>
      <c r="R36" s="25"/>
      <c r="S36" s="25"/>
      <c r="T36" s="48">
        <f t="shared" si="9"/>
        <v>56</v>
      </c>
      <c r="U36" s="69">
        <f t="shared" si="10"/>
        <v>56</v>
      </c>
      <c r="V36" s="71">
        <v>23</v>
      </c>
      <c r="W36" s="72">
        <v>23</v>
      </c>
      <c r="X36" s="55">
        <v>22</v>
      </c>
      <c r="Y36" s="55">
        <v>24</v>
      </c>
      <c r="Z36" s="55"/>
      <c r="AA36" s="55"/>
      <c r="AB36" s="55"/>
      <c r="AC36" s="55">
        <v>23</v>
      </c>
      <c r="AD36" s="55"/>
      <c r="AE36" s="55"/>
    </row>
    <row r="37" spans="1:31" ht="19.5" customHeight="1">
      <c r="A37" s="92">
        <v>31</v>
      </c>
      <c r="B37" s="93" t="s">
        <v>363</v>
      </c>
      <c r="C37" s="93" t="s">
        <v>364</v>
      </c>
      <c r="D37" s="43"/>
      <c r="E37" s="43"/>
      <c r="F37" s="45">
        <f t="shared" si="11"/>
        <v>12</v>
      </c>
      <c r="G37" s="25">
        <f t="shared" si="0"/>
        <v>1</v>
      </c>
      <c r="H37" s="25">
        <f t="shared" si="1"/>
        <v>1</v>
      </c>
      <c r="I37" s="25">
        <f t="shared" si="2"/>
        <v>0</v>
      </c>
      <c r="J37" s="45">
        <f t="shared" si="12"/>
        <v>24</v>
      </c>
      <c r="K37" s="25">
        <f t="shared" si="3"/>
        <v>1</v>
      </c>
      <c r="L37" s="25">
        <f t="shared" si="4"/>
        <v>1</v>
      </c>
      <c r="M37" s="25">
        <f t="shared" si="5"/>
        <v>0</v>
      </c>
      <c r="N37" s="45">
        <v>25</v>
      </c>
      <c r="O37" s="25">
        <f t="shared" si="6"/>
        <v>1</v>
      </c>
      <c r="P37" s="25">
        <f t="shared" si="7"/>
        <v>1</v>
      </c>
      <c r="Q37" s="25">
        <f t="shared" si="8"/>
        <v>0</v>
      </c>
      <c r="R37" s="25"/>
      <c r="S37" s="25"/>
      <c r="T37" s="48">
        <f t="shared" si="9"/>
        <v>61</v>
      </c>
      <c r="U37" s="69">
        <f t="shared" si="10"/>
        <v>61</v>
      </c>
      <c r="V37" s="71">
        <v>25</v>
      </c>
      <c r="W37" s="72">
        <v>25</v>
      </c>
      <c r="X37" s="55">
        <v>24</v>
      </c>
      <c r="Y37" s="55">
        <v>26</v>
      </c>
      <c r="Z37" s="55"/>
      <c r="AA37" s="55"/>
      <c r="AB37" s="55"/>
      <c r="AC37" s="55">
        <v>18</v>
      </c>
      <c r="AD37" s="55"/>
      <c r="AE37" s="55"/>
    </row>
    <row r="38" spans="1:31" ht="19.5" customHeight="1">
      <c r="A38" s="92">
        <v>32</v>
      </c>
      <c r="B38" s="93" t="s">
        <v>365</v>
      </c>
      <c r="C38" s="93" t="s">
        <v>366</v>
      </c>
      <c r="D38" s="43"/>
      <c r="E38" s="43"/>
      <c r="F38" s="45">
        <f t="shared" si="11"/>
        <v>11</v>
      </c>
      <c r="G38" s="25">
        <f t="shared" si="0"/>
        <v>1</v>
      </c>
      <c r="H38" s="25">
        <f t="shared" si="1"/>
        <v>0</v>
      </c>
      <c r="I38" s="25">
        <f t="shared" si="2"/>
        <v>0</v>
      </c>
      <c r="J38" s="45">
        <f t="shared" si="12"/>
        <v>22</v>
      </c>
      <c r="K38" s="25">
        <f t="shared" si="3"/>
        <v>1</v>
      </c>
      <c r="L38" s="25">
        <f t="shared" si="4"/>
        <v>0</v>
      </c>
      <c r="M38" s="25">
        <f t="shared" si="5"/>
        <v>0</v>
      </c>
      <c r="N38" s="45">
        <v>23</v>
      </c>
      <c r="O38" s="25">
        <f t="shared" si="6"/>
        <v>1</v>
      </c>
      <c r="P38" s="25">
        <f t="shared" si="7"/>
        <v>1</v>
      </c>
      <c r="Q38" s="25">
        <f t="shared" si="8"/>
        <v>0</v>
      </c>
      <c r="R38" s="25"/>
      <c r="S38" s="25"/>
      <c r="T38" s="48">
        <f t="shared" si="9"/>
        <v>56</v>
      </c>
      <c r="U38" s="69">
        <f t="shared" si="10"/>
        <v>56</v>
      </c>
      <c r="V38" s="71">
        <v>23</v>
      </c>
      <c r="W38" s="72">
        <v>23</v>
      </c>
      <c r="X38" s="55">
        <v>22</v>
      </c>
      <c r="Y38" s="55">
        <v>24</v>
      </c>
      <c r="Z38" s="55"/>
      <c r="AA38" s="55"/>
      <c r="AB38" s="55"/>
      <c r="AC38" s="55">
        <v>25</v>
      </c>
      <c r="AD38" s="55"/>
      <c r="AE38" s="55"/>
    </row>
    <row r="39" spans="1:31" ht="19.5" customHeight="1">
      <c r="A39" s="92">
        <v>33</v>
      </c>
      <c r="B39" s="93" t="s">
        <v>367</v>
      </c>
      <c r="C39" s="93" t="s">
        <v>368</v>
      </c>
      <c r="D39" s="43"/>
      <c r="E39" s="43"/>
      <c r="F39" s="45">
        <f t="shared" si="11"/>
        <v>14</v>
      </c>
      <c r="G39" s="25">
        <f t="shared" si="0"/>
        <v>1</v>
      </c>
      <c r="H39" s="25">
        <f t="shared" si="1"/>
        <v>1</v>
      </c>
      <c r="I39" s="25">
        <f t="shared" si="2"/>
        <v>1</v>
      </c>
      <c r="J39" s="45">
        <f t="shared" si="12"/>
        <v>28</v>
      </c>
      <c r="K39" s="25">
        <f t="shared" si="3"/>
        <v>1</v>
      </c>
      <c r="L39" s="25">
        <f t="shared" si="4"/>
        <v>1</v>
      </c>
      <c r="M39" s="25">
        <f t="shared" si="5"/>
        <v>1</v>
      </c>
      <c r="N39" s="45">
        <f t="shared" si="13"/>
        <v>28</v>
      </c>
      <c r="O39" s="25">
        <f t="shared" si="6"/>
        <v>1</v>
      </c>
      <c r="P39" s="25">
        <f t="shared" si="7"/>
        <v>1</v>
      </c>
      <c r="Q39" s="25">
        <f t="shared" si="8"/>
        <v>1</v>
      </c>
      <c r="R39" s="25"/>
      <c r="S39" s="25"/>
      <c r="T39" s="48">
        <f t="shared" si="9"/>
        <v>70</v>
      </c>
      <c r="U39" s="69">
        <f t="shared" si="10"/>
        <v>70</v>
      </c>
      <c r="V39" s="71">
        <v>30</v>
      </c>
      <c r="W39" s="72">
        <v>30</v>
      </c>
      <c r="X39" s="55">
        <v>29</v>
      </c>
      <c r="Y39" s="55">
        <v>30</v>
      </c>
      <c r="Z39" s="55"/>
      <c r="AA39" s="55"/>
      <c r="AB39" s="55"/>
      <c r="AC39" s="55">
        <v>17</v>
      </c>
      <c r="AD39" s="55"/>
      <c r="AE39" s="55"/>
    </row>
    <row r="40" spans="1:31" ht="19.5" customHeight="1">
      <c r="A40" s="92">
        <v>34</v>
      </c>
      <c r="B40" s="93" t="s">
        <v>369</v>
      </c>
      <c r="C40" s="93" t="s">
        <v>370</v>
      </c>
      <c r="D40" s="43"/>
      <c r="E40" s="43"/>
      <c r="F40" s="45">
        <f t="shared" si="11"/>
        <v>11</v>
      </c>
      <c r="G40" s="25">
        <f t="shared" si="0"/>
        <v>1</v>
      </c>
      <c r="H40" s="25">
        <f t="shared" si="1"/>
        <v>0</v>
      </c>
      <c r="I40" s="25">
        <f t="shared" si="2"/>
        <v>0</v>
      </c>
      <c r="J40" s="45">
        <f t="shared" si="12"/>
        <v>23</v>
      </c>
      <c r="K40" s="25">
        <f t="shared" si="3"/>
        <v>1</v>
      </c>
      <c r="L40" s="25">
        <f t="shared" si="4"/>
        <v>1</v>
      </c>
      <c r="M40" s="25">
        <f t="shared" si="5"/>
        <v>0</v>
      </c>
      <c r="N40" s="45">
        <v>24</v>
      </c>
      <c r="O40" s="25">
        <f t="shared" si="6"/>
        <v>1</v>
      </c>
      <c r="P40" s="25">
        <f t="shared" si="7"/>
        <v>1</v>
      </c>
      <c r="Q40" s="25">
        <f t="shared" si="8"/>
        <v>0</v>
      </c>
      <c r="R40" s="25"/>
      <c r="S40" s="25"/>
      <c r="T40" s="48">
        <f t="shared" si="9"/>
        <v>58</v>
      </c>
      <c r="U40" s="69">
        <f t="shared" si="10"/>
        <v>58</v>
      </c>
      <c r="V40" s="71">
        <v>24</v>
      </c>
      <c r="W40" s="72">
        <v>24</v>
      </c>
      <c r="X40" s="55">
        <v>23</v>
      </c>
      <c r="Y40" s="55">
        <v>25</v>
      </c>
      <c r="Z40" s="55"/>
      <c r="AA40" s="55"/>
      <c r="AB40" s="55"/>
      <c r="AC40" s="55">
        <v>24</v>
      </c>
      <c r="AD40" s="55"/>
      <c r="AE40" s="55"/>
    </row>
    <row r="41" spans="1:31" ht="19.5" customHeight="1">
      <c r="A41" s="92">
        <v>35</v>
      </c>
      <c r="B41" s="93" t="s">
        <v>371</v>
      </c>
      <c r="C41" s="93" t="s">
        <v>372</v>
      </c>
      <c r="D41" s="43"/>
      <c r="E41" s="43"/>
      <c r="F41" s="45">
        <f t="shared" si="11"/>
        <v>9</v>
      </c>
      <c r="G41" s="25">
        <f t="shared" si="0"/>
        <v>0</v>
      </c>
      <c r="H41" s="25">
        <f t="shared" si="1"/>
        <v>0</v>
      </c>
      <c r="I41" s="25">
        <f t="shared" si="2"/>
        <v>0</v>
      </c>
      <c r="J41" s="45">
        <f t="shared" si="12"/>
        <v>18</v>
      </c>
      <c r="K41" s="25">
        <f t="shared" si="3"/>
        <v>0</v>
      </c>
      <c r="L41" s="25">
        <f t="shared" si="4"/>
        <v>0</v>
      </c>
      <c r="M41" s="25">
        <f t="shared" si="5"/>
        <v>0</v>
      </c>
      <c r="N41" s="45">
        <v>20</v>
      </c>
      <c r="O41" s="25">
        <f t="shared" si="6"/>
        <v>1</v>
      </c>
      <c r="P41" s="25">
        <f t="shared" si="7"/>
        <v>0</v>
      </c>
      <c r="Q41" s="25">
        <f t="shared" si="8"/>
        <v>0</v>
      </c>
      <c r="R41" s="25"/>
      <c r="S41" s="25"/>
      <c r="T41" s="48">
        <f t="shared" si="9"/>
        <v>47</v>
      </c>
      <c r="U41" s="69">
        <f t="shared" si="10"/>
        <v>47</v>
      </c>
      <c r="V41" s="71">
        <v>19</v>
      </c>
      <c r="W41" s="72">
        <v>19</v>
      </c>
      <c r="X41" s="55">
        <v>18</v>
      </c>
      <c r="Y41" s="55">
        <v>20</v>
      </c>
      <c r="Z41" s="55"/>
      <c r="AA41" s="55"/>
      <c r="AB41" s="55"/>
      <c r="AC41" s="55">
        <v>25</v>
      </c>
      <c r="AD41" s="55"/>
      <c r="AE41" s="55"/>
    </row>
    <row r="42" spans="1:31" ht="19.5" customHeight="1">
      <c r="A42" s="92">
        <v>36</v>
      </c>
      <c r="B42" s="93" t="s">
        <v>373</v>
      </c>
      <c r="C42" s="93" t="s">
        <v>374</v>
      </c>
      <c r="D42" s="43"/>
      <c r="E42" s="43"/>
      <c r="F42" s="45">
        <f t="shared" si="11"/>
        <v>11</v>
      </c>
      <c r="G42" s="25">
        <f t="shared" si="0"/>
        <v>1</v>
      </c>
      <c r="H42" s="25">
        <f t="shared" si="1"/>
        <v>0</v>
      </c>
      <c r="I42" s="25">
        <f t="shared" si="2"/>
        <v>0</v>
      </c>
      <c r="J42" s="45">
        <f t="shared" si="12"/>
        <v>22</v>
      </c>
      <c r="K42" s="25">
        <f t="shared" si="3"/>
        <v>1</v>
      </c>
      <c r="L42" s="25">
        <f t="shared" si="4"/>
        <v>0</v>
      </c>
      <c r="M42" s="25">
        <f t="shared" si="5"/>
        <v>0</v>
      </c>
      <c r="N42" s="45">
        <v>23</v>
      </c>
      <c r="O42" s="25">
        <f t="shared" si="6"/>
        <v>1</v>
      </c>
      <c r="P42" s="25">
        <f t="shared" si="7"/>
        <v>1</v>
      </c>
      <c r="Q42" s="25">
        <f t="shared" si="8"/>
        <v>0</v>
      </c>
      <c r="R42" s="25"/>
      <c r="S42" s="25"/>
      <c r="T42" s="48">
        <f t="shared" si="9"/>
        <v>56</v>
      </c>
      <c r="U42" s="69">
        <f t="shared" si="10"/>
        <v>56</v>
      </c>
      <c r="V42" s="71">
        <v>23</v>
      </c>
      <c r="W42" s="72">
        <v>23</v>
      </c>
      <c r="X42" s="55">
        <v>22</v>
      </c>
      <c r="Y42" s="55">
        <v>24</v>
      </c>
      <c r="Z42" s="55"/>
      <c r="AA42" s="55"/>
      <c r="AB42" s="55"/>
      <c r="AC42" s="55">
        <v>21</v>
      </c>
      <c r="AD42" s="55"/>
      <c r="AE42" s="55"/>
    </row>
    <row r="43" spans="1:31" ht="19.5" customHeight="1">
      <c r="A43" s="92">
        <v>37</v>
      </c>
      <c r="B43" s="93" t="s">
        <v>375</v>
      </c>
      <c r="C43" s="93" t="s">
        <v>376</v>
      </c>
      <c r="D43" s="43"/>
      <c r="E43" s="43"/>
      <c r="F43" s="45">
        <f t="shared" si="11"/>
        <v>11</v>
      </c>
      <c r="G43" s="25">
        <f t="shared" si="0"/>
        <v>1</v>
      </c>
      <c r="H43" s="25">
        <f t="shared" si="1"/>
        <v>0</v>
      </c>
      <c r="I43" s="25">
        <f t="shared" si="2"/>
        <v>0</v>
      </c>
      <c r="J43" s="45">
        <f t="shared" si="12"/>
        <v>22</v>
      </c>
      <c r="K43" s="25">
        <f t="shared" si="3"/>
        <v>1</v>
      </c>
      <c r="L43" s="25">
        <f t="shared" si="4"/>
        <v>0</v>
      </c>
      <c r="M43" s="25">
        <f t="shared" si="5"/>
        <v>0</v>
      </c>
      <c r="N43" s="45">
        <v>23</v>
      </c>
      <c r="O43" s="25">
        <f t="shared" si="6"/>
        <v>1</v>
      </c>
      <c r="P43" s="25">
        <f t="shared" si="7"/>
        <v>1</v>
      </c>
      <c r="Q43" s="25">
        <f t="shared" si="8"/>
        <v>0</v>
      </c>
      <c r="R43" s="25"/>
      <c r="S43" s="25"/>
      <c r="T43" s="48">
        <f t="shared" si="9"/>
        <v>56</v>
      </c>
      <c r="U43" s="69">
        <f t="shared" si="10"/>
        <v>56</v>
      </c>
      <c r="V43" s="71">
        <v>23</v>
      </c>
      <c r="W43" s="72">
        <v>23</v>
      </c>
      <c r="X43" s="55">
        <v>22</v>
      </c>
      <c r="Y43" s="55">
        <v>24</v>
      </c>
      <c r="Z43" s="55"/>
      <c r="AA43" s="55"/>
      <c r="AB43" s="55"/>
      <c r="AC43" s="55">
        <v>28</v>
      </c>
      <c r="AD43" s="55"/>
      <c r="AE43" s="55"/>
    </row>
    <row r="44" spans="1:31" ht="19.5" customHeight="1">
      <c r="A44" s="92">
        <v>38</v>
      </c>
      <c r="B44" s="93" t="s">
        <v>377</v>
      </c>
      <c r="C44" s="93" t="s">
        <v>378</v>
      </c>
      <c r="D44" s="43"/>
      <c r="E44" s="43"/>
      <c r="F44" s="45">
        <f t="shared" si="11"/>
        <v>9</v>
      </c>
      <c r="G44" s="25">
        <f t="shared" si="0"/>
        <v>0</v>
      </c>
      <c r="H44" s="25">
        <f t="shared" si="1"/>
        <v>0</v>
      </c>
      <c r="I44" s="25">
        <f t="shared" si="2"/>
        <v>0</v>
      </c>
      <c r="J44" s="45">
        <f t="shared" si="12"/>
        <v>18</v>
      </c>
      <c r="K44" s="25">
        <f t="shared" si="3"/>
        <v>0</v>
      </c>
      <c r="L44" s="25">
        <f t="shared" si="4"/>
        <v>0</v>
      </c>
      <c r="M44" s="25">
        <f t="shared" si="5"/>
        <v>0</v>
      </c>
      <c r="N44" s="45">
        <v>20</v>
      </c>
      <c r="O44" s="25">
        <f t="shared" si="6"/>
        <v>1</v>
      </c>
      <c r="P44" s="25">
        <f t="shared" si="7"/>
        <v>0</v>
      </c>
      <c r="Q44" s="25">
        <f t="shared" si="8"/>
        <v>0</v>
      </c>
      <c r="R44" s="25"/>
      <c r="S44" s="25"/>
      <c r="T44" s="48">
        <f t="shared" si="9"/>
        <v>47</v>
      </c>
      <c r="U44" s="69">
        <f t="shared" si="10"/>
        <v>47</v>
      </c>
      <c r="V44" s="71">
        <v>19</v>
      </c>
      <c r="W44" s="72">
        <v>19</v>
      </c>
      <c r="X44" s="55">
        <v>18</v>
      </c>
      <c r="Y44" s="55">
        <v>20</v>
      </c>
      <c r="Z44" s="55"/>
      <c r="AA44" s="55"/>
      <c r="AB44" s="55"/>
      <c r="AC44" s="55">
        <v>19</v>
      </c>
      <c r="AD44" s="55"/>
      <c r="AE44" s="55"/>
    </row>
    <row r="45" spans="1:31" ht="19.5" customHeight="1">
      <c r="A45" s="92">
        <v>39</v>
      </c>
      <c r="B45" s="93" t="s">
        <v>379</v>
      </c>
      <c r="C45" s="93" t="s">
        <v>380</v>
      </c>
      <c r="D45" s="43"/>
      <c r="E45" s="43"/>
      <c r="F45" s="45">
        <f t="shared" si="11"/>
        <v>13</v>
      </c>
      <c r="G45" s="25">
        <f t="shared" si="0"/>
        <v>1</v>
      </c>
      <c r="H45" s="25">
        <f t="shared" si="1"/>
        <v>1</v>
      </c>
      <c r="I45" s="25">
        <f t="shared" si="2"/>
        <v>1</v>
      </c>
      <c r="J45" s="45">
        <f t="shared" si="12"/>
        <v>26</v>
      </c>
      <c r="K45" s="25">
        <f t="shared" si="3"/>
        <v>1</v>
      </c>
      <c r="L45" s="25">
        <f t="shared" si="4"/>
        <v>1</v>
      </c>
      <c r="M45" s="25">
        <f t="shared" si="5"/>
        <v>1</v>
      </c>
      <c r="N45" s="45">
        <f t="shared" si="13"/>
        <v>26</v>
      </c>
      <c r="O45" s="25">
        <f t="shared" si="6"/>
        <v>1</v>
      </c>
      <c r="P45" s="25">
        <f t="shared" si="7"/>
        <v>1</v>
      </c>
      <c r="Q45" s="25">
        <f t="shared" si="8"/>
        <v>1</v>
      </c>
      <c r="R45" s="25"/>
      <c r="S45" s="25"/>
      <c r="T45" s="48">
        <f t="shared" si="9"/>
        <v>65</v>
      </c>
      <c r="U45" s="69">
        <f t="shared" si="10"/>
        <v>65</v>
      </c>
      <c r="V45" s="71">
        <v>27</v>
      </c>
      <c r="W45" s="72">
        <v>27</v>
      </c>
      <c r="X45" s="55">
        <v>26</v>
      </c>
      <c r="Y45" s="55">
        <v>28</v>
      </c>
      <c r="Z45" s="55"/>
      <c r="AA45" s="55"/>
      <c r="AB45" s="55"/>
      <c r="AC45" s="55">
        <v>28</v>
      </c>
      <c r="AD45" s="55"/>
      <c r="AE45" s="55"/>
    </row>
    <row r="46" spans="1:31" ht="19.5" customHeight="1">
      <c r="A46" s="92">
        <v>40</v>
      </c>
      <c r="B46" s="93" t="s">
        <v>381</v>
      </c>
      <c r="C46" s="93" t="s">
        <v>382</v>
      </c>
      <c r="D46" s="43"/>
      <c r="E46" s="43"/>
      <c r="F46" s="45">
        <f t="shared" si="11"/>
        <v>11</v>
      </c>
      <c r="G46" s="25">
        <f t="shared" si="0"/>
        <v>1</v>
      </c>
      <c r="H46" s="25">
        <f t="shared" si="1"/>
        <v>0</v>
      </c>
      <c r="I46" s="25">
        <f t="shared" si="2"/>
        <v>0</v>
      </c>
      <c r="J46" s="45">
        <f t="shared" si="12"/>
        <v>22</v>
      </c>
      <c r="K46" s="25">
        <f t="shared" si="3"/>
        <v>1</v>
      </c>
      <c r="L46" s="25">
        <f t="shared" si="4"/>
        <v>0</v>
      </c>
      <c r="M46" s="25">
        <f t="shared" si="5"/>
        <v>0</v>
      </c>
      <c r="N46" s="45">
        <v>23</v>
      </c>
      <c r="O46" s="25">
        <f t="shared" si="6"/>
        <v>1</v>
      </c>
      <c r="P46" s="25">
        <f t="shared" si="7"/>
        <v>1</v>
      </c>
      <c r="Q46" s="25">
        <f t="shared" si="8"/>
        <v>0</v>
      </c>
      <c r="R46" s="25"/>
      <c r="S46" s="25"/>
      <c r="T46" s="48">
        <f t="shared" si="9"/>
        <v>56</v>
      </c>
      <c r="U46" s="69">
        <f t="shared" si="10"/>
        <v>56</v>
      </c>
      <c r="V46" s="71">
        <v>23</v>
      </c>
      <c r="W46" s="72">
        <v>23</v>
      </c>
      <c r="X46" s="55">
        <v>22</v>
      </c>
      <c r="Y46" s="55">
        <v>24</v>
      </c>
      <c r="Z46" s="55"/>
      <c r="AA46" s="55"/>
      <c r="AB46" s="55"/>
      <c r="AC46" s="55">
        <v>25</v>
      </c>
      <c r="AD46" s="55"/>
      <c r="AE46" s="55"/>
    </row>
    <row r="47" spans="1:31" ht="19.5" customHeight="1">
      <c r="A47" s="92">
        <v>41</v>
      </c>
      <c r="B47" s="93" t="s">
        <v>383</v>
      </c>
      <c r="C47" s="93" t="s">
        <v>384</v>
      </c>
      <c r="D47" s="43"/>
      <c r="E47" s="43"/>
      <c r="F47" s="45">
        <f t="shared" si="11"/>
        <v>11</v>
      </c>
      <c r="G47" s="25">
        <f t="shared" si="0"/>
        <v>1</v>
      </c>
      <c r="H47" s="25">
        <f t="shared" si="1"/>
        <v>0</v>
      </c>
      <c r="I47" s="25">
        <f t="shared" si="2"/>
        <v>0</v>
      </c>
      <c r="J47" s="45">
        <f t="shared" si="12"/>
        <v>22</v>
      </c>
      <c r="K47" s="25">
        <f t="shared" si="3"/>
        <v>1</v>
      </c>
      <c r="L47" s="25">
        <f t="shared" si="4"/>
        <v>0</v>
      </c>
      <c r="M47" s="25">
        <f t="shared" si="5"/>
        <v>0</v>
      </c>
      <c r="N47" s="45">
        <v>23</v>
      </c>
      <c r="O47" s="25">
        <f t="shared" si="6"/>
        <v>1</v>
      </c>
      <c r="P47" s="25">
        <f t="shared" si="7"/>
        <v>1</v>
      </c>
      <c r="Q47" s="25">
        <f t="shared" si="8"/>
        <v>0</v>
      </c>
      <c r="R47" s="25"/>
      <c r="S47" s="25"/>
      <c r="T47" s="48">
        <f t="shared" si="9"/>
        <v>56</v>
      </c>
      <c r="U47" s="69">
        <f t="shared" si="10"/>
        <v>56</v>
      </c>
      <c r="V47" s="71">
        <v>23</v>
      </c>
      <c r="W47" s="72">
        <v>23</v>
      </c>
      <c r="X47" s="55">
        <v>22</v>
      </c>
      <c r="Y47" s="55">
        <v>24</v>
      </c>
      <c r="Z47" s="55"/>
      <c r="AA47" s="55"/>
      <c r="AB47" s="55"/>
      <c r="AC47" s="55">
        <v>21</v>
      </c>
      <c r="AD47" s="55"/>
      <c r="AE47" s="55"/>
    </row>
    <row r="48" spans="1:31" ht="19.5" customHeight="1">
      <c r="A48" s="92">
        <v>42</v>
      </c>
      <c r="B48" s="93" t="s">
        <v>385</v>
      </c>
      <c r="C48" s="93" t="s">
        <v>386</v>
      </c>
      <c r="D48" s="43"/>
      <c r="E48" s="43"/>
      <c r="F48" s="45">
        <f t="shared" si="11"/>
        <v>11</v>
      </c>
      <c r="G48" s="25">
        <f t="shared" si="0"/>
        <v>1</v>
      </c>
      <c r="H48" s="25">
        <f t="shared" si="1"/>
        <v>0</v>
      </c>
      <c r="I48" s="25">
        <f t="shared" si="2"/>
        <v>0</v>
      </c>
      <c r="J48" s="45">
        <f t="shared" si="12"/>
        <v>23</v>
      </c>
      <c r="K48" s="25">
        <f t="shared" si="3"/>
        <v>1</v>
      </c>
      <c r="L48" s="25">
        <f t="shared" si="4"/>
        <v>1</v>
      </c>
      <c r="M48" s="25">
        <f t="shared" si="5"/>
        <v>0</v>
      </c>
      <c r="N48" s="45">
        <v>24</v>
      </c>
      <c r="O48" s="25">
        <f t="shared" si="6"/>
        <v>1</v>
      </c>
      <c r="P48" s="25">
        <f t="shared" si="7"/>
        <v>1</v>
      </c>
      <c r="Q48" s="25">
        <f t="shared" si="8"/>
        <v>0</v>
      </c>
      <c r="R48" s="25"/>
      <c r="S48" s="25"/>
      <c r="T48" s="48">
        <f t="shared" si="9"/>
        <v>58</v>
      </c>
      <c r="U48" s="69">
        <f t="shared" si="10"/>
        <v>58</v>
      </c>
      <c r="V48" s="71">
        <v>24</v>
      </c>
      <c r="W48" s="72">
        <v>24</v>
      </c>
      <c r="X48" s="55">
        <v>23</v>
      </c>
      <c r="Y48" s="55">
        <v>25</v>
      </c>
      <c r="Z48" s="55"/>
      <c r="AA48" s="55"/>
      <c r="AB48" s="55"/>
      <c r="AC48" s="55">
        <v>21</v>
      </c>
      <c r="AD48" s="55"/>
      <c r="AE48" s="55"/>
    </row>
    <row r="49" spans="1:31" ht="19.5" customHeight="1">
      <c r="A49" s="92">
        <v>43</v>
      </c>
      <c r="B49" s="93" t="s">
        <v>387</v>
      </c>
      <c r="C49" s="93" t="s">
        <v>388</v>
      </c>
      <c r="D49" s="43"/>
      <c r="E49" s="43"/>
      <c r="F49" s="45">
        <f t="shared" si="11"/>
        <v>13</v>
      </c>
      <c r="G49" s="25">
        <f t="shared" si="0"/>
        <v>1</v>
      </c>
      <c r="H49" s="25">
        <f t="shared" si="1"/>
        <v>1</v>
      </c>
      <c r="I49" s="25">
        <f t="shared" si="2"/>
        <v>1</v>
      </c>
      <c r="J49" s="45">
        <f t="shared" si="12"/>
        <v>27</v>
      </c>
      <c r="K49" s="25">
        <f t="shared" si="3"/>
        <v>1</v>
      </c>
      <c r="L49" s="25">
        <f t="shared" si="4"/>
        <v>1</v>
      </c>
      <c r="M49" s="25">
        <f t="shared" si="5"/>
        <v>1</v>
      </c>
      <c r="N49" s="45">
        <v>28</v>
      </c>
      <c r="O49" s="25">
        <f t="shared" si="6"/>
        <v>1</v>
      </c>
      <c r="P49" s="25">
        <f t="shared" si="7"/>
        <v>1</v>
      </c>
      <c r="Q49" s="25">
        <f t="shared" si="8"/>
        <v>1</v>
      </c>
      <c r="R49" s="25"/>
      <c r="S49" s="25"/>
      <c r="T49" s="48">
        <f t="shared" si="9"/>
        <v>68</v>
      </c>
      <c r="U49" s="69">
        <f t="shared" si="10"/>
        <v>68</v>
      </c>
      <c r="V49" s="71">
        <v>28</v>
      </c>
      <c r="W49" s="72">
        <v>28</v>
      </c>
      <c r="X49" s="55">
        <v>27</v>
      </c>
      <c r="Y49" s="55">
        <v>29</v>
      </c>
      <c r="Z49" s="55"/>
      <c r="AA49" s="55"/>
      <c r="AB49" s="55"/>
      <c r="AC49" s="55">
        <v>23</v>
      </c>
      <c r="AD49" s="55"/>
      <c r="AE49" s="55"/>
    </row>
    <row r="50" spans="1:31" ht="19.5" customHeight="1">
      <c r="A50" s="92">
        <v>44</v>
      </c>
      <c r="B50" s="93" t="s">
        <v>389</v>
      </c>
      <c r="C50" s="93" t="s">
        <v>390</v>
      </c>
      <c r="D50" s="43"/>
      <c r="E50" s="43"/>
      <c r="F50" s="45">
        <f t="shared" si="11"/>
        <v>12</v>
      </c>
      <c r="G50" s="25">
        <f t="shared" si="0"/>
        <v>1</v>
      </c>
      <c r="H50" s="25">
        <f t="shared" si="1"/>
        <v>1</v>
      </c>
      <c r="I50" s="25">
        <f t="shared" si="2"/>
        <v>0</v>
      </c>
      <c r="J50" s="45">
        <f t="shared" si="12"/>
        <v>25</v>
      </c>
      <c r="K50" s="25">
        <f t="shared" si="3"/>
        <v>1</v>
      </c>
      <c r="L50" s="25">
        <f t="shared" si="4"/>
        <v>1</v>
      </c>
      <c r="M50" s="25">
        <f t="shared" si="5"/>
        <v>0</v>
      </c>
      <c r="N50" s="45">
        <v>26</v>
      </c>
      <c r="O50" s="25">
        <f t="shared" si="6"/>
        <v>1</v>
      </c>
      <c r="P50" s="25">
        <f t="shared" si="7"/>
        <v>1</v>
      </c>
      <c r="Q50" s="25">
        <f t="shared" si="8"/>
        <v>1</v>
      </c>
      <c r="R50" s="25"/>
      <c r="S50" s="25"/>
      <c r="T50" s="48">
        <f t="shared" si="9"/>
        <v>63</v>
      </c>
      <c r="U50" s="69">
        <f t="shared" si="10"/>
        <v>63</v>
      </c>
      <c r="V50" s="71">
        <v>26</v>
      </c>
      <c r="W50" s="72">
        <v>26</v>
      </c>
      <c r="X50" s="55">
        <v>25</v>
      </c>
      <c r="Y50" s="55">
        <v>27</v>
      </c>
      <c r="Z50" s="55"/>
      <c r="AA50" s="55"/>
      <c r="AB50" s="55"/>
      <c r="AC50" s="55">
        <v>19</v>
      </c>
      <c r="AD50" s="55"/>
      <c r="AE50" s="55"/>
    </row>
    <row r="51" spans="1:31" ht="19.5" customHeight="1">
      <c r="A51" s="92">
        <v>45</v>
      </c>
      <c r="B51" s="93" t="s">
        <v>391</v>
      </c>
      <c r="C51" s="93" t="s">
        <v>392</v>
      </c>
      <c r="D51" s="43"/>
      <c r="E51" s="43"/>
      <c r="F51" s="45">
        <f t="shared" si="11"/>
        <v>11</v>
      </c>
      <c r="G51" s="25">
        <f t="shared" si="0"/>
        <v>1</v>
      </c>
      <c r="H51" s="25">
        <f t="shared" si="1"/>
        <v>0</v>
      </c>
      <c r="I51" s="25">
        <f t="shared" si="2"/>
        <v>0</v>
      </c>
      <c r="J51" s="45">
        <f t="shared" si="12"/>
        <v>23</v>
      </c>
      <c r="K51" s="25">
        <f t="shared" si="3"/>
        <v>1</v>
      </c>
      <c r="L51" s="25">
        <f t="shared" si="4"/>
        <v>1</v>
      </c>
      <c r="M51" s="25">
        <f t="shared" si="5"/>
        <v>0</v>
      </c>
      <c r="N51" s="45">
        <v>24</v>
      </c>
      <c r="O51" s="25">
        <f t="shared" si="6"/>
        <v>1</v>
      </c>
      <c r="P51" s="25">
        <f t="shared" si="7"/>
        <v>1</v>
      </c>
      <c r="Q51" s="25">
        <f t="shared" si="8"/>
        <v>0</v>
      </c>
      <c r="R51" s="25"/>
      <c r="S51" s="25"/>
      <c r="T51" s="48">
        <f t="shared" si="9"/>
        <v>58</v>
      </c>
      <c r="U51" s="69">
        <f t="shared" si="10"/>
        <v>58</v>
      </c>
      <c r="V51" s="71">
        <v>24</v>
      </c>
      <c r="W51" s="72">
        <v>24</v>
      </c>
      <c r="X51" s="55">
        <v>23</v>
      </c>
      <c r="Y51" s="55">
        <v>25</v>
      </c>
      <c r="Z51" s="55"/>
      <c r="AA51" s="55"/>
      <c r="AB51" s="55"/>
      <c r="AC51" s="55">
        <v>28</v>
      </c>
      <c r="AD51" s="55"/>
      <c r="AE51" s="55"/>
    </row>
    <row r="52" spans="1:31" ht="19.5" customHeight="1">
      <c r="A52" s="92">
        <v>46</v>
      </c>
      <c r="B52" s="93" t="s">
        <v>393</v>
      </c>
      <c r="C52" s="93" t="s">
        <v>394</v>
      </c>
      <c r="D52" s="43"/>
      <c r="E52" s="43"/>
      <c r="F52" s="45">
        <f t="shared" si="11"/>
        <v>11</v>
      </c>
      <c r="G52" s="25">
        <f t="shared" si="0"/>
        <v>1</v>
      </c>
      <c r="H52" s="25">
        <f t="shared" si="1"/>
        <v>0</v>
      </c>
      <c r="I52" s="25">
        <f t="shared" si="2"/>
        <v>0</v>
      </c>
      <c r="J52" s="45">
        <f t="shared" si="12"/>
        <v>23</v>
      </c>
      <c r="K52" s="25">
        <f t="shared" si="3"/>
        <v>1</v>
      </c>
      <c r="L52" s="25">
        <f t="shared" si="4"/>
        <v>1</v>
      </c>
      <c r="M52" s="25">
        <f t="shared" si="5"/>
        <v>0</v>
      </c>
      <c r="N52" s="45">
        <v>24</v>
      </c>
      <c r="O52" s="25">
        <f t="shared" si="6"/>
        <v>1</v>
      </c>
      <c r="P52" s="25">
        <f t="shared" si="7"/>
        <v>1</v>
      </c>
      <c r="Q52" s="25">
        <f t="shared" si="8"/>
        <v>0</v>
      </c>
      <c r="R52" s="25"/>
      <c r="S52" s="25"/>
      <c r="T52" s="48">
        <f t="shared" si="9"/>
        <v>58</v>
      </c>
      <c r="U52" s="69">
        <f t="shared" si="10"/>
        <v>58</v>
      </c>
      <c r="V52" s="71">
        <v>24</v>
      </c>
      <c r="W52" s="72">
        <v>24</v>
      </c>
      <c r="X52" s="55">
        <v>23</v>
      </c>
      <c r="Y52" s="55">
        <v>25</v>
      </c>
      <c r="Z52" s="55"/>
      <c r="AA52" s="55"/>
      <c r="AB52" s="55"/>
      <c r="AC52" s="55">
        <v>28</v>
      </c>
      <c r="AD52" s="55"/>
      <c r="AE52" s="55"/>
    </row>
    <row r="53" spans="1:31" ht="19.5" customHeight="1">
      <c r="A53" s="92">
        <v>47</v>
      </c>
      <c r="B53" s="93" t="s">
        <v>395</v>
      </c>
      <c r="C53" s="93" t="s">
        <v>396</v>
      </c>
      <c r="D53" s="43"/>
      <c r="E53" s="43"/>
      <c r="F53" s="45">
        <f t="shared" si="11"/>
        <v>13</v>
      </c>
      <c r="G53" s="25">
        <f t="shared" si="0"/>
        <v>1</v>
      </c>
      <c r="H53" s="25">
        <f t="shared" si="1"/>
        <v>1</v>
      </c>
      <c r="I53" s="25">
        <f t="shared" si="2"/>
        <v>1</v>
      </c>
      <c r="J53" s="45">
        <f t="shared" si="12"/>
        <v>26</v>
      </c>
      <c r="K53" s="25">
        <f t="shared" si="3"/>
        <v>1</v>
      </c>
      <c r="L53" s="25">
        <f t="shared" si="4"/>
        <v>1</v>
      </c>
      <c r="M53" s="25">
        <f t="shared" si="5"/>
        <v>1</v>
      </c>
      <c r="N53" s="45">
        <f t="shared" si="13"/>
        <v>26</v>
      </c>
      <c r="O53" s="25">
        <f t="shared" si="6"/>
        <v>1</v>
      </c>
      <c r="P53" s="25">
        <f t="shared" si="7"/>
        <v>1</v>
      </c>
      <c r="Q53" s="25">
        <f t="shared" si="8"/>
        <v>1</v>
      </c>
      <c r="R53" s="25"/>
      <c r="S53" s="25"/>
      <c r="T53" s="48">
        <f t="shared" si="9"/>
        <v>65</v>
      </c>
      <c r="U53" s="69">
        <f t="shared" si="10"/>
        <v>65</v>
      </c>
      <c r="V53" s="71">
        <v>27</v>
      </c>
      <c r="W53" s="72">
        <v>27</v>
      </c>
      <c r="X53" s="55">
        <v>26</v>
      </c>
      <c r="Y53" s="55">
        <v>28</v>
      </c>
      <c r="Z53" s="55"/>
      <c r="AA53" s="55"/>
      <c r="AB53" s="55"/>
      <c r="AC53" s="55">
        <v>26</v>
      </c>
      <c r="AD53" s="55"/>
      <c r="AE53" s="55"/>
    </row>
    <row r="54" spans="1:31" ht="19.5" customHeight="1">
      <c r="A54" s="92">
        <v>48</v>
      </c>
      <c r="B54" s="93" t="s">
        <v>397</v>
      </c>
      <c r="C54" s="93" t="s">
        <v>398</v>
      </c>
      <c r="D54" s="43"/>
      <c r="E54" s="43"/>
      <c r="F54" s="45">
        <f t="shared" si="11"/>
        <v>11</v>
      </c>
      <c r="G54" s="25">
        <f t="shared" si="0"/>
        <v>1</v>
      </c>
      <c r="H54" s="25">
        <f t="shared" si="1"/>
        <v>0</v>
      </c>
      <c r="I54" s="25">
        <f t="shared" si="2"/>
        <v>0</v>
      </c>
      <c r="J54" s="45">
        <f t="shared" si="12"/>
        <v>23</v>
      </c>
      <c r="K54" s="25">
        <f t="shared" si="3"/>
        <v>1</v>
      </c>
      <c r="L54" s="25">
        <f t="shared" si="4"/>
        <v>1</v>
      </c>
      <c r="M54" s="25">
        <f t="shared" si="5"/>
        <v>0</v>
      </c>
      <c r="N54" s="45">
        <v>24</v>
      </c>
      <c r="O54" s="25">
        <f t="shared" si="6"/>
        <v>1</v>
      </c>
      <c r="P54" s="25">
        <f t="shared" si="7"/>
        <v>1</v>
      </c>
      <c r="Q54" s="25">
        <f t="shared" si="8"/>
        <v>0</v>
      </c>
      <c r="R54" s="25"/>
      <c r="S54" s="25"/>
      <c r="T54" s="48">
        <f t="shared" si="9"/>
        <v>58</v>
      </c>
      <c r="U54" s="69">
        <f t="shared" si="10"/>
        <v>58</v>
      </c>
      <c r="V54" s="71">
        <v>24</v>
      </c>
      <c r="W54" s="72">
        <v>24</v>
      </c>
      <c r="X54" s="55">
        <v>23</v>
      </c>
      <c r="Y54" s="55">
        <v>25</v>
      </c>
      <c r="Z54" s="55"/>
      <c r="AA54" s="55"/>
      <c r="AB54" s="55"/>
      <c r="AC54" s="55">
        <v>19</v>
      </c>
      <c r="AD54" s="55"/>
      <c r="AE54" s="55"/>
    </row>
    <row r="55" spans="1:31" ht="19.5" customHeight="1">
      <c r="A55" s="92">
        <v>49</v>
      </c>
      <c r="B55" s="93" t="s">
        <v>399</v>
      </c>
      <c r="C55" s="93" t="s">
        <v>400</v>
      </c>
      <c r="D55" s="43"/>
      <c r="E55" s="43"/>
      <c r="F55" s="45">
        <f t="shared" si="11"/>
        <v>12</v>
      </c>
      <c r="G55" s="25">
        <f t="shared" si="0"/>
        <v>1</v>
      </c>
      <c r="H55" s="25">
        <f t="shared" si="1"/>
        <v>1</v>
      </c>
      <c r="I55" s="25">
        <f t="shared" si="2"/>
        <v>0</v>
      </c>
      <c r="J55" s="45">
        <f t="shared" si="12"/>
        <v>25</v>
      </c>
      <c r="K55" s="25">
        <f t="shared" si="3"/>
        <v>1</v>
      </c>
      <c r="L55" s="25">
        <f t="shared" si="4"/>
        <v>1</v>
      </c>
      <c r="M55" s="25">
        <f t="shared" si="5"/>
        <v>0</v>
      </c>
      <c r="N55" s="45">
        <v>26</v>
      </c>
      <c r="O55" s="25">
        <f t="shared" si="6"/>
        <v>1</v>
      </c>
      <c r="P55" s="25">
        <f t="shared" si="7"/>
        <v>1</v>
      </c>
      <c r="Q55" s="25">
        <f t="shared" si="8"/>
        <v>1</v>
      </c>
      <c r="R55" s="25"/>
      <c r="S55" s="25"/>
      <c r="T55" s="48">
        <f t="shared" si="9"/>
        <v>63</v>
      </c>
      <c r="U55" s="69">
        <f t="shared" si="10"/>
        <v>63</v>
      </c>
      <c r="V55" s="71">
        <v>26</v>
      </c>
      <c r="W55" s="72">
        <v>26</v>
      </c>
      <c r="X55" s="55">
        <v>25</v>
      </c>
      <c r="Y55" s="55">
        <v>27</v>
      </c>
      <c r="Z55" s="55"/>
      <c r="AA55" s="55"/>
      <c r="AB55" s="55"/>
      <c r="AC55" s="55">
        <v>20</v>
      </c>
      <c r="AD55" s="55"/>
      <c r="AE55" s="55"/>
    </row>
    <row r="56" spans="1:31" ht="19.5" customHeight="1">
      <c r="A56" s="92">
        <v>50</v>
      </c>
      <c r="B56" s="93" t="s">
        <v>401</v>
      </c>
      <c r="C56" s="93" t="s">
        <v>402</v>
      </c>
      <c r="D56" s="43"/>
      <c r="E56" s="43"/>
      <c r="F56" s="45">
        <f t="shared" si="11"/>
        <v>14</v>
      </c>
      <c r="G56" s="25">
        <f t="shared" si="0"/>
        <v>1</v>
      </c>
      <c r="H56" s="25">
        <f t="shared" si="1"/>
        <v>1</v>
      </c>
      <c r="I56" s="25">
        <f t="shared" si="2"/>
        <v>1</v>
      </c>
      <c r="J56" s="45">
        <f t="shared" si="12"/>
        <v>28</v>
      </c>
      <c r="K56" s="25">
        <f t="shared" si="3"/>
        <v>1</v>
      </c>
      <c r="L56" s="25">
        <f t="shared" si="4"/>
        <v>1</v>
      </c>
      <c r="M56" s="25">
        <f t="shared" si="5"/>
        <v>1</v>
      </c>
      <c r="N56" s="45">
        <f t="shared" si="13"/>
        <v>28</v>
      </c>
      <c r="O56" s="25">
        <f t="shared" si="6"/>
        <v>1</v>
      </c>
      <c r="P56" s="25">
        <f t="shared" si="7"/>
        <v>1</v>
      </c>
      <c r="Q56" s="25">
        <f t="shared" si="8"/>
        <v>1</v>
      </c>
      <c r="R56" s="25"/>
      <c r="S56" s="25"/>
      <c r="T56" s="48">
        <f t="shared" si="9"/>
        <v>70</v>
      </c>
      <c r="U56" s="69">
        <f t="shared" si="10"/>
        <v>70</v>
      </c>
      <c r="V56" s="71">
        <v>30</v>
      </c>
      <c r="W56" s="72">
        <v>30</v>
      </c>
      <c r="X56" s="55">
        <v>29</v>
      </c>
      <c r="Y56" s="55">
        <v>30</v>
      </c>
      <c r="Z56" s="55"/>
      <c r="AA56" s="55"/>
      <c r="AB56" s="55"/>
      <c r="AC56" s="55">
        <v>25</v>
      </c>
      <c r="AD56" s="55"/>
      <c r="AE56" s="55"/>
    </row>
    <row r="57" spans="1:31" ht="19.5" customHeight="1">
      <c r="A57" s="92">
        <v>51</v>
      </c>
      <c r="B57" s="93" t="s">
        <v>403</v>
      </c>
      <c r="C57" s="93" t="s">
        <v>404</v>
      </c>
      <c r="D57" s="43"/>
      <c r="E57" s="43"/>
      <c r="F57" s="45">
        <f t="shared" si="11"/>
        <v>13</v>
      </c>
      <c r="G57" s="25">
        <f t="shared" si="0"/>
        <v>1</v>
      </c>
      <c r="H57" s="25">
        <f t="shared" si="1"/>
        <v>1</v>
      </c>
      <c r="I57" s="25">
        <f t="shared" si="2"/>
        <v>1</v>
      </c>
      <c r="J57" s="45">
        <f t="shared" si="12"/>
        <v>26</v>
      </c>
      <c r="K57" s="25">
        <f t="shared" si="3"/>
        <v>1</v>
      </c>
      <c r="L57" s="25">
        <f t="shared" si="4"/>
        <v>1</v>
      </c>
      <c r="M57" s="25">
        <f t="shared" si="5"/>
        <v>1</v>
      </c>
      <c r="N57" s="45">
        <f t="shared" si="13"/>
        <v>26</v>
      </c>
      <c r="O57" s="25">
        <f t="shared" si="6"/>
        <v>1</v>
      </c>
      <c r="P57" s="25">
        <f t="shared" si="7"/>
        <v>1</v>
      </c>
      <c r="Q57" s="25">
        <f t="shared" si="8"/>
        <v>1</v>
      </c>
      <c r="R57" s="25"/>
      <c r="S57" s="25"/>
      <c r="T57" s="48">
        <f t="shared" si="9"/>
        <v>65</v>
      </c>
      <c r="U57" s="69">
        <f t="shared" si="10"/>
        <v>65</v>
      </c>
      <c r="V57" s="71">
        <v>27</v>
      </c>
      <c r="W57" s="72">
        <v>27</v>
      </c>
      <c r="X57" s="55">
        <v>26</v>
      </c>
      <c r="Y57" s="55">
        <v>28</v>
      </c>
      <c r="Z57" s="55"/>
      <c r="AA57" s="55"/>
      <c r="AB57" s="55"/>
      <c r="AC57" s="55">
        <v>25</v>
      </c>
      <c r="AD57" s="55"/>
      <c r="AE57" s="55"/>
    </row>
    <row r="58" spans="1:31" ht="19.5" customHeight="1">
      <c r="A58" s="92">
        <v>52</v>
      </c>
      <c r="B58" s="93" t="s">
        <v>405</v>
      </c>
      <c r="C58" s="93" t="s">
        <v>406</v>
      </c>
      <c r="D58" s="43"/>
      <c r="E58" s="43"/>
      <c r="F58" s="45">
        <f t="shared" si="11"/>
        <v>11</v>
      </c>
      <c r="G58" s="25">
        <f t="shared" si="0"/>
        <v>1</v>
      </c>
      <c r="H58" s="25">
        <f t="shared" si="1"/>
        <v>0</v>
      </c>
      <c r="I58" s="25">
        <f t="shared" si="2"/>
        <v>0</v>
      </c>
      <c r="J58" s="45">
        <f t="shared" si="12"/>
        <v>23</v>
      </c>
      <c r="K58" s="25">
        <f t="shared" si="3"/>
        <v>1</v>
      </c>
      <c r="L58" s="25">
        <f t="shared" si="4"/>
        <v>1</v>
      </c>
      <c r="M58" s="25">
        <f t="shared" si="5"/>
        <v>0</v>
      </c>
      <c r="N58" s="45">
        <v>24</v>
      </c>
      <c r="O58" s="25">
        <f t="shared" si="6"/>
        <v>1</v>
      </c>
      <c r="P58" s="25">
        <f t="shared" si="7"/>
        <v>1</v>
      </c>
      <c r="Q58" s="25">
        <f t="shared" si="8"/>
        <v>0</v>
      </c>
      <c r="R58" s="25"/>
      <c r="S58" s="25"/>
      <c r="T58" s="48">
        <f t="shared" si="9"/>
        <v>58</v>
      </c>
      <c r="U58" s="69">
        <f t="shared" si="10"/>
        <v>58</v>
      </c>
      <c r="V58" s="71">
        <v>24</v>
      </c>
      <c r="W58" s="72">
        <v>24</v>
      </c>
      <c r="X58" s="55">
        <v>23</v>
      </c>
      <c r="Y58" s="55">
        <v>25</v>
      </c>
      <c r="Z58" s="55"/>
      <c r="AA58" s="55"/>
      <c r="AB58" s="55"/>
      <c r="AC58" s="55">
        <v>28</v>
      </c>
      <c r="AD58" s="55"/>
      <c r="AE58" s="55"/>
    </row>
    <row r="59" spans="1:31" ht="19.5" customHeight="1">
      <c r="A59" s="92">
        <v>53</v>
      </c>
      <c r="B59" s="93" t="s">
        <v>407</v>
      </c>
      <c r="C59" s="93" t="s">
        <v>408</v>
      </c>
      <c r="D59" s="43"/>
      <c r="E59" s="43"/>
      <c r="F59" s="45">
        <f t="shared" si="11"/>
        <v>11</v>
      </c>
      <c r="G59" s="25">
        <f t="shared" si="0"/>
        <v>1</v>
      </c>
      <c r="H59" s="25">
        <f t="shared" si="1"/>
        <v>0</v>
      </c>
      <c r="I59" s="25">
        <f t="shared" si="2"/>
        <v>0</v>
      </c>
      <c r="J59" s="45">
        <f t="shared" si="12"/>
        <v>23</v>
      </c>
      <c r="K59" s="25">
        <f t="shared" si="3"/>
        <v>1</v>
      </c>
      <c r="L59" s="25">
        <f t="shared" si="4"/>
        <v>1</v>
      </c>
      <c r="M59" s="25">
        <f t="shared" si="5"/>
        <v>0</v>
      </c>
      <c r="N59" s="45">
        <v>24</v>
      </c>
      <c r="O59" s="25">
        <f t="shared" si="6"/>
        <v>1</v>
      </c>
      <c r="P59" s="25">
        <f t="shared" si="7"/>
        <v>1</v>
      </c>
      <c r="Q59" s="25">
        <f t="shared" si="8"/>
        <v>0</v>
      </c>
      <c r="R59" s="25"/>
      <c r="S59" s="25"/>
      <c r="T59" s="48">
        <f t="shared" si="9"/>
        <v>58</v>
      </c>
      <c r="U59" s="69">
        <f t="shared" si="10"/>
        <v>58</v>
      </c>
      <c r="V59" s="71">
        <v>24</v>
      </c>
      <c r="W59" s="72">
        <v>24</v>
      </c>
      <c r="X59" s="55">
        <v>23</v>
      </c>
      <c r="Y59" s="55">
        <v>25</v>
      </c>
      <c r="Z59" s="55"/>
      <c r="AA59" s="55"/>
      <c r="AB59" s="55"/>
      <c r="AC59" s="55">
        <v>28</v>
      </c>
      <c r="AD59" s="55"/>
      <c r="AE59" s="55"/>
    </row>
    <row r="60" spans="1:31" ht="19.5" customHeight="1">
      <c r="A60" s="92">
        <v>54</v>
      </c>
      <c r="B60" s="93" t="s">
        <v>409</v>
      </c>
      <c r="C60" s="93" t="s">
        <v>410</v>
      </c>
      <c r="D60" s="43"/>
      <c r="E60" s="43"/>
      <c r="F60" s="45">
        <f t="shared" si="11"/>
        <v>14</v>
      </c>
      <c r="G60" s="25">
        <f t="shared" si="0"/>
        <v>1</v>
      </c>
      <c r="H60" s="25">
        <f t="shared" si="1"/>
        <v>1</v>
      </c>
      <c r="I60" s="25">
        <f t="shared" si="2"/>
        <v>1</v>
      </c>
      <c r="J60" s="45">
        <f t="shared" si="12"/>
        <v>28</v>
      </c>
      <c r="K60" s="25">
        <f t="shared" si="3"/>
        <v>1</v>
      </c>
      <c r="L60" s="25">
        <f t="shared" si="4"/>
        <v>1</v>
      </c>
      <c r="M60" s="25">
        <f t="shared" si="5"/>
        <v>1</v>
      </c>
      <c r="N60" s="45">
        <f t="shared" si="13"/>
        <v>28</v>
      </c>
      <c r="O60" s="25">
        <f t="shared" si="6"/>
        <v>1</v>
      </c>
      <c r="P60" s="25">
        <f t="shared" si="7"/>
        <v>1</v>
      </c>
      <c r="Q60" s="25">
        <f t="shared" si="8"/>
        <v>1</v>
      </c>
      <c r="R60" s="25"/>
      <c r="S60" s="25"/>
      <c r="T60" s="48">
        <f t="shared" si="9"/>
        <v>70</v>
      </c>
      <c r="U60" s="69">
        <f t="shared" si="10"/>
        <v>70</v>
      </c>
      <c r="V60" s="71">
        <v>29</v>
      </c>
      <c r="W60" s="72">
        <v>29</v>
      </c>
      <c r="X60" s="55">
        <v>28</v>
      </c>
      <c r="Y60" s="55">
        <v>30</v>
      </c>
      <c r="Z60" s="55"/>
      <c r="AA60" s="55"/>
      <c r="AB60" s="55"/>
      <c r="AC60" s="55">
        <v>25</v>
      </c>
      <c r="AD60" s="55"/>
      <c r="AE60" s="55"/>
    </row>
    <row r="61" spans="1:31" ht="19.5" customHeight="1">
      <c r="A61" s="92">
        <v>55</v>
      </c>
      <c r="B61" s="93" t="s">
        <v>411</v>
      </c>
      <c r="C61" s="93" t="s">
        <v>156</v>
      </c>
      <c r="D61" s="43"/>
      <c r="E61" s="43"/>
      <c r="F61" s="45">
        <f t="shared" si="11"/>
        <v>11</v>
      </c>
      <c r="G61" s="25">
        <f t="shared" si="0"/>
        <v>1</v>
      </c>
      <c r="H61" s="25">
        <f t="shared" si="1"/>
        <v>0</v>
      </c>
      <c r="I61" s="25">
        <f t="shared" si="2"/>
        <v>0</v>
      </c>
      <c r="J61" s="45">
        <f t="shared" si="12"/>
        <v>22</v>
      </c>
      <c r="K61" s="25">
        <f t="shared" si="3"/>
        <v>1</v>
      </c>
      <c r="L61" s="25">
        <f t="shared" si="4"/>
        <v>0</v>
      </c>
      <c r="M61" s="25">
        <f t="shared" si="5"/>
        <v>0</v>
      </c>
      <c r="N61" s="45">
        <v>23</v>
      </c>
      <c r="O61" s="25">
        <f t="shared" si="6"/>
        <v>1</v>
      </c>
      <c r="P61" s="25">
        <f t="shared" si="7"/>
        <v>1</v>
      </c>
      <c r="Q61" s="25">
        <f t="shared" si="8"/>
        <v>0</v>
      </c>
      <c r="R61" s="25"/>
      <c r="S61" s="25"/>
      <c r="T61" s="48">
        <f t="shared" si="9"/>
        <v>56</v>
      </c>
      <c r="U61" s="69">
        <f t="shared" si="10"/>
        <v>56</v>
      </c>
      <c r="V61" s="71">
        <v>23</v>
      </c>
      <c r="W61" s="72">
        <v>23</v>
      </c>
      <c r="X61" s="55">
        <v>22</v>
      </c>
      <c r="Y61" s="55">
        <v>24</v>
      </c>
      <c r="Z61" s="55"/>
      <c r="AA61" s="55"/>
      <c r="AB61" s="55"/>
      <c r="AC61" s="55">
        <v>24</v>
      </c>
      <c r="AD61" s="55"/>
      <c r="AE61" s="55"/>
    </row>
    <row r="62" spans="1:31" ht="19.5" customHeight="1">
      <c r="A62" s="92">
        <v>56</v>
      </c>
      <c r="B62" s="93" t="s">
        <v>412</v>
      </c>
      <c r="C62" s="93" t="s">
        <v>413</v>
      </c>
      <c r="D62" s="43"/>
      <c r="E62" s="43"/>
      <c r="F62" s="45">
        <f t="shared" si="11"/>
        <v>11</v>
      </c>
      <c r="G62" s="25">
        <f t="shared" si="0"/>
        <v>1</v>
      </c>
      <c r="H62" s="25">
        <f t="shared" si="1"/>
        <v>0</v>
      </c>
      <c r="I62" s="25">
        <f t="shared" si="2"/>
        <v>0</v>
      </c>
      <c r="J62" s="45">
        <f t="shared" si="12"/>
        <v>23</v>
      </c>
      <c r="K62" s="25">
        <f t="shared" si="3"/>
        <v>1</v>
      </c>
      <c r="L62" s="25">
        <f t="shared" si="4"/>
        <v>1</v>
      </c>
      <c r="M62" s="25">
        <f t="shared" si="5"/>
        <v>0</v>
      </c>
      <c r="N62" s="45">
        <v>24</v>
      </c>
      <c r="O62" s="25">
        <f t="shared" si="6"/>
        <v>1</v>
      </c>
      <c r="P62" s="25">
        <f t="shared" si="7"/>
        <v>1</v>
      </c>
      <c r="Q62" s="25">
        <f t="shared" si="8"/>
        <v>0</v>
      </c>
      <c r="R62" s="55"/>
      <c r="S62" s="55"/>
      <c r="T62" s="48">
        <f t="shared" si="9"/>
        <v>58</v>
      </c>
      <c r="U62" s="69">
        <f t="shared" si="10"/>
        <v>58</v>
      </c>
      <c r="V62" s="71">
        <v>24</v>
      </c>
      <c r="W62" s="72">
        <v>24</v>
      </c>
      <c r="X62" s="55">
        <v>23</v>
      </c>
      <c r="Y62" s="55">
        <v>25</v>
      </c>
      <c r="Z62" s="55"/>
      <c r="AA62" s="55"/>
      <c r="AB62" s="55"/>
      <c r="AC62" s="55">
        <v>28</v>
      </c>
      <c r="AD62" s="55"/>
      <c r="AE62" s="55"/>
    </row>
    <row r="63" spans="1:31" ht="19.5" customHeight="1">
      <c r="A63" s="92">
        <v>57</v>
      </c>
      <c r="B63" s="93" t="s">
        <v>414</v>
      </c>
      <c r="C63" s="93" t="s">
        <v>415</v>
      </c>
      <c r="D63" s="43"/>
      <c r="E63" s="43"/>
      <c r="F63" s="45">
        <f t="shared" si="11"/>
        <v>11</v>
      </c>
      <c r="G63" s="25">
        <f t="shared" si="0"/>
        <v>1</v>
      </c>
      <c r="H63" s="25">
        <f t="shared" si="1"/>
        <v>0</v>
      </c>
      <c r="I63" s="25">
        <f t="shared" si="2"/>
        <v>0</v>
      </c>
      <c r="J63" s="45">
        <f t="shared" ref="J63:J126" si="14">ROUNDDOWN(U63*2/5,0)</f>
        <v>23</v>
      </c>
      <c r="K63" s="25">
        <f t="shared" si="3"/>
        <v>1</v>
      </c>
      <c r="L63" s="25">
        <f t="shared" si="4"/>
        <v>1</v>
      </c>
      <c r="M63" s="25">
        <f t="shared" si="5"/>
        <v>0</v>
      </c>
      <c r="N63" s="45">
        <v>24</v>
      </c>
      <c r="O63" s="25">
        <f t="shared" si="6"/>
        <v>1</v>
      </c>
      <c r="P63" s="25">
        <f t="shared" si="7"/>
        <v>1</v>
      </c>
      <c r="Q63" s="25">
        <f t="shared" si="8"/>
        <v>0</v>
      </c>
      <c r="R63" s="25"/>
      <c r="S63" s="25"/>
      <c r="T63" s="48">
        <f t="shared" si="9"/>
        <v>58</v>
      </c>
      <c r="U63" s="69">
        <f t="shared" ref="U63:U126" si="15">ROUND(7/3*Y63,0)</f>
        <v>58</v>
      </c>
      <c r="V63" s="71">
        <v>24</v>
      </c>
      <c r="W63" s="72">
        <v>24</v>
      </c>
      <c r="X63" s="55">
        <v>23</v>
      </c>
      <c r="Y63" s="55">
        <v>25</v>
      </c>
      <c r="Z63" s="55"/>
      <c r="AA63" s="55"/>
      <c r="AB63" s="55"/>
      <c r="AC63" s="55">
        <v>28</v>
      </c>
      <c r="AD63" s="55"/>
      <c r="AE63" s="55"/>
    </row>
    <row r="64" spans="1:31" ht="19.5" customHeight="1">
      <c r="A64" s="92">
        <v>58</v>
      </c>
      <c r="B64" s="93" t="s">
        <v>416</v>
      </c>
      <c r="C64" s="93" t="s">
        <v>417</v>
      </c>
      <c r="D64" s="43"/>
      <c r="E64" s="43"/>
      <c r="F64" s="45">
        <f t="shared" si="11"/>
        <v>11</v>
      </c>
      <c r="G64" s="25">
        <f t="shared" si="0"/>
        <v>1</v>
      </c>
      <c r="H64" s="25">
        <f t="shared" si="1"/>
        <v>0</v>
      </c>
      <c r="I64" s="25">
        <f t="shared" si="2"/>
        <v>0</v>
      </c>
      <c r="J64" s="45">
        <f t="shared" si="14"/>
        <v>22</v>
      </c>
      <c r="K64" s="25">
        <f t="shared" si="3"/>
        <v>1</v>
      </c>
      <c r="L64" s="25">
        <f t="shared" si="4"/>
        <v>0</v>
      </c>
      <c r="M64" s="25">
        <f t="shared" si="5"/>
        <v>0</v>
      </c>
      <c r="N64" s="45">
        <v>23</v>
      </c>
      <c r="O64" s="25">
        <f t="shared" si="6"/>
        <v>1</v>
      </c>
      <c r="P64" s="25">
        <f t="shared" si="7"/>
        <v>1</v>
      </c>
      <c r="Q64" s="25">
        <f t="shared" si="8"/>
        <v>0</v>
      </c>
      <c r="R64" s="25"/>
      <c r="S64" s="25"/>
      <c r="T64" s="48">
        <f t="shared" si="9"/>
        <v>56</v>
      </c>
      <c r="U64" s="69">
        <f t="shared" si="15"/>
        <v>56</v>
      </c>
      <c r="V64" s="71">
        <v>23</v>
      </c>
      <c r="W64" s="72">
        <v>23</v>
      </c>
      <c r="X64" s="55">
        <v>22</v>
      </c>
      <c r="Y64" s="55">
        <v>24</v>
      </c>
      <c r="Z64" s="55"/>
      <c r="AA64" s="55"/>
      <c r="AB64" s="55"/>
      <c r="AC64" s="55">
        <v>21</v>
      </c>
      <c r="AD64" s="55"/>
      <c r="AE64" s="55"/>
    </row>
    <row r="65" spans="1:31" ht="19.5" customHeight="1">
      <c r="A65" s="92">
        <v>59</v>
      </c>
      <c r="B65" s="93" t="s">
        <v>418</v>
      </c>
      <c r="C65" s="93" t="s">
        <v>419</v>
      </c>
      <c r="D65" s="43"/>
      <c r="E65" s="43"/>
      <c r="F65" s="45">
        <f t="shared" si="11"/>
        <v>11</v>
      </c>
      <c r="G65" s="25">
        <f t="shared" si="0"/>
        <v>1</v>
      </c>
      <c r="H65" s="25">
        <f t="shared" si="1"/>
        <v>0</v>
      </c>
      <c r="I65" s="25">
        <f t="shared" si="2"/>
        <v>0</v>
      </c>
      <c r="J65" s="45">
        <f t="shared" si="14"/>
        <v>23</v>
      </c>
      <c r="K65" s="25">
        <f t="shared" si="3"/>
        <v>1</v>
      </c>
      <c r="L65" s="25">
        <f t="shared" si="4"/>
        <v>1</v>
      </c>
      <c r="M65" s="25">
        <f t="shared" si="5"/>
        <v>0</v>
      </c>
      <c r="N65" s="45">
        <v>24</v>
      </c>
      <c r="O65" s="25">
        <f t="shared" si="6"/>
        <v>1</v>
      </c>
      <c r="P65" s="25">
        <f t="shared" si="7"/>
        <v>1</v>
      </c>
      <c r="Q65" s="25">
        <f t="shared" si="8"/>
        <v>0</v>
      </c>
      <c r="R65" s="25"/>
      <c r="S65" s="25"/>
      <c r="T65" s="48">
        <f t="shared" si="9"/>
        <v>58</v>
      </c>
      <c r="U65" s="69">
        <f t="shared" si="15"/>
        <v>58</v>
      </c>
      <c r="V65" s="71">
        <v>24</v>
      </c>
      <c r="W65" s="72">
        <v>24</v>
      </c>
      <c r="X65" s="55">
        <v>23</v>
      </c>
      <c r="Y65" s="55">
        <v>25</v>
      </c>
      <c r="Z65" s="55"/>
      <c r="AA65" s="55"/>
      <c r="AB65" s="55"/>
      <c r="AC65" s="55">
        <v>28</v>
      </c>
      <c r="AD65" s="55"/>
      <c r="AE65" s="55"/>
    </row>
    <row r="66" spans="1:31" ht="19.5" customHeight="1">
      <c r="A66" s="92">
        <v>60</v>
      </c>
      <c r="B66" s="93" t="s">
        <v>420</v>
      </c>
      <c r="C66" s="93" t="s">
        <v>421</v>
      </c>
      <c r="D66" s="43"/>
      <c r="E66" s="43"/>
      <c r="F66" s="45">
        <f t="shared" si="11"/>
        <v>10</v>
      </c>
      <c r="G66" s="25">
        <f t="shared" si="0"/>
        <v>1</v>
      </c>
      <c r="H66" s="25">
        <f t="shared" si="1"/>
        <v>0</v>
      </c>
      <c r="I66" s="25">
        <f t="shared" si="2"/>
        <v>0</v>
      </c>
      <c r="J66" s="45">
        <f t="shared" si="14"/>
        <v>21</v>
      </c>
      <c r="K66" s="25">
        <f t="shared" si="3"/>
        <v>1</v>
      </c>
      <c r="L66" s="25">
        <f t="shared" si="4"/>
        <v>0</v>
      </c>
      <c r="M66" s="25">
        <f t="shared" si="5"/>
        <v>0</v>
      </c>
      <c r="N66" s="45">
        <v>23</v>
      </c>
      <c r="O66" s="25">
        <f t="shared" si="6"/>
        <v>1</v>
      </c>
      <c r="P66" s="25">
        <f t="shared" si="7"/>
        <v>1</v>
      </c>
      <c r="Q66" s="25">
        <f t="shared" si="8"/>
        <v>0</v>
      </c>
      <c r="R66" s="25"/>
      <c r="S66" s="25"/>
      <c r="T66" s="48">
        <f t="shared" si="9"/>
        <v>54</v>
      </c>
      <c r="U66" s="69">
        <f t="shared" si="15"/>
        <v>54</v>
      </c>
      <c r="V66" s="71">
        <v>22</v>
      </c>
      <c r="W66" s="72">
        <v>22</v>
      </c>
      <c r="X66" s="55">
        <v>21</v>
      </c>
      <c r="Y66" s="55">
        <v>23</v>
      </c>
      <c r="Z66" s="55"/>
      <c r="AA66" s="55"/>
      <c r="AB66" s="55"/>
      <c r="AC66" s="55">
        <v>19</v>
      </c>
      <c r="AD66" s="55"/>
      <c r="AE66" s="55"/>
    </row>
    <row r="67" spans="1:31" ht="19.5" customHeight="1">
      <c r="A67" s="92">
        <v>61</v>
      </c>
      <c r="B67" s="93" t="s">
        <v>422</v>
      </c>
      <c r="C67" s="93" t="s">
        <v>423</v>
      </c>
      <c r="D67" s="43"/>
      <c r="E67" s="43"/>
      <c r="F67" s="45">
        <f t="shared" si="11"/>
        <v>12</v>
      </c>
      <c r="G67" s="25">
        <f t="shared" si="0"/>
        <v>1</v>
      </c>
      <c r="H67" s="25">
        <f t="shared" si="1"/>
        <v>1</v>
      </c>
      <c r="I67" s="25">
        <f t="shared" si="2"/>
        <v>0</v>
      </c>
      <c r="J67" s="45">
        <f t="shared" si="14"/>
        <v>25</v>
      </c>
      <c r="K67" s="25">
        <f t="shared" si="3"/>
        <v>1</v>
      </c>
      <c r="L67" s="25">
        <f t="shared" si="4"/>
        <v>1</v>
      </c>
      <c r="M67" s="25">
        <f t="shared" si="5"/>
        <v>0</v>
      </c>
      <c r="N67" s="45">
        <v>26</v>
      </c>
      <c r="O67" s="25">
        <f t="shared" si="6"/>
        <v>1</v>
      </c>
      <c r="P67" s="25">
        <f t="shared" si="7"/>
        <v>1</v>
      </c>
      <c r="Q67" s="25">
        <f t="shared" si="8"/>
        <v>1</v>
      </c>
      <c r="R67" s="25"/>
      <c r="S67" s="25"/>
      <c r="T67" s="48">
        <f t="shared" si="9"/>
        <v>63</v>
      </c>
      <c r="U67" s="69">
        <f t="shared" si="15"/>
        <v>63</v>
      </c>
      <c r="V67" s="71">
        <v>26</v>
      </c>
      <c r="W67" s="72">
        <v>26</v>
      </c>
      <c r="X67" s="55">
        <v>25</v>
      </c>
      <c r="Y67" s="55">
        <v>27</v>
      </c>
      <c r="Z67" s="55"/>
      <c r="AA67" s="55"/>
      <c r="AB67" s="55"/>
      <c r="AC67" s="55">
        <v>19</v>
      </c>
      <c r="AD67" s="55"/>
      <c r="AE67" s="55"/>
    </row>
    <row r="68" spans="1:31" ht="19.5" customHeight="1">
      <c r="A68" s="92">
        <v>62</v>
      </c>
      <c r="B68" s="93" t="s">
        <v>424</v>
      </c>
      <c r="C68" s="93" t="s">
        <v>425</v>
      </c>
      <c r="D68" s="43"/>
      <c r="E68" s="43"/>
      <c r="F68" s="45">
        <f t="shared" si="11"/>
        <v>11</v>
      </c>
      <c r="G68" s="25">
        <f t="shared" si="0"/>
        <v>1</v>
      </c>
      <c r="H68" s="25">
        <f t="shared" si="1"/>
        <v>0</v>
      </c>
      <c r="I68" s="25">
        <f t="shared" si="2"/>
        <v>0</v>
      </c>
      <c r="J68" s="45">
        <f t="shared" si="14"/>
        <v>23</v>
      </c>
      <c r="K68" s="25">
        <f t="shared" si="3"/>
        <v>1</v>
      </c>
      <c r="L68" s="25">
        <f t="shared" si="4"/>
        <v>1</v>
      </c>
      <c r="M68" s="25">
        <f t="shared" si="5"/>
        <v>0</v>
      </c>
      <c r="N68" s="45">
        <v>24</v>
      </c>
      <c r="O68" s="25">
        <f t="shared" si="6"/>
        <v>1</v>
      </c>
      <c r="P68" s="25">
        <f t="shared" si="7"/>
        <v>1</v>
      </c>
      <c r="Q68" s="25">
        <f t="shared" si="8"/>
        <v>0</v>
      </c>
      <c r="R68" s="25"/>
      <c r="S68" s="25"/>
      <c r="T68" s="48">
        <f t="shared" si="9"/>
        <v>58</v>
      </c>
      <c r="U68" s="69">
        <f t="shared" si="15"/>
        <v>58</v>
      </c>
      <c r="V68" s="71">
        <v>24</v>
      </c>
      <c r="W68" s="72">
        <v>24</v>
      </c>
      <c r="X68" s="55">
        <v>23</v>
      </c>
      <c r="Y68" s="55">
        <v>25</v>
      </c>
      <c r="Z68" s="55"/>
      <c r="AA68" s="55"/>
      <c r="AB68" s="55"/>
      <c r="AC68" s="55">
        <v>19</v>
      </c>
      <c r="AD68" s="55"/>
      <c r="AE68" s="55"/>
    </row>
    <row r="69" spans="1:31" ht="19.5" customHeight="1">
      <c r="A69" s="92">
        <v>63</v>
      </c>
      <c r="B69" s="93" t="s">
        <v>426</v>
      </c>
      <c r="C69" s="93" t="s">
        <v>427</v>
      </c>
      <c r="D69" s="43"/>
      <c r="E69" s="43"/>
      <c r="F69" s="45">
        <f t="shared" si="11"/>
        <v>13</v>
      </c>
      <c r="G69" s="25">
        <f t="shared" si="0"/>
        <v>1</v>
      </c>
      <c r="H69" s="25">
        <f t="shared" si="1"/>
        <v>1</v>
      </c>
      <c r="I69" s="25">
        <f t="shared" si="2"/>
        <v>1</v>
      </c>
      <c r="J69" s="45">
        <f t="shared" si="14"/>
        <v>27</v>
      </c>
      <c r="K69" s="25">
        <f t="shared" si="3"/>
        <v>1</v>
      </c>
      <c r="L69" s="25">
        <f t="shared" si="4"/>
        <v>1</v>
      </c>
      <c r="M69" s="25">
        <f t="shared" si="5"/>
        <v>1</v>
      </c>
      <c r="N69" s="45">
        <v>28</v>
      </c>
      <c r="O69" s="25">
        <f t="shared" si="6"/>
        <v>1</v>
      </c>
      <c r="P69" s="25">
        <f t="shared" si="7"/>
        <v>1</v>
      </c>
      <c r="Q69" s="25">
        <f t="shared" si="8"/>
        <v>1</v>
      </c>
      <c r="R69" s="25"/>
      <c r="S69" s="25"/>
      <c r="T69" s="48">
        <f t="shared" si="9"/>
        <v>68</v>
      </c>
      <c r="U69" s="69">
        <f t="shared" si="15"/>
        <v>68</v>
      </c>
      <c r="V69" s="71">
        <v>28</v>
      </c>
      <c r="W69" s="72">
        <v>28</v>
      </c>
      <c r="X69" s="55">
        <v>27</v>
      </c>
      <c r="Y69" s="55">
        <v>29</v>
      </c>
      <c r="Z69" s="55"/>
      <c r="AA69" s="55"/>
      <c r="AB69" s="55"/>
      <c r="AC69" s="55">
        <v>17</v>
      </c>
      <c r="AD69" s="55"/>
      <c r="AE69" s="55"/>
    </row>
    <row r="70" spans="1:31" ht="19.5" customHeight="1">
      <c r="A70" s="92">
        <v>64</v>
      </c>
      <c r="B70" s="93" t="s">
        <v>428</v>
      </c>
      <c r="C70" s="93" t="s">
        <v>429</v>
      </c>
      <c r="D70" s="43"/>
      <c r="E70" s="43"/>
      <c r="F70" s="45">
        <f t="shared" si="11"/>
        <v>13</v>
      </c>
      <c r="G70" s="25">
        <f t="shared" si="0"/>
        <v>1</v>
      </c>
      <c r="H70" s="25">
        <f t="shared" si="1"/>
        <v>1</v>
      </c>
      <c r="I70" s="25">
        <f t="shared" si="2"/>
        <v>1</v>
      </c>
      <c r="J70" s="45">
        <f t="shared" si="14"/>
        <v>27</v>
      </c>
      <c r="K70" s="25">
        <f t="shared" si="3"/>
        <v>1</v>
      </c>
      <c r="L70" s="25">
        <f t="shared" si="4"/>
        <v>1</v>
      </c>
      <c r="M70" s="25">
        <f t="shared" si="5"/>
        <v>1</v>
      </c>
      <c r="N70" s="45">
        <v>28</v>
      </c>
      <c r="O70" s="25">
        <f t="shared" si="6"/>
        <v>1</v>
      </c>
      <c r="P70" s="25">
        <f t="shared" si="7"/>
        <v>1</v>
      </c>
      <c r="Q70" s="25">
        <f t="shared" si="8"/>
        <v>1</v>
      </c>
      <c r="R70" s="25"/>
      <c r="S70" s="25"/>
      <c r="T70" s="48">
        <f t="shared" si="9"/>
        <v>68</v>
      </c>
      <c r="U70" s="69">
        <f t="shared" si="15"/>
        <v>68</v>
      </c>
      <c r="V70" s="71">
        <v>28</v>
      </c>
      <c r="W70" s="72">
        <v>28</v>
      </c>
      <c r="X70" s="55">
        <v>27</v>
      </c>
      <c r="Y70" s="55">
        <v>29</v>
      </c>
      <c r="Z70" s="55"/>
      <c r="AA70" s="55"/>
      <c r="AB70" s="55"/>
      <c r="AC70" s="55">
        <v>24</v>
      </c>
      <c r="AD70" s="55"/>
      <c r="AE70" s="55"/>
    </row>
    <row r="71" spans="1:31" ht="19.5" customHeight="1">
      <c r="A71" s="92">
        <v>65</v>
      </c>
      <c r="B71" s="93" t="s">
        <v>430</v>
      </c>
      <c r="C71" s="93" t="s">
        <v>431</v>
      </c>
      <c r="D71" s="43"/>
      <c r="E71" s="43"/>
      <c r="F71" s="45">
        <f t="shared" si="11"/>
        <v>11</v>
      </c>
      <c r="G71" s="25">
        <f t="shared" si="0"/>
        <v>1</v>
      </c>
      <c r="H71" s="25">
        <f t="shared" si="1"/>
        <v>0</v>
      </c>
      <c r="I71" s="25">
        <f t="shared" si="2"/>
        <v>0</v>
      </c>
      <c r="J71" s="45">
        <f t="shared" si="14"/>
        <v>23</v>
      </c>
      <c r="K71" s="25">
        <f t="shared" si="3"/>
        <v>1</v>
      </c>
      <c r="L71" s="25">
        <f t="shared" si="4"/>
        <v>1</v>
      </c>
      <c r="M71" s="25">
        <f t="shared" si="5"/>
        <v>0</v>
      </c>
      <c r="N71" s="45">
        <v>24</v>
      </c>
      <c r="O71" s="25">
        <f t="shared" si="6"/>
        <v>1</v>
      </c>
      <c r="P71" s="25">
        <f t="shared" si="7"/>
        <v>1</v>
      </c>
      <c r="Q71" s="25">
        <f t="shared" si="8"/>
        <v>0</v>
      </c>
      <c r="R71" s="25"/>
      <c r="S71" s="25"/>
      <c r="T71" s="48">
        <f t="shared" si="9"/>
        <v>58</v>
      </c>
      <c r="U71" s="69">
        <f t="shared" si="15"/>
        <v>58</v>
      </c>
      <c r="V71" s="71">
        <v>24</v>
      </c>
      <c r="W71" s="72">
        <v>24</v>
      </c>
      <c r="X71" s="55">
        <v>23</v>
      </c>
      <c r="Y71" s="55">
        <v>25</v>
      </c>
      <c r="Z71" s="55"/>
      <c r="AA71" s="55"/>
      <c r="AB71" s="55"/>
      <c r="AC71" s="55">
        <v>17</v>
      </c>
      <c r="AD71" s="55"/>
      <c r="AE71" s="55"/>
    </row>
    <row r="72" spans="1:31" ht="19.5" customHeight="1">
      <c r="A72" s="92">
        <v>66</v>
      </c>
      <c r="B72" s="93" t="s">
        <v>432</v>
      </c>
      <c r="C72" s="93" t="s">
        <v>433</v>
      </c>
      <c r="D72" s="43"/>
      <c r="E72" s="43"/>
      <c r="F72" s="45">
        <f t="shared" ref="F72:F135" si="16">ROUNDDOWN(U72*1/5,0)</f>
        <v>11</v>
      </c>
      <c r="G72" s="25">
        <f t="shared" si="0"/>
        <v>1</v>
      </c>
      <c r="H72" s="25">
        <f t="shared" si="1"/>
        <v>0</v>
      </c>
      <c r="I72" s="25">
        <f t="shared" si="2"/>
        <v>0</v>
      </c>
      <c r="J72" s="45">
        <f t="shared" si="14"/>
        <v>22</v>
      </c>
      <c r="K72" s="25">
        <f t="shared" si="3"/>
        <v>1</v>
      </c>
      <c r="L72" s="25">
        <f t="shared" si="4"/>
        <v>0</v>
      </c>
      <c r="M72" s="25">
        <f t="shared" si="5"/>
        <v>0</v>
      </c>
      <c r="N72" s="45">
        <v>23</v>
      </c>
      <c r="O72" s="25">
        <f t="shared" si="6"/>
        <v>1</v>
      </c>
      <c r="P72" s="25">
        <f t="shared" si="7"/>
        <v>1</v>
      </c>
      <c r="Q72" s="25">
        <f t="shared" si="8"/>
        <v>0</v>
      </c>
      <c r="R72" s="25"/>
      <c r="S72" s="25"/>
      <c r="T72" s="48">
        <f t="shared" si="9"/>
        <v>56</v>
      </c>
      <c r="U72" s="69">
        <f t="shared" si="15"/>
        <v>56</v>
      </c>
      <c r="V72" s="71">
        <v>23</v>
      </c>
      <c r="W72" s="72">
        <v>23</v>
      </c>
      <c r="X72" s="55">
        <v>22</v>
      </c>
      <c r="Y72" s="55">
        <v>24</v>
      </c>
      <c r="Z72" s="55"/>
      <c r="AA72" s="55"/>
      <c r="AB72" s="55"/>
      <c r="AC72" s="55">
        <v>24</v>
      </c>
      <c r="AD72" s="55"/>
      <c r="AE72" s="55"/>
    </row>
    <row r="73" spans="1:31" ht="19.5" customHeight="1">
      <c r="A73" s="92">
        <v>67</v>
      </c>
      <c r="B73" s="93" t="s">
        <v>434</v>
      </c>
      <c r="C73" s="93" t="s">
        <v>435</v>
      </c>
      <c r="D73" s="43"/>
      <c r="E73" s="43"/>
      <c r="F73" s="45">
        <f t="shared" si="16"/>
        <v>11</v>
      </c>
      <c r="G73" s="25">
        <f t="shared" si="0"/>
        <v>1</v>
      </c>
      <c r="H73" s="25">
        <f t="shared" si="1"/>
        <v>0</v>
      </c>
      <c r="I73" s="25">
        <f t="shared" si="2"/>
        <v>0</v>
      </c>
      <c r="J73" s="45">
        <f t="shared" si="14"/>
        <v>23</v>
      </c>
      <c r="K73" s="25">
        <f t="shared" si="3"/>
        <v>1</v>
      </c>
      <c r="L73" s="25">
        <f t="shared" si="4"/>
        <v>1</v>
      </c>
      <c r="M73" s="25">
        <f t="shared" si="5"/>
        <v>0</v>
      </c>
      <c r="N73" s="45">
        <v>24</v>
      </c>
      <c r="O73" s="25">
        <f t="shared" si="6"/>
        <v>1</v>
      </c>
      <c r="P73" s="25">
        <f t="shared" si="7"/>
        <v>1</v>
      </c>
      <c r="Q73" s="25">
        <f t="shared" si="8"/>
        <v>0</v>
      </c>
      <c r="R73" s="25"/>
      <c r="S73" s="25"/>
      <c r="T73" s="48">
        <f t="shared" si="9"/>
        <v>58</v>
      </c>
      <c r="U73" s="69">
        <f t="shared" si="15"/>
        <v>58</v>
      </c>
      <c r="V73" s="71">
        <v>24</v>
      </c>
      <c r="W73" s="72">
        <v>24</v>
      </c>
      <c r="X73" s="55">
        <v>23</v>
      </c>
      <c r="Y73" s="55">
        <v>25</v>
      </c>
      <c r="Z73" s="55"/>
      <c r="AA73" s="55"/>
      <c r="AB73" s="55"/>
      <c r="AC73" s="55">
        <v>19</v>
      </c>
      <c r="AD73" s="55"/>
      <c r="AE73" s="55"/>
    </row>
    <row r="74" spans="1:31" ht="19.5" customHeight="1">
      <c r="A74" s="92">
        <v>68</v>
      </c>
      <c r="B74" s="93" t="s">
        <v>436</v>
      </c>
      <c r="C74" s="93" t="s">
        <v>437</v>
      </c>
      <c r="D74" s="43"/>
      <c r="E74" s="43"/>
      <c r="F74" s="45">
        <f t="shared" si="16"/>
        <v>11</v>
      </c>
      <c r="G74" s="25">
        <f t="shared" si="0"/>
        <v>1</v>
      </c>
      <c r="H74" s="25">
        <f t="shared" si="1"/>
        <v>0</v>
      </c>
      <c r="I74" s="25">
        <f t="shared" si="2"/>
        <v>0</v>
      </c>
      <c r="J74" s="45">
        <f t="shared" si="14"/>
        <v>22</v>
      </c>
      <c r="K74" s="25">
        <f t="shared" si="3"/>
        <v>1</v>
      </c>
      <c r="L74" s="25">
        <f t="shared" si="4"/>
        <v>0</v>
      </c>
      <c r="M74" s="25">
        <f t="shared" si="5"/>
        <v>0</v>
      </c>
      <c r="N74" s="45">
        <v>23</v>
      </c>
      <c r="O74" s="25">
        <f t="shared" si="6"/>
        <v>1</v>
      </c>
      <c r="P74" s="25">
        <f t="shared" si="7"/>
        <v>1</v>
      </c>
      <c r="Q74" s="25">
        <f t="shared" si="8"/>
        <v>0</v>
      </c>
      <c r="R74" s="25"/>
      <c r="S74" s="25"/>
      <c r="T74" s="48">
        <f t="shared" si="9"/>
        <v>56</v>
      </c>
      <c r="U74" s="69">
        <f t="shared" si="15"/>
        <v>56</v>
      </c>
      <c r="V74" s="71">
        <v>23</v>
      </c>
      <c r="W74" s="72">
        <v>23</v>
      </c>
      <c r="X74" s="55">
        <v>22</v>
      </c>
      <c r="Y74" s="55">
        <v>24</v>
      </c>
      <c r="Z74" s="55"/>
      <c r="AA74" s="55"/>
      <c r="AB74" s="55"/>
      <c r="AC74" s="55">
        <v>18</v>
      </c>
      <c r="AD74" s="55"/>
      <c r="AE74" s="55"/>
    </row>
    <row r="75" spans="1:31" ht="19.5" customHeight="1">
      <c r="A75" s="92">
        <v>69</v>
      </c>
      <c r="B75" s="93" t="s">
        <v>438</v>
      </c>
      <c r="C75" s="93" t="s">
        <v>439</v>
      </c>
      <c r="D75" s="43"/>
      <c r="E75" s="43"/>
      <c r="F75" s="45">
        <f t="shared" si="16"/>
        <v>10</v>
      </c>
      <c r="G75" s="25">
        <f t="shared" si="0"/>
        <v>1</v>
      </c>
      <c r="H75" s="25">
        <f t="shared" si="1"/>
        <v>0</v>
      </c>
      <c r="I75" s="25">
        <f t="shared" si="2"/>
        <v>0</v>
      </c>
      <c r="J75" s="45">
        <f t="shared" si="14"/>
        <v>21</v>
      </c>
      <c r="K75" s="25">
        <f t="shared" si="3"/>
        <v>1</v>
      </c>
      <c r="L75" s="25">
        <f t="shared" si="4"/>
        <v>0</v>
      </c>
      <c r="M75" s="25">
        <f t="shared" si="5"/>
        <v>0</v>
      </c>
      <c r="N75" s="45">
        <v>23</v>
      </c>
      <c r="O75" s="25">
        <f t="shared" si="6"/>
        <v>1</v>
      </c>
      <c r="P75" s="25">
        <f t="shared" si="7"/>
        <v>1</v>
      </c>
      <c r="Q75" s="25">
        <f t="shared" si="8"/>
        <v>0</v>
      </c>
      <c r="R75" s="25"/>
      <c r="S75" s="25"/>
      <c r="T75" s="48">
        <f t="shared" si="9"/>
        <v>54</v>
      </c>
      <c r="U75" s="69">
        <f t="shared" si="15"/>
        <v>54</v>
      </c>
      <c r="V75" s="71">
        <v>22</v>
      </c>
      <c r="W75" s="72">
        <v>22</v>
      </c>
      <c r="X75" s="55">
        <v>21</v>
      </c>
      <c r="Y75" s="55">
        <v>23</v>
      </c>
      <c r="Z75" s="55"/>
      <c r="AA75" s="55"/>
      <c r="AB75" s="55"/>
      <c r="AC75" s="55">
        <v>18</v>
      </c>
      <c r="AD75" s="55"/>
      <c r="AE75" s="55"/>
    </row>
    <row r="76" spans="1:31" ht="19.5" customHeight="1">
      <c r="A76" s="92">
        <v>70</v>
      </c>
      <c r="B76" s="93" t="s">
        <v>440</v>
      </c>
      <c r="C76" s="93" t="s">
        <v>441</v>
      </c>
      <c r="D76" s="43"/>
      <c r="E76" s="43"/>
      <c r="F76" s="45">
        <f t="shared" si="16"/>
        <v>12</v>
      </c>
      <c r="G76" s="25">
        <f t="shared" si="0"/>
        <v>1</v>
      </c>
      <c r="H76" s="25">
        <f t="shared" si="1"/>
        <v>1</v>
      </c>
      <c r="I76" s="25">
        <f t="shared" si="2"/>
        <v>0</v>
      </c>
      <c r="J76" s="45">
        <f t="shared" si="14"/>
        <v>24</v>
      </c>
      <c r="K76" s="25">
        <f t="shared" si="3"/>
        <v>1</v>
      </c>
      <c r="L76" s="25">
        <f t="shared" si="4"/>
        <v>1</v>
      </c>
      <c r="M76" s="25">
        <f t="shared" si="5"/>
        <v>0</v>
      </c>
      <c r="N76" s="45">
        <v>25</v>
      </c>
      <c r="O76" s="25">
        <f t="shared" si="6"/>
        <v>1</v>
      </c>
      <c r="P76" s="25">
        <f t="shared" si="7"/>
        <v>1</v>
      </c>
      <c r="Q76" s="25">
        <f t="shared" si="8"/>
        <v>0</v>
      </c>
      <c r="R76" s="25"/>
      <c r="S76" s="25"/>
      <c r="T76" s="48">
        <f t="shared" si="9"/>
        <v>61</v>
      </c>
      <c r="U76" s="69">
        <f t="shared" si="15"/>
        <v>61</v>
      </c>
      <c r="V76" s="71">
        <v>25</v>
      </c>
      <c r="W76" s="72">
        <v>25</v>
      </c>
      <c r="X76" s="55">
        <v>24</v>
      </c>
      <c r="Y76" s="55">
        <v>26</v>
      </c>
      <c r="Z76" s="55"/>
      <c r="AA76" s="55"/>
      <c r="AB76" s="55"/>
      <c r="AC76" s="55">
        <v>19</v>
      </c>
      <c r="AD76" s="55"/>
      <c r="AE76" s="55"/>
    </row>
    <row r="77" spans="1:31" ht="19.5" customHeight="1">
      <c r="A77" s="92">
        <v>71</v>
      </c>
      <c r="B77" s="93" t="s">
        <v>442</v>
      </c>
      <c r="C77" s="93" t="s">
        <v>443</v>
      </c>
      <c r="D77" s="43"/>
      <c r="E77" s="43"/>
      <c r="F77" s="45">
        <f t="shared" si="16"/>
        <v>12</v>
      </c>
      <c r="G77" s="25">
        <f t="shared" si="0"/>
        <v>1</v>
      </c>
      <c r="H77" s="25">
        <f t="shared" si="1"/>
        <v>1</v>
      </c>
      <c r="I77" s="25">
        <f t="shared" si="2"/>
        <v>0</v>
      </c>
      <c r="J77" s="45">
        <f t="shared" si="14"/>
        <v>24</v>
      </c>
      <c r="K77" s="25">
        <f t="shared" si="3"/>
        <v>1</v>
      </c>
      <c r="L77" s="25">
        <f t="shared" si="4"/>
        <v>1</v>
      </c>
      <c r="M77" s="25">
        <f t="shared" si="5"/>
        <v>0</v>
      </c>
      <c r="N77" s="45">
        <v>25</v>
      </c>
      <c r="O77" s="25">
        <f t="shared" si="6"/>
        <v>1</v>
      </c>
      <c r="P77" s="25">
        <f t="shared" si="7"/>
        <v>1</v>
      </c>
      <c r="Q77" s="25">
        <f t="shared" si="8"/>
        <v>0</v>
      </c>
      <c r="R77" s="25"/>
      <c r="S77" s="25"/>
      <c r="T77" s="48">
        <f t="shared" si="9"/>
        <v>61</v>
      </c>
      <c r="U77" s="69">
        <f t="shared" si="15"/>
        <v>61</v>
      </c>
      <c r="V77" s="71">
        <v>25</v>
      </c>
      <c r="W77" s="72">
        <v>25</v>
      </c>
      <c r="X77" s="55">
        <v>24</v>
      </c>
      <c r="Y77" s="55">
        <v>26</v>
      </c>
      <c r="Z77" s="55"/>
      <c r="AA77" s="55"/>
      <c r="AB77" s="55"/>
      <c r="AC77" s="55">
        <v>20</v>
      </c>
      <c r="AD77" s="55"/>
      <c r="AE77" s="55"/>
    </row>
    <row r="78" spans="1:31" ht="19.5" customHeight="1">
      <c r="A78" s="92">
        <v>72</v>
      </c>
      <c r="B78" s="93" t="s">
        <v>444</v>
      </c>
      <c r="C78" s="93" t="s">
        <v>445</v>
      </c>
      <c r="D78" s="43"/>
      <c r="E78" s="43"/>
      <c r="F78" s="45">
        <f t="shared" si="16"/>
        <v>14</v>
      </c>
      <c r="G78" s="25">
        <f t="shared" si="0"/>
        <v>1</v>
      </c>
      <c r="H78" s="25">
        <f t="shared" si="1"/>
        <v>1</v>
      </c>
      <c r="I78" s="25">
        <f t="shared" si="2"/>
        <v>1</v>
      </c>
      <c r="J78" s="45">
        <f t="shared" si="14"/>
        <v>28</v>
      </c>
      <c r="K78" s="25">
        <f t="shared" si="3"/>
        <v>1</v>
      </c>
      <c r="L78" s="25">
        <f t="shared" si="4"/>
        <v>1</v>
      </c>
      <c r="M78" s="25">
        <f t="shared" si="5"/>
        <v>1</v>
      </c>
      <c r="N78" s="45">
        <f t="shared" ref="N78:N130" si="17">ROUNDDOWN(U78*2/5,0)</f>
        <v>28</v>
      </c>
      <c r="O78" s="25">
        <f t="shared" si="6"/>
        <v>1</v>
      </c>
      <c r="P78" s="25">
        <f t="shared" si="7"/>
        <v>1</v>
      </c>
      <c r="Q78" s="25">
        <f t="shared" si="8"/>
        <v>1</v>
      </c>
      <c r="R78" s="25"/>
      <c r="S78" s="25"/>
      <c r="T78" s="48">
        <f t="shared" si="9"/>
        <v>70</v>
      </c>
      <c r="U78" s="69">
        <f t="shared" si="15"/>
        <v>70</v>
      </c>
      <c r="V78" s="71">
        <v>30</v>
      </c>
      <c r="W78" s="72">
        <v>30</v>
      </c>
      <c r="X78" s="55">
        <v>29</v>
      </c>
      <c r="Y78" s="55">
        <v>30</v>
      </c>
      <c r="Z78" s="55"/>
      <c r="AA78" s="55"/>
      <c r="AB78" s="55"/>
      <c r="AC78" s="55">
        <v>26</v>
      </c>
      <c r="AD78" s="55"/>
      <c r="AE78" s="55"/>
    </row>
    <row r="79" spans="1:31" ht="19.5" customHeight="1">
      <c r="A79" s="92">
        <v>73</v>
      </c>
      <c r="B79" s="93" t="s">
        <v>446</v>
      </c>
      <c r="C79" s="93" t="s">
        <v>447</v>
      </c>
      <c r="D79" s="43"/>
      <c r="E79" s="43"/>
      <c r="F79" s="45">
        <f t="shared" si="16"/>
        <v>12</v>
      </c>
      <c r="G79" s="25">
        <f t="shared" si="0"/>
        <v>1</v>
      </c>
      <c r="H79" s="25">
        <f t="shared" si="1"/>
        <v>1</v>
      </c>
      <c r="I79" s="25">
        <f t="shared" si="2"/>
        <v>0</v>
      </c>
      <c r="J79" s="45">
        <f t="shared" si="14"/>
        <v>25</v>
      </c>
      <c r="K79" s="25">
        <f t="shared" si="3"/>
        <v>1</v>
      </c>
      <c r="L79" s="25">
        <f t="shared" si="4"/>
        <v>1</v>
      </c>
      <c r="M79" s="25">
        <f t="shared" si="5"/>
        <v>0</v>
      </c>
      <c r="N79" s="45">
        <v>26</v>
      </c>
      <c r="O79" s="25">
        <f t="shared" si="6"/>
        <v>1</v>
      </c>
      <c r="P79" s="25">
        <f t="shared" si="7"/>
        <v>1</v>
      </c>
      <c r="Q79" s="25">
        <f t="shared" si="8"/>
        <v>1</v>
      </c>
      <c r="R79" s="25"/>
      <c r="S79" s="25"/>
      <c r="T79" s="48">
        <f t="shared" si="9"/>
        <v>63</v>
      </c>
      <c r="U79" s="69">
        <f t="shared" si="15"/>
        <v>63</v>
      </c>
      <c r="V79" s="71">
        <v>26</v>
      </c>
      <c r="W79" s="72">
        <v>26</v>
      </c>
      <c r="X79" s="55">
        <v>25</v>
      </c>
      <c r="Y79" s="55">
        <v>27</v>
      </c>
      <c r="Z79" s="55"/>
      <c r="AA79" s="55"/>
      <c r="AB79" s="55"/>
      <c r="AC79" s="55">
        <v>24</v>
      </c>
      <c r="AD79" s="55"/>
      <c r="AE79" s="55"/>
    </row>
    <row r="80" spans="1:31" ht="19.5" customHeight="1">
      <c r="A80" s="92">
        <v>74</v>
      </c>
      <c r="B80" s="93" t="s">
        <v>448</v>
      </c>
      <c r="C80" s="93" t="s">
        <v>449</v>
      </c>
      <c r="D80" s="43"/>
      <c r="E80" s="43"/>
      <c r="F80" s="45">
        <f t="shared" si="16"/>
        <v>12</v>
      </c>
      <c r="G80" s="25">
        <f t="shared" si="0"/>
        <v>1</v>
      </c>
      <c r="H80" s="25">
        <f t="shared" si="1"/>
        <v>1</v>
      </c>
      <c r="I80" s="25">
        <f t="shared" si="2"/>
        <v>0</v>
      </c>
      <c r="J80" s="45">
        <f t="shared" si="14"/>
        <v>25</v>
      </c>
      <c r="K80" s="25">
        <f t="shared" si="3"/>
        <v>1</v>
      </c>
      <c r="L80" s="25">
        <f t="shared" si="4"/>
        <v>1</v>
      </c>
      <c r="M80" s="25">
        <f t="shared" si="5"/>
        <v>0</v>
      </c>
      <c r="N80" s="45">
        <v>26</v>
      </c>
      <c r="O80" s="25">
        <f t="shared" si="6"/>
        <v>1</v>
      </c>
      <c r="P80" s="25">
        <f t="shared" si="7"/>
        <v>1</v>
      </c>
      <c r="Q80" s="25">
        <f t="shared" si="8"/>
        <v>1</v>
      </c>
      <c r="R80" s="25"/>
      <c r="S80" s="25"/>
      <c r="T80" s="48">
        <f t="shared" si="9"/>
        <v>63</v>
      </c>
      <c r="U80" s="69">
        <f t="shared" si="15"/>
        <v>63</v>
      </c>
      <c r="V80" s="71">
        <v>26</v>
      </c>
      <c r="W80" s="72">
        <v>26</v>
      </c>
      <c r="X80" s="55">
        <v>25</v>
      </c>
      <c r="Y80" s="55">
        <v>27</v>
      </c>
      <c r="Z80" s="55"/>
      <c r="AA80" s="55"/>
      <c r="AB80" s="55"/>
      <c r="AC80" s="55">
        <v>28</v>
      </c>
      <c r="AD80" s="55"/>
      <c r="AE80" s="55"/>
    </row>
    <row r="81" spans="1:31" ht="19.5" customHeight="1">
      <c r="A81" s="92">
        <v>75</v>
      </c>
      <c r="B81" s="93" t="s">
        <v>450</v>
      </c>
      <c r="C81" s="93" t="s">
        <v>451</v>
      </c>
      <c r="D81" s="43"/>
      <c r="E81" s="43"/>
      <c r="F81" s="45">
        <f t="shared" si="16"/>
        <v>12</v>
      </c>
      <c r="G81" s="25">
        <f t="shared" si="0"/>
        <v>1</v>
      </c>
      <c r="H81" s="25">
        <f t="shared" si="1"/>
        <v>1</v>
      </c>
      <c r="I81" s="25">
        <f t="shared" si="2"/>
        <v>0</v>
      </c>
      <c r="J81" s="45">
        <f t="shared" si="14"/>
        <v>25</v>
      </c>
      <c r="K81" s="25">
        <f t="shared" si="3"/>
        <v>1</v>
      </c>
      <c r="L81" s="25">
        <f t="shared" si="4"/>
        <v>1</v>
      </c>
      <c r="M81" s="25">
        <f t="shared" si="5"/>
        <v>0</v>
      </c>
      <c r="N81" s="45">
        <v>26</v>
      </c>
      <c r="O81" s="25">
        <f t="shared" si="6"/>
        <v>1</v>
      </c>
      <c r="P81" s="25">
        <f t="shared" si="7"/>
        <v>1</v>
      </c>
      <c r="Q81" s="25">
        <f t="shared" si="8"/>
        <v>1</v>
      </c>
      <c r="R81" s="25"/>
      <c r="S81" s="25"/>
      <c r="T81" s="48">
        <f t="shared" si="9"/>
        <v>63</v>
      </c>
      <c r="U81" s="69">
        <f t="shared" si="15"/>
        <v>63</v>
      </c>
      <c r="V81" s="71">
        <v>26</v>
      </c>
      <c r="W81" s="72">
        <v>26</v>
      </c>
      <c r="X81" s="55">
        <v>25</v>
      </c>
      <c r="Y81" s="55">
        <v>27</v>
      </c>
      <c r="Z81" s="55"/>
      <c r="AA81" s="55"/>
      <c r="AB81" s="55"/>
      <c r="AC81" s="55">
        <v>21</v>
      </c>
      <c r="AD81" s="55"/>
      <c r="AE81" s="55"/>
    </row>
    <row r="82" spans="1:31" ht="19.5" customHeight="1">
      <c r="A82" s="92">
        <v>76</v>
      </c>
      <c r="B82" s="93" t="s">
        <v>452</v>
      </c>
      <c r="C82" s="93" t="s">
        <v>453</v>
      </c>
      <c r="D82" s="43"/>
      <c r="E82" s="43"/>
      <c r="F82" s="45">
        <f t="shared" si="16"/>
        <v>9</v>
      </c>
      <c r="G82" s="25">
        <f t="shared" si="0"/>
        <v>0</v>
      </c>
      <c r="H82" s="25">
        <f t="shared" si="1"/>
        <v>0</v>
      </c>
      <c r="I82" s="25">
        <f t="shared" si="2"/>
        <v>0</v>
      </c>
      <c r="J82" s="45">
        <f t="shared" si="14"/>
        <v>18</v>
      </c>
      <c r="K82" s="25">
        <f t="shared" si="3"/>
        <v>0</v>
      </c>
      <c r="L82" s="25">
        <f t="shared" si="4"/>
        <v>0</v>
      </c>
      <c r="M82" s="25">
        <f t="shared" si="5"/>
        <v>0</v>
      </c>
      <c r="N82" s="45">
        <v>20</v>
      </c>
      <c r="O82" s="25">
        <f t="shared" si="6"/>
        <v>1</v>
      </c>
      <c r="P82" s="25">
        <f t="shared" si="7"/>
        <v>0</v>
      </c>
      <c r="Q82" s="25">
        <f t="shared" si="8"/>
        <v>0</v>
      </c>
      <c r="R82" s="25"/>
      <c r="S82" s="25"/>
      <c r="T82" s="48">
        <f t="shared" si="9"/>
        <v>47</v>
      </c>
      <c r="U82" s="69">
        <f t="shared" si="15"/>
        <v>47</v>
      </c>
      <c r="V82" s="71">
        <v>19</v>
      </c>
      <c r="W82" s="72">
        <v>19</v>
      </c>
      <c r="X82" s="55">
        <v>18</v>
      </c>
      <c r="Y82" s="55">
        <v>20</v>
      </c>
      <c r="Z82" s="55"/>
      <c r="AA82" s="55"/>
      <c r="AB82" s="55"/>
      <c r="AC82" s="55">
        <v>20</v>
      </c>
      <c r="AD82" s="55"/>
      <c r="AE82" s="55"/>
    </row>
    <row r="83" spans="1:31" ht="19.5" customHeight="1">
      <c r="A83" s="92">
        <v>77</v>
      </c>
      <c r="B83" s="93" t="s">
        <v>454</v>
      </c>
      <c r="C83" s="93" t="s">
        <v>188</v>
      </c>
      <c r="D83" s="43"/>
      <c r="E83" s="43"/>
      <c r="F83" s="45">
        <f t="shared" si="16"/>
        <v>11</v>
      </c>
      <c r="G83" s="25">
        <f t="shared" si="0"/>
        <v>1</v>
      </c>
      <c r="H83" s="25">
        <f t="shared" si="1"/>
        <v>0</v>
      </c>
      <c r="I83" s="25">
        <f t="shared" si="2"/>
        <v>0</v>
      </c>
      <c r="J83" s="45">
        <f t="shared" si="14"/>
        <v>23</v>
      </c>
      <c r="K83" s="25">
        <f t="shared" si="3"/>
        <v>1</v>
      </c>
      <c r="L83" s="25">
        <f t="shared" si="4"/>
        <v>1</v>
      </c>
      <c r="M83" s="25">
        <f t="shared" si="5"/>
        <v>0</v>
      </c>
      <c r="N83" s="45">
        <v>24</v>
      </c>
      <c r="O83" s="25">
        <f t="shared" si="6"/>
        <v>1</v>
      </c>
      <c r="P83" s="25">
        <f t="shared" si="7"/>
        <v>1</v>
      </c>
      <c r="Q83" s="25">
        <f t="shared" si="8"/>
        <v>0</v>
      </c>
      <c r="R83" s="25"/>
      <c r="S83" s="25"/>
      <c r="T83" s="48">
        <f t="shared" si="9"/>
        <v>58</v>
      </c>
      <c r="U83" s="69">
        <f t="shared" si="15"/>
        <v>58</v>
      </c>
      <c r="V83" s="71">
        <v>24</v>
      </c>
      <c r="W83" s="72">
        <v>24</v>
      </c>
      <c r="X83" s="55">
        <v>23</v>
      </c>
      <c r="Y83" s="55">
        <v>25</v>
      </c>
      <c r="Z83" s="55"/>
      <c r="AA83" s="55"/>
      <c r="AB83" s="55"/>
      <c r="AC83" s="55">
        <v>17</v>
      </c>
      <c r="AD83" s="55"/>
      <c r="AE83" s="55"/>
    </row>
    <row r="84" spans="1:31" ht="19.5" customHeight="1">
      <c r="A84" s="92">
        <v>78</v>
      </c>
      <c r="B84" s="93" t="s">
        <v>455</v>
      </c>
      <c r="C84" s="93" t="s">
        <v>456</v>
      </c>
      <c r="D84" s="43"/>
      <c r="E84" s="43"/>
      <c r="F84" s="45">
        <f t="shared" si="16"/>
        <v>14</v>
      </c>
      <c r="G84" s="25">
        <f t="shared" si="0"/>
        <v>1</v>
      </c>
      <c r="H84" s="25">
        <f t="shared" si="1"/>
        <v>1</v>
      </c>
      <c r="I84" s="25">
        <f t="shared" si="2"/>
        <v>1</v>
      </c>
      <c r="J84" s="45">
        <f t="shared" si="14"/>
        <v>28</v>
      </c>
      <c r="K84" s="25">
        <f t="shared" si="3"/>
        <v>1</v>
      </c>
      <c r="L84" s="25">
        <f t="shared" si="4"/>
        <v>1</v>
      </c>
      <c r="M84" s="25">
        <f t="shared" si="5"/>
        <v>1</v>
      </c>
      <c r="N84" s="45">
        <f t="shared" si="17"/>
        <v>28</v>
      </c>
      <c r="O84" s="25">
        <f t="shared" si="6"/>
        <v>1</v>
      </c>
      <c r="P84" s="25">
        <f t="shared" si="7"/>
        <v>1</v>
      </c>
      <c r="Q84" s="25">
        <f t="shared" si="8"/>
        <v>1</v>
      </c>
      <c r="R84" s="25"/>
      <c r="S84" s="25"/>
      <c r="T84" s="48">
        <f t="shared" si="9"/>
        <v>70</v>
      </c>
      <c r="U84" s="69">
        <f t="shared" si="15"/>
        <v>70</v>
      </c>
      <c r="V84" s="71">
        <v>29</v>
      </c>
      <c r="W84" s="72">
        <v>29</v>
      </c>
      <c r="X84" s="55">
        <v>28</v>
      </c>
      <c r="Y84" s="55">
        <v>30</v>
      </c>
      <c r="Z84" s="55"/>
      <c r="AA84" s="55"/>
      <c r="AB84" s="55"/>
      <c r="AC84" s="55">
        <v>18</v>
      </c>
      <c r="AD84" s="55"/>
      <c r="AE84" s="55"/>
    </row>
    <row r="85" spans="1:31" ht="19.5" customHeight="1">
      <c r="A85" s="92">
        <v>79</v>
      </c>
      <c r="B85" s="93" t="s">
        <v>457</v>
      </c>
      <c r="C85" s="93" t="s">
        <v>458</v>
      </c>
      <c r="D85" s="43"/>
      <c r="E85" s="43"/>
      <c r="F85" s="45">
        <f t="shared" si="16"/>
        <v>12</v>
      </c>
      <c r="G85" s="25">
        <f t="shared" si="0"/>
        <v>1</v>
      </c>
      <c r="H85" s="25">
        <f t="shared" si="1"/>
        <v>1</v>
      </c>
      <c r="I85" s="25">
        <f t="shared" si="2"/>
        <v>0</v>
      </c>
      <c r="J85" s="45">
        <f t="shared" si="14"/>
        <v>25</v>
      </c>
      <c r="K85" s="25">
        <f t="shared" si="3"/>
        <v>1</v>
      </c>
      <c r="L85" s="25">
        <f t="shared" si="4"/>
        <v>1</v>
      </c>
      <c r="M85" s="25">
        <f t="shared" si="5"/>
        <v>0</v>
      </c>
      <c r="N85" s="45">
        <v>26</v>
      </c>
      <c r="O85" s="25">
        <f t="shared" si="6"/>
        <v>1</v>
      </c>
      <c r="P85" s="25">
        <f t="shared" si="7"/>
        <v>1</v>
      </c>
      <c r="Q85" s="25">
        <f t="shared" si="8"/>
        <v>1</v>
      </c>
      <c r="R85" s="25"/>
      <c r="S85" s="25"/>
      <c r="T85" s="48">
        <f t="shared" si="9"/>
        <v>63</v>
      </c>
      <c r="U85" s="69">
        <f t="shared" si="15"/>
        <v>63</v>
      </c>
      <c r="V85" s="71">
        <v>26</v>
      </c>
      <c r="W85" s="72">
        <v>26</v>
      </c>
      <c r="X85" s="55">
        <v>25</v>
      </c>
      <c r="Y85" s="55">
        <v>27</v>
      </c>
      <c r="Z85" s="55"/>
      <c r="AA85" s="55"/>
      <c r="AB85" s="55"/>
      <c r="AC85" s="55">
        <v>28</v>
      </c>
      <c r="AD85" s="55"/>
      <c r="AE85" s="55"/>
    </row>
    <row r="86" spans="1:31" ht="19.5" customHeight="1">
      <c r="A86" s="92">
        <v>80</v>
      </c>
      <c r="B86" s="93" t="s">
        <v>459</v>
      </c>
      <c r="C86" s="93" t="s">
        <v>460</v>
      </c>
      <c r="D86" s="43"/>
      <c r="E86" s="43"/>
      <c r="F86" s="45">
        <f t="shared" si="16"/>
        <v>11</v>
      </c>
      <c r="G86" s="25">
        <f t="shared" si="0"/>
        <v>1</v>
      </c>
      <c r="H86" s="25">
        <f t="shared" si="1"/>
        <v>0</v>
      </c>
      <c r="I86" s="25">
        <f t="shared" si="2"/>
        <v>0</v>
      </c>
      <c r="J86" s="45">
        <f t="shared" si="14"/>
        <v>23</v>
      </c>
      <c r="K86" s="25">
        <f t="shared" si="3"/>
        <v>1</v>
      </c>
      <c r="L86" s="25">
        <f t="shared" si="4"/>
        <v>1</v>
      </c>
      <c r="M86" s="25">
        <f t="shared" si="5"/>
        <v>0</v>
      </c>
      <c r="N86" s="45">
        <v>24</v>
      </c>
      <c r="O86" s="25">
        <f t="shared" si="6"/>
        <v>1</v>
      </c>
      <c r="P86" s="25">
        <f t="shared" si="7"/>
        <v>1</v>
      </c>
      <c r="Q86" s="25">
        <f t="shared" si="8"/>
        <v>0</v>
      </c>
      <c r="R86" s="25"/>
      <c r="S86" s="25"/>
      <c r="T86" s="48">
        <f t="shared" si="9"/>
        <v>58</v>
      </c>
      <c r="U86" s="69">
        <f t="shared" si="15"/>
        <v>58</v>
      </c>
      <c r="V86" s="71">
        <v>24</v>
      </c>
      <c r="W86" s="72">
        <v>24</v>
      </c>
      <c r="X86" s="55">
        <v>23</v>
      </c>
      <c r="Y86" s="55">
        <v>25</v>
      </c>
      <c r="Z86" s="55"/>
      <c r="AA86" s="55"/>
      <c r="AB86" s="55"/>
      <c r="AC86" s="55">
        <v>18</v>
      </c>
      <c r="AD86" s="55"/>
      <c r="AE86" s="55"/>
    </row>
    <row r="87" spans="1:31" ht="19.5" customHeight="1">
      <c r="A87" s="92">
        <v>81</v>
      </c>
      <c r="B87" s="93" t="s">
        <v>461</v>
      </c>
      <c r="C87" s="93" t="s">
        <v>462</v>
      </c>
      <c r="D87" s="43"/>
      <c r="E87" s="43"/>
      <c r="F87" s="45">
        <f t="shared" si="16"/>
        <v>10</v>
      </c>
      <c r="G87" s="25">
        <f t="shared" si="0"/>
        <v>1</v>
      </c>
      <c r="H87" s="25">
        <f t="shared" si="1"/>
        <v>0</v>
      </c>
      <c r="I87" s="25">
        <f t="shared" si="2"/>
        <v>0</v>
      </c>
      <c r="J87" s="45">
        <f t="shared" si="14"/>
        <v>21</v>
      </c>
      <c r="K87" s="25">
        <f t="shared" si="3"/>
        <v>1</v>
      </c>
      <c r="L87" s="25">
        <f t="shared" si="4"/>
        <v>0</v>
      </c>
      <c r="M87" s="25">
        <f t="shared" si="5"/>
        <v>0</v>
      </c>
      <c r="N87" s="45">
        <v>23</v>
      </c>
      <c r="O87" s="25">
        <f t="shared" si="6"/>
        <v>1</v>
      </c>
      <c r="P87" s="25">
        <f t="shared" si="7"/>
        <v>1</v>
      </c>
      <c r="Q87" s="25">
        <f t="shared" si="8"/>
        <v>0</v>
      </c>
      <c r="R87" s="25"/>
      <c r="S87" s="25"/>
      <c r="T87" s="48">
        <f t="shared" si="9"/>
        <v>54</v>
      </c>
      <c r="U87" s="69">
        <f t="shared" si="15"/>
        <v>54</v>
      </c>
      <c r="V87" s="71">
        <v>22</v>
      </c>
      <c r="W87" s="72">
        <v>22</v>
      </c>
      <c r="X87" s="55">
        <v>21</v>
      </c>
      <c r="Y87" s="55">
        <v>23</v>
      </c>
      <c r="Z87" s="55"/>
      <c r="AA87" s="55"/>
      <c r="AB87" s="55"/>
      <c r="AC87" s="55">
        <v>21</v>
      </c>
      <c r="AD87" s="55"/>
      <c r="AE87" s="55"/>
    </row>
    <row r="88" spans="1:31" ht="19.5" customHeight="1">
      <c r="A88" s="92">
        <v>82</v>
      </c>
      <c r="B88" s="93" t="s">
        <v>463</v>
      </c>
      <c r="C88" s="93" t="s">
        <v>464</v>
      </c>
      <c r="D88" s="43"/>
      <c r="E88" s="43"/>
      <c r="F88" s="45">
        <f t="shared" si="16"/>
        <v>11</v>
      </c>
      <c r="G88" s="25">
        <f t="shared" si="0"/>
        <v>1</v>
      </c>
      <c r="H88" s="25">
        <f t="shared" si="1"/>
        <v>0</v>
      </c>
      <c r="I88" s="25">
        <f t="shared" si="2"/>
        <v>0</v>
      </c>
      <c r="J88" s="45">
        <f t="shared" si="14"/>
        <v>22</v>
      </c>
      <c r="K88" s="25">
        <f t="shared" si="3"/>
        <v>1</v>
      </c>
      <c r="L88" s="25">
        <f t="shared" si="4"/>
        <v>0</v>
      </c>
      <c r="M88" s="25">
        <f t="shared" si="5"/>
        <v>0</v>
      </c>
      <c r="N88" s="45">
        <v>23</v>
      </c>
      <c r="O88" s="25">
        <f t="shared" si="6"/>
        <v>1</v>
      </c>
      <c r="P88" s="25">
        <f t="shared" si="7"/>
        <v>1</v>
      </c>
      <c r="Q88" s="25">
        <f t="shared" si="8"/>
        <v>0</v>
      </c>
      <c r="R88" s="25"/>
      <c r="S88" s="25"/>
      <c r="T88" s="48">
        <f t="shared" si="9"/>
        <v>56</v>
      </c>
      <c r="U88" s="69">
        <f t="shared" si="15"/>
        <v>56</v>
      </c>
      <c r="V88" s="71">
        <v>23</v>
      </c>
      <c r="W88" s="72">
        <v>23</v>
      </c>
      <c r="X88" s="55">
        <v>22</v>
      </c>
      <c r="Y88" s="55">
        <v>24</v>
      </c>
      <c r="Z88" s="55"/>
      <c r="AA88" s="55"/>
      <c r="AB88" s="55"/>
      <c r="AC88" s="55">
        <v>26</v>
      </c>
      <c r="AD88" s="55"/>
      <c r="AE88" s="55"/>
    </row>
    <row r="89" spans="1:31" ht="19.5" customHeight="1">
      <c r="A89" s="92">
        <v>83</v>
      </c>
      <c r="B89" s="93" t="s">
        <v>465</v>
      </c>
      <c r="C89" s="93" t="s">
        <v>466</v>
      </c>
      <c r="D89" s="43"/>
      <c r="E89" s="43"/>
      <c r="F89" s="45">
        <f t="shared" si="16"/>
        <v>14</v>
      </c>
      <c r="G89" s="25">
        <f t="shared" si="0"/>
        <v>1</v>
      </c>
      <c r="H89" s="25">
        <f t="shared" si="1"/>
        <v>1</v>
      </c>
      <c r="I89" s="25">
        <f t="shared" si="2"/>
        <v>1</v>
      </c>
      <c r="J89" s="45">
        <f t="shared" si="14"/>
        <v>28</v>
      </c>
      <c r="K89" s="25">
        <f t="shared" si="3"/>
        <v>1</v>
      </c>
      <c r="L89" s="25">
        <f t="shared" si="4"/>
        <v>1</v>
      </c>
      <c r="M89" s="25">
        <f t="shared" si="5"/>
        <v>1</v>
      </c>
      <c r="N89" s="45">
        <f t="shared" si="17"/>
        <v>28</v>
      </c>
      <c r="O89" s="25">
        <f t="shared" si="6"/>
        <v>1</v>
      </c>
      <c r="P89" s="25">
        <f t="shared" si="7"/>
        <v>1</v>
      </c>
      <c r="Q89" s="25">
        <f t="shared" si="8"/>
        <v>1</v>
      </c>
      <c r="R89" s="25"/>
      <c r="S89" s="25"/>
      <c r="T89" s="48">
        <f t="shared" si="9"/>
        <v>70</v>
      </c>
      <c r="U89" s="69">
        <f t="shared" si="15"/>
        <v>70</v>
      </c>
      <c r="V89" s="71">
        <v>30</v>
      </c>
      <c r="W89" s="72">
        <v>30</v>
      </c>
      <c r="X89" s="55">
        <v>29</v>
      </c>
      <c r="Y89" s="55">
        <v>30</v>
      </c>
      <c r="Z89" s="55"/>
      <c r="AA89" s="55"/>
      <c r="AB89" s="55"/>
      <c r="AC89" s="55">
        <v>28</v>
      </c>
      <c r="AD89" s="55"/>
      <c r="AE89" s="55"/>
    </row>
    <row r="90" spans="1:31" ht="19.5" customHeight="1">
      <c r="A90" s="92">
        <v>84</v>
      </c>
      <c r="B90" s="93" t="s">
        <v>467</v>
      </c>
      <c r="C90" s="93" t="s">
        <v>468</v>
      </c>
      <c r="D90" s="43"/>
      <c r="E90" s="43"/>
      <c r="F90" s="45">
        <f t="shared" si="16"/>
        <v>14</v>
      </c>
      <c r="G90" s="25">
        <f t="shared" si="0"/>
        <v>1</v>
      </c>
      <c r="H90" s="25">
        <f t="shared" si="1"/>
        <v>1</v>
      </c>
      <c r="I90" s="25">
        <f t="shared" si="2"/>
        <v>1</v>
      </c>
      <c r="J90" s="45">
        <f t="shared" si="14"/>
        <v>28</v>
      </c>
      <c r="K90" s="25">
        <f t="shared" si="3"/>
        <v>1</v>
      </c>
      <c r="L90" s="25">
        <f t="shared" si="4"/>
        <v>1</v>
      </c>
      <c r="M90" s="25">
        <f t="shared" si="5"/>
        <v>1</v>
      </c>
      <c r="N90" s="45">
        <f t="shared" si="17"/>
        <v>28</v>
      </c>
      <c r="O90" s="25">
        <f t="shared" si="6"/>
        <v>1</v>
      </c>
      <c r="P90" s="25">
        <f t="shared" si="7"/>
        <v>1</v>
      </c>
      <c r="Q90" s="25">
        <f t="shared" si="8"/>
        <v>1</v>
      </c>
      <c r="R90" s="55"/>
      <c r="S90" s="55"/>
      <c r="T90" s="48">
        <f t="shared" si="9"/>
        <v>70</v>
      </c>
      <c r="U90" s="69">
        <f t="shared" si="15"/>
        <v>70</v>
      </c>
      <c r="V90" s="71">
        <v>30</v>
      </c>
      <c r="W90" s="72">
        <v>30</v>
      </c>
      <c r="X90" s="55">
        <v>29</v>
      </c>
      <c r="Y90" s="55">
        <v>30</v>
      </c>
      <c r="Z90" s="55"/>
      <c r="AA90" s="55"/>
      <c r="AB90" s="55"/>
      <c r="AC90" s="55">
        <v>21</v>
      </c>
      <c r="AD90" s="55"/>
      <c r="AE90" s="55"/>
    </row>
    <row r="91" spans="1:31" ht="19.5" customHeight="1">
      <c r="A91" s="92">
        <v>85</v>
      </c>
      <c r="B91" s="93" t="s">
        <v>469</v>
      </c>
      <c r="C91" s="93" t="s">
        <v>470</v>
      </c>
      <c r="D91" s="43"/>
      <c r="E91" s="43"/>
      <c r="F91" s="45">
        <f t="shared" si="16"/>
        <v>11</v>
      </c>
      <c r="G91" s="25">
        <f t="shared" si="0"/>
        <v>1</v>
      </c>
      <c r="H91" s="25">
        <f t="shared" si="1"/>
        <v>0</v>
      </c>
      <c r="I91" s="25">
        <f t="shared" si="2"/>
        <v>0</v>
      </c>
      <c r="J91" s="45">
        <f t="shared" si="14"/>
        <v>23</v>
      </c>
      <c r="K91" s="25">
        <f t="shared" si="3"/>
        <v>1</v>
      </c>
      <c r="L91" s="25">
        <f t="shared" si="4"/>
        <v>1</v>
      </c>
      <c r="M91" s="25">
        <f t="shared" si="5"/>
        <v>0</v>
      </c>
      <c r="N91" s="45">
        <v>24</v>
      </c>
      <c r="O91" s="25">
        <f t="shared" si="6"/>
        <v>1</v>
      </c>
      <c r="P91" s="25">
        <f t="shared" si="7"/>
        <v>1</v>
      </c>
      <c r="Q91" s="25">
        <f t="shared" si="8"/>
        <v>0</v>
      </c>
      <c r="R91" s="55"/>
      <c r="S91" s="55"/>
      <c r="T91" s="48">
        <f t="shared" si="9"/>
        <v>58</v>
      </c>
      <c r="U91" s="69">
        <f t="shared" si="15"/>
        <v>58</v>
      </c>
      <c r="V91" s="71">
        <v>24</v>
      </c>
      <c r="W91" s="72">
        <v>24</v>
      </c>
      <c r="X91" s="55">
        <v>23</v>
      </c>
      <c r="Y91" s="55">
        <v>25</v>
      </c>
      <c r="Z91" s="55"/>
      <c r="AA91" s="55"/>
      <c r="AB91" s="55"/>
      <c r="AC91" s="55">
        <v>19</v>
      </c>
      <c r="AD91" s="55"/>
      <c r="AE91" s="55"/>
    </row>
    <row r="92" spans="1:31" ht="19.5" customHeight="1">
      <c r="A92" s="92">
        <v>86</v>
      </c>
      <c r="B92" s="93" t="s">
        <v>471</v>
      </c>
      <c r="C92" s="93" t="s">
        <v>472</v>
      </c>
      <c r="D92" s="43"/>
      <c r="E92" s="43"/>
      <c r="F92" s="45">
        <f t="shared" si="16"/>
        <v>12</v>
      </c>
      <c r="G92" s="25">
        <f t="shared" si="0"/>
        <v>1</v>
      </c>
      <c r="H92" s="25">
        <f t="shared" si="1"/>
        <v>1</v>
      </c>
      <c r="I92" s="25">
        <f t="shared" si="2"/>
        <v>0</v>
      </c>
      <c r="J92" s="45">
        <f t="shared" si="14"/>
        <v>24</v>
      </c>
      <c r="K92" s="25">
        <f t="shared" si="3"/>
        <v>1</v>
      </c>
      <c r="L92" s="25">
        <f t="shared" si="4"/>
        <v>1</v>
      </c>
      <c r="M92" s="25">
        <f t="shared" si="5"/>
        <v>0</v>
      </c>
      <c r="N92" s="45">
        <v>25</v>
      </c>
      <c r="O92" s="25">
        <f t="shared" si="6"/>
        <v>1</v>
      </c>
      <c r="P92" s="25">
        <f t="shared" si="7"/>
        <v>1</v>
      </c>
      <c r="Q92" s="25">
        <f t="shared" si="8"/>
        <v>0</v>
      </c>
      <c r="R92" s="55"/>
      <c r="S92" s="55"/>
      <c r="T92" s="48">
        <f t="shared" si="9"/>
        <v>61</v>
      </c>
      <c r="U92" s="69">
        <f t="shared" si="15"/>
        <v>61</v>
      </c>
      <c r="V92" s="71">
        <v>25</v>
      </c>
      <c r="W92" s="72">
        <v>25</v>
      </c>
      <c r="X92" s="55">
        <v>24</v>
      </c>
      <c r="Y92" s="55">
        <v>26</v>
      </c>
      <c r="Z92" s="55"/>
      <c r="AA92" s="55"/>
      <c r="AB92" s="55"/>
      <c r="AC92" s="55">
        <v>25</v>
      </c>
      <c r="AD92" s="55"/>
      <c r="AE92" s="55"/>
    </row>
    <row r="93" spans="1:31" ht="19.5" customHeight="1">
      <c r="A93" s="92">
        <v>87</v>
      </c>
      <c r="B93" s="93" t="s">
        <v>473</v>
      </c>
      <c r="C93" s="93" t="s">
        <v>474</v>
      </c>
      <c r="D93" s="43"/>
      <c r="E93" s="43"/>
      <c r="F93" s="45">
        <f t="shared" si="16"/>
        <v>11</v>
      </c>
      <c r="G93" s="25">
        <f t="shared" si="0"/>
        <v>1</v>
      </c>
      <c r="H93" s="25">
        <f t="shared" si="1"/>
        <v>0</v>
      </c>
      <c r="I93" s="25">
        <f t="shared" si="2"/>
        <v>0</v>
      </c>
      <c r="J93" s="45">
        <f t="shared" si="14"/>
        <v>22</v>
      </c>
      <c r="K93" s="25">
        <f t="shared" si="3"/>
        <v>1</v>
      </c>
      <c r="L93" s="25">
        <f t="shared" si="4"/>
        <v>0</v>
      </c>
      <c r="M93" s="25">
        <f t="shared" si="5"/>
        <v>0</v>
      </c>
      <c r="N93" s="45">
        <v>23</v>
      </c>
      <c r="O93" s="25">
        <f t="shared" si="6"/>
        <v>1</v>
      </c>
      <c r="P93" s="25">
        <f t="shared" si="7"/>
        <v>1</v>
      </c>
      <c r="Q93" s="25">
        <f t="shared" si="8"/>
        <v>0</v>
      </c>
      <c r="R93" s="25"/>
      <c r="S93" s="25"/>
      <c r="T93" s="48">
        <f t="shared" si="9"/>
        <v>56</v>
      </c>
      <c r="U93" s="69">
        <f t="shared" si="15"/>
        <v>56</v>
      </c>
      <c r="V93" s="71">
        <v>23</v>
      </c>
      <c r="W93" s="72">
        <v>23</v>
      </c>
      <c r="X93" s="55">
        <v>22</v>
      </c>
      <c r="Y93" s="55">
        <v>24</v>
      </c>
      <c r="Z93" s="55"/>
      <c r="AA93" s="55"/>
      <c r="AB93" s="55"/>
      <c r="AC93" s="55">
        <v>19</v>
      </c>
      <c r="AD93" s="55"/>
      <c r="AE93" s="55"/>
    </row>
    <row r="94" spans="1:31" ht="19.5" customHeight="1">
      <c r="A94" s="92">
        <v>88</v>
      </c>
      <c r="B94" s="93" t="s">
        <v>475</v>
      </c>
      <c r="C94" s="93" t="s">
        <v>476</v>
      </c>
      <c r="D94" s="43"/>
      <c r="E94" s="43"/>
      <c r="F94" s="45">
        <f t="shared" si="16"/>
        <v>12</v>
      </c>
      <c r="G94" s="25">
        <f t="shared" si="0"/>
        <v>1</v>
      </c>
      <c r="H94" s="25">
        <f t="shared" si="1"/>
        <v>1</v>
      </c>
      <c r="I94" s="25">
        <f t="shared" si="2"/>
        <v>0</v>
      </c>
      <c r="J94" s="45">
        <f t="shared" si="14"/>
        <v>24</v>
      </c>
      <c r="K94" s="25">
        <f t="shared" si="3"/>
        <v>1</v>
      </c>
      <c r="L94" s="25">
        <f t="shared" si="4"/>
        <v>1</v>
      </c>
      <c r="M94" s="25">
        <f t="shared" si="5"/>
        <v>0</v>
      </c>
      <c r="N94" s="45">
        <v>25</v>
      </c>
      <c r="O94" s="25">
        <f t="shared" si="6"/>
        <v>1</v>
      </c>
      <c r="P94" s="25">
        <f t="shared" si="7"/>
        <v>1</v>
      </c>
      <c r="Q94" s="25">
        <f t="shared" si="8"/>
        <v>0</v>
      </c>
      <c r="R94" s="25"/>
      <c r="S94" s="25"/>
      <c r="T94" s="48">
        <f t="shared" si="9"/>
        <v>61</v>
      </c>
      <c r="U94" s="69">
        <f t="shared" si="15"/>
        <v>61</v>
      </c>
      <c r="V94" s="71">
        <v>25</v>
      </c>
      <c r="W94" s="72">
        <v>25</v>
      </c>
      <c r="X94" s="55">
        <v>24</v>
      </c>
      <c r="Y94" s="55">
        <v>26</v>
      </c>
      <c r="Z94" s="55"/>
      <c r="AA94" s="55"/>
      <c r="AB94" s="55"/>
      <c r="AC94" s="55">
        <v>26</v>
      </c>
      <c r="AD94" s="55"/>
      <c r="AE94" s="55"/>
    </row>
    <row r="95" spans="1:31" ht="19.5" customHeight="1">
      <c r="A95" s="92">
        <v>89</v>
      </c>
      <c r="B95" s="93" t="s">
        <v>477</v>
      </c>
      <c r="C95" s="93" t="s">
        <v>478</v>
      </c>
      <c r="D95" s="43"/>
      <c r="E95" s="43"/>
      <c r="F95" s="45">
        <f t="shared" si="16"/>
        <v>11</v>
      </c>
      <c r="G95" s="25">
        <f t="shared" si="0"/>
        <v>1</v>
      </c>
      <c r="H95" s="25">
        <f t="shared" si="1"/>
        <v>0</v>
      </c>
      <c r="I95" s="25">
        <f t="shared" si="2"/>
        <v>0</v>
      </c>
      <c r="J95" s="45">
        <f t="shared" si="14"/>
        <v>23</v>
      </c>
      <c r="K95" s="25">
        <f t="shared" si="3"/>
        <v>1</v>
      </c>
      <c r="L95" s="25">
        <f t="shared" si="4"/>
        <v>1</v>
      </c>
      <c r="M95" s="25">
        <f t="shared" si="5"/>
        <v>0</v>
      </c>
      <c r="N95" s="45">
        <v>24</v>
      </c>
      <c r="O95" s="25">
        <f t="shared" si="6"/>
        <v>1</v>
      </c>
      <c r="P95" s="25">
        <f t="shared" si="7"/>
        <v>1</v>
      </c>
      <c r="Q95" s="25">
        <f t="shared" si="8"/>
        <v>0</v>
      </c>
      <c r="R95" s="55"/>
      <c r="S95" s="55"/>
      <c r="T95" s="48">
        <f t="shared" si="9"/>
        <v>58</v>
      </c>
      <c r="U95" s="69">
        <f t="shared" si="15"/>
        <v>58</v>
      </c>
      <c r="V95" s="71">
        <v>24</v>
      </c>
      <c r="W95" s="72">
        <v>24</v>
      </c>
      <c r="X95" s="55">
        <v>23</v>
      </c>
      <c r="Y95" s="55">
        <v>25</v>
      </c>
      <c r="Z95" s="55"/>
      <c r="AA95" s="55"/>
      <c r="AB95" s="55"/>
      <c r="AC95" s="55">
        <v>19</v>
      </c>
      <c r="AD95" s="55"/>
      <c r="AE95" s="55"/>
    </row>
    <row r="96" spans="1:31" ht="19.5" customHeight="1">
      <c r="A96" s="92">
        <v>90</v>
      </c>
      <c r="B96" s="93" t="s">
        <v>479</v>
      </c>
      <c r="C96" s="93" t="s">
        <v>480</v>
      </c>
      <c r="D96" s="43"/>
      <c r="E96" s="43"/>
      <c r="F96" s="45">
        <f t="shared" si="16"/>
        <v>12</v>
      </c>
      <c r="G96" s="25">
        <f t="shared" si="0"/>
        <v>1</v>
      </c>
      <c r="H96" s="25">
        <f t="shared" si="1"/>
        <v>1</v>
      </c>
      <c r="I96" s="25">
        <f t="shared" si="2"/>
        <v>0</v>
      </c>
      <c r="J96" s="45">
        <f t="shared" si="14"/>
        <v>24</v>
      </c>
      <c r="K96" s="25">
        <f t="shared" si="3"/>
        <v>1</v>
      </c>
      <c r="L96" s="25">
        <f t="shared" si="4"/>
        <v>1</v>
      </c>
      <c r="M96" s="25">
        <f t="shared" si="5"/>
        <v>0</v>
      </c>
      <c r="N96" s="45">
        <v>25</v>
      </c>
      <c r="O96" s="25">
        <f t="shared" si="6"/>
        <v>1</v>
      </c>
      <c r="P96" s="25">
        <f t="shared" si="7"/>
        <v>1</v>
      </c>
      <c r="Q96" s="25">
        <f t="shared" si="8"/>
        <v>0</v>
      </c>
      <c r="R96" s="25"/>
      <c r="S96" s="25"/>
      <c r="T96" s="48">
        <f t="shared" si="9"/>
        <v>61</v>
      </c>
      <c r="U96" s="69">
        <f t="shared" si="15"/>
        <v>61</v>
      </c>
      <c r="V96" s="71">
        <v>25</v>
      </c>
      <c r="W96" s="72">
        <v>25</v>
      </c>
      <c r="X96" s="55">
        <v>24</v>
      </c>
      <c r="Y96" s="55">
        <v>26</v>
      </c>
      <c r="Z96" s="55"/>
      <c r="AA96" s="55"/>
      <c r="AB96" s="55"/>
      <c r="AC96" s="55">
        <v>18</v>
      </c>
      <c r="AD96" s="55"/>
      <c r="AE96" s="55"/>
    </row>
    <row r="97" spans="1:31" ht="19.5" customHeight="1">
      <c r="A97" s="92">
        <v>91</v>
      </c>
      <c r="B97" s="93" t="s">
        <v>481</v>
      </c>
      <c r="C97" s="93" t="s">
        <v>482</v>
      </c>
      <c r="D97" s="43"/>
      <c r="E97" s="43"/>
      <c r="F97" s="45">
        <f t="shared" si="16"/>
        <v>11</v>
      </c>
      <c r="G97" s="25">
        <f t="shared" si="0"/>
        <v>1</v>
      </c>
      <c r="H97" s="25">
        <f t="shared" si="1"/>
        <v>0</v>
      </c>
      <c r="I97" s="25">
        <f t="shared" si="2"/>
        <v>0</v>
      </c>
      <c r="J97" s="45">
        <f t="shared" si="14"/>
        <v>22</v>
      </c>
      <c r="K97" s="25">
        <f t="shared" si="3"/>
        <v>1</v>
      </c>
      <c r="L97" s="25">
        <f t="shared" si="4"/>
        <v>0</v>
      </c>
      <c r="M97" s="25">
        <f t="shared" si="5"/>
        <v>0</v>
      </c>
      <c r="N97" s="45">
        <v>23</v>
      </c>
      <c r="O97" s="25">
        <f t="shared" si="6"/>
        <v>1</v>
      </c>
      <c r="P97" s="25">
        <f t="shared" si="7"/>
        <v>1</v>
      </c>
      <c r="Q97" s="25">
        <f t="shared" si="8"/>
        <v>0</v>
      </c>
      <c r="R97" s="55"/>
      <c r="S97" s="55"/>
      <c r="T97" s="48">
        <f t="shared" si="9"/>
        <v>56</v>
      </c>
      <c r="U97" s="69">
        <f t="shared" si="15"/>
        <v>56</v>
      </c>
      <c r="V97" s="71">
        <v>23</v>
      </c>
      <c r="W97" s="72">
        <v>23</v>
      </c>
      <c r="X97" s="55">
        <v>22</v>
      </c>
      <c r="Y97" s="55">
        <v>24</v>
      </c>
      <c r="Z97" s="55"/>
      <c r="AA97" s="55"/>
      <c r="AB97" s="55"/>
      <c r="AC97" s="55">
        <v>18</v>
      </c>
      <c r="AD97" s="55"/>
      <c r="AE97" s="55"/>
    </row>
    <row r="98" spans="1:31" ht="19.5" customHeight="1">
      <c r="A98" s="92">
        <v>92</v>
      </c>
      <c r="B98" s="93" t="s">
        <v>483</v>
      </c>
      <c r="C98" s="93" t="s">
        <v>484</v>
      </c>
      <c r="D98" s="43"/>
      <c r="E98" s="43"/>
      <c r="F98" s="45">
        <f t="shared" si="16"/>
        <v>14</v>
      </c>
      <c r="G98" s="25">
        <f t="shared" si="0"/>
        <v>1</v>
      </c>
      <c r="H98" s="25">
        <f t="shared" si="1"/>
        <v>1</v>
      </c>
      <c r="I98" s="25">
        <f t="shared" si="2"/>
        <v>1</v>
      </c>
      <c r="J98" s="45">
        <f t="shared" si="14"/>
        <v>28</v>
      </c>
      <c r="K98" s="25">
        <f t="shared" si="3"/>
        <v>1</v>
      </c>
      <c r="L98" s="25">
        <f t="shared" si="4"/>
        <v>1</v>
      </c>
      <c r="M98" s="25">
        <f t="shared" si="5"/>
        <v>1</v>
      </c>
      <c r="N98" s="45">
        <f t="shared" si="17"/>
        <v>28</v>
      </c>
      <c r="O98" s="25">
        <f t="shared" si="6"/>
        <v>1</v>
      </c>
      <c r="P98" s="25">
        <f t="shared" si="7"/>
        <v>1</v>
      </c>
      <c r="Q98" s="25">
        <f t="shared" si="8"/>
        <v>1</v>
      </c>
      <c r="R98" s="55"/>
      <c r="S98" s="55"/>
      <c r="T98" s="48">
        <f t="shared" si="9"/>
        <v>70</v>
      </c>
      <c r="U98" s="69">
        <f t="shared" si="15"/>
        <v>70</v>
      </c>
      <c r="V98" s="71">
        <v>30</v>
      </c>
      <c r="W98" s="72">
        <v>30</v>
      </c>
      <c r="X98" s="55">
        <v>29</v>
      </c>
      <c r="Y98" s="55">
        <v>30</v>
      </c>
      <c r="Z98" s="55"/>
      <c r="AA98" s="55"/>
      <c r="AB98" s="55"/>
      <c r="AC98" s="55">
        <v>26</v>
      </c>
      <c r="AD98" s="55"/>
      <c r="AE98" s="55"/>
    </row>
    <row r="99" spans="1:31" ht="19.5" customHeight="1">
      <c r="A99" s="92">
        <v>93</v>
      </c>
      <c r="B99" s="93" t="s">
        <v>485</v>
      </c>
      <c r="C99" s="93" t="s">
        <v>486</v>
      </c>
      <c r="D99" s="43"/>
      <c r="E99" s="43"/>
      <c r="F99" s="45">
        <f t="shared" si="16"/>
        <v>11</v>
      </c>
      <c r="G99" s="25">
        <f t="shared" si="0"/>
        <v>1</v>
      </c>
      <c r="H99" s="25">
        <f t="shared" si="1"/>
        <v>0</v>
      </c>
      <c r="I99" s="25">
        <f t="shared" si="2"/>
        <v>0</v>
      </c>
      <c r="J99" s="45">
        <f t="shared" si="14"/>
        <v>23</v>
      </c>
      <c r="K99" s="25">
        <f t="shared" si="3"/>
        <v>1</v>
      </c>
      <c r="L99" s="25">
        <f t="shared" si="4"/>
        <v>1</v>
      </c>
      <c r="M99" s="25">
        <f t="shared" si="5"/>
        <v>0</v>
      </c>
      <c r="N99" s="45">
        <v>24</v>
      </c>
      <c r="O99" s="25">
        <f t="shared" si="6"/>
        <v>1</v>
      </c>
      <c r="P99" s="25">
        <f t="shared" si="7"/>
        <v>1</v>
      </c>
      <c r="Q99" s="25">
        <f t="shared" si="8"/>
        <v>0</v>
      </c>
      <c r="R99" s="55"/>
      <c r="S99" s="55"/>
      <c r="T99" s="48">
        <f t="shared" si="9"/>
        <v>58</v>
      </c>
      <c r="U99" s="69">
        <f t="shared" si="15"/>
        <v>58</v>
      </c>
      <c r="V99" s="71">
        <v>24</v>
      </c>
      <c r="W99" s="72">
        <v>24</v>
      </c>
      <c r="X99" s="55">
        <v>23</v>
      </c>
      <c r="Y99" s="55">
        <v>25</v>
      </c>
      <c r="Z99" s="55"/>
      <c r="AA99" s="55"/>
      <c r="AB99" s="55"/>
      <c r="AC99" s="55">
        <v>23</v>
      </c>
      <c r="AD99" s="55"/>
      <c r="AE99" s="55"/>
    </row>
    <row r="100" spans="1:31" ht="19.5" customHeight="1">
      <c r="A100" s="92">
        <v>94</v>
      </c>
      <c r="B100" s="93" t="s">
        <v>487</v>
      </c>
      <c r="C100" s="93" t="s">
        <v>488</v>
      </c>
      <c r="D100" s="43"/>
      <c r="E100" s="43"/>
      <c r="F100" s="45">
        <f t="shared" si="16"/>
        <v>14</v>
      </c>
      <c r="G100" s="25">
        <f t="shared" si="0"/>
        <v>1</v>
      </c>
      <c r="H100" s="25">
        <f t="shared" si="1"/>
        <v>1</v>
      </c>
      <c r="I100" s="25">
        <f t="shared" si="2"/>
        <v>1</v>
      </c>
      <c r="J100" s="45">
        <f t="shared" si="14"/>
        <v>28</v>
      </c>
      <c r="K100" s="25">
        <f t="shared" si="3"/>
        <v>1</v>
      </c>
      <c r="L100" s="25">
        <f t="shared" si="4"/>
        <v>1</v>
      </c>
      <c r="M100" s="25">
        <f t="shared" si="5"/>
        <v>1</v>
      </c>
      <c r="N100" s="45">
        <f t="shared" si="17"/>
        <v>28</v>
      </c>
      <c r="O100" s="25">
        <f t="shared" si="6"/>
        <v>1</v>
      </c>
      <c r="P100" s="25">
        <f t="shared" si="7"/>
        <v>1</v>
      </c>
      <c r="Q100" s="25">
        <f t="shared" si="8"/>
        <v>1</v>
      </c>
      <c r="R100" s="55"/>
      <c r="S100" s="55"/>
      <c r="T100" s="48">
        <f t="shared" si="9"/>
        <v>70</v>
      </c>
      <c r="U100" s="69">
        <f t="shared" si="15"/>
        <v>70</v>
      </c>
      <c r="V100" s="71">
        <v>29</v>
      </c>
      <c r="W100" s="72">
        <v>29</v>
      </c>
      <c r="X100" s="55">
        <v>28</v>
      </c>
      <c r="Y100" s="55">
        <v>30</v>
      </c>
      <c r="Z100" s="55"/>
      <c r="AA100" s="55"/>
      <c r="AB100" s="55"/>
      <c r="AC100" s="55">
        <v>28</v>
      </c>
      <c r="AD100" s="55"/>
      <c r="AE100" s="55"/>
    </row>
    <row r="101" spans="1:31" ht="19.5" customHeight="1">
      <c r="A101" s="92">
        <v>95</v>
      </c>
      <c r="B101" s="93" t="s">
        <v>489</v>
      </c>
      <c r="C101" s="93" t="s">
        <v>490</v>
      </c>
      <c r="D101" s="43"/>
      <c r="E101" s="43"/>
      <c r="F101" s="45">
        <f t="shared" si="16"/>
        <v>13</v>
      </c>
      <c r="G101" s="25">
        <f t="shared" si="0"/>
        <v>1</v>
      </c>
      <c r="H101" s="25">
        <f t="shared" si="1"/>
        <v>1</v>
      </c>
      <c r="I101" s="25">
        <f t="shared" si="2"/>
        <v>1</v>
      </c>
      <c r="J101" s="45">
        <f t="shared" si="14"/>
        <v>26</v>
      </c>
      <c r="K101" s="25">
        <f t="shared" si="3"/>
        <v>1</v>
      </c>
      <c r="L101" s="25">
        <f t="shared" si="4"/>
        <v>1</v>
      </c>
      <c r="M101" s="25">
        <f t="shared" si="5"/>
        <v>1</v>
      </c>
      <c r="N101" s="45">
        <f t="shared" si="17"/>
        <v>26</v>
      </c>
      <c r="O101" s="25">
        <f t="shared" si="6"/>
        <v>1</v>
      </c>
      <c r="P101" s="25">
        <f t="shared" si="7"/>
        <v>1</v>
      </c>
      <c r="Q101" s="25">
        <f t="shared" si="8"/>
        <v>1</v>
      </c>
      <c r="R101" s="25"/>
      <c r="S101" s="25"/>
      <c r="T101" s="48">
        <f t="shared" si="9"/>
        <v>65</v>
      </c>
      <c r="U101" s="69">
        <f t="shared" si="15"/>
        <v>65</v>
      </c>
      <c r="V101" s="71">
        <v>27</v>
      </c>
      <c r="W101" s="72">
        <v>27</v>
      </c>
      <c r="X101" s="55">
        <v>26</v>
      </c>
      <c r="Y101" s="55">
        <v>28</v>
      </c>
      <c r="Z101" s="55"/>
      <c r="AA101" s="55"/>
      <c r="AB101" s="55"/>
      <c r="AC101" s="55">
        <v>19</v>
      </c>
      <c r="AD101" s="55"/>
      <c r="AE101" s="55"/>
    </row>
    <row r="102" spans="1:31" ht="19.5" customHeight="1">
      <c r="A102" s="92">
        <v>96</v>
      </c>
      <c r="B102" s="93" t="s">
        <v>491</v>
      </c>
      <c r="C102" s="93" t="s">
        <v>492</v>
      </c>
      <c r="D102" s="43"/>
      <c r="E102" s="43"/>
      <c r="F102" s="45">
        <f t="shared" si="16"/>
        <v>11</v>
      </c>
      <c r="G102" s="25">
        <f t="shared" si="0"/>
        <v>1</v>
      </c>
      <c r="H102" s="25">
        <f t="shared" si="1"/>
        <v>0</v>
      </c>
      <c r="I102" s="25">
        <f t="shared" si="2"/>
        <v>0</v>
      </c>
      <c r="J102" s="45">
        <f t="shared" si="14"/>
        <v>23</v>
      </c>
      <c r="K102" s="25">
        <f t="shared" si="3"/>
        <v>1</v>
      </c>
      <c r="L102" s="25">
        <f t="shared" si="4"/>
        <v>1</v>
      </c>
      <c r="M102" s="25">
        <f t="shared" si="5"/>
        <v>0</v>
      </c>
      <c r="N102" s="45">
        <v>24</v>
      </c>
      <c r="O102" s="25">
        <f t="shared" si="6"/>
        <v>1</v>
      </c>
      <c r="P102" s="25">
        <f t="shared" si="7"/>
        <v>1</v>
      </c>
      <c r="Q102" s="25">
        <f t="shared" si="8"/>
        <v>0</v>
      </c>
      <c r="R102" s="55"/>
      <c r="S102" s="55"/>
      <c r="T102" s="48">
        <f t="shared" si="9"/>
        <v>58</v>
      </c>
      <c r="U102" s="69">
        <f t="shared" si="15"/>
        <v>58</v>
      </c>
      <c r="V102" s="71">
        <v>24</v>
      </c>
      <c r="W102" s="72">
        <v>24</v>
      </c>
      <c r="X102" s="55">
        <v>23</v>
      </c>
      <c r="Y102" s="55">
        <v>25</v>
      </c>
      <c r="Z102" s="55"/>
      <c r="AA102" s="55"/>
      <c r="AB102" s="55"/>
      <c r="AC102" s="55">
        <v>19</v>
      </c>
      <c r="AD102" s="55"/>
      <c r="AE102" s="55"/>
    </row>
    <row r="103" spans="1:31" ht="19.5" customHeight="1">
      <c r="A103" s="92">
        <v>97</v>
      </c>
      <c r="B103" s="93" t="s">
        <v>493</v>
      </c>
      <c r="C103" s="93" t="s">
        <v>494</v>
      </c>
      <c r="D103" s="43"/>
      <c r="E103" s="43"/>
      <c r="F103" s="45">
        <f t="shared" si="16"/>
        <v>12</v>
      </c>
      <c r="G103" s="25">
        <f t="shared" si="0"/>
        <v>1</v>
      </c>
      <c r="H103" s="25">
        <f t="shared" si="1"/>
        <v>1</v>
      </c>
      <c r="I103" s="25">
        <f t="shared" si="2"/>
        <v>0</v>
      </c>
      <c r="J103" s="45">
        <f t="shared" si="14"/>
        <v>24</v>
      </c>
      <c r="K103" s="25">
        <f t="shared" si="3"/>
        <v>1</v>
      </c>
      <c r="L103" s="25">
        <f t="shared" si="4"/>
        <v>1</v>
      </c>
      <c r="M103" s="25">
        <f t="shared" si="5"/>
        <v>0</v>
      </c>
      <c r="N103" s="45">
        <v>25</v>
      </c>
      <c r="O103" s="25">
        <f t="shared" si="6"/>
        <v>1</v>
      </c>
      <c r="P103" s="25">
        <f t="shared" si="7"/>
        <v>1</v>
      </c>
      <c r="Q103" s="25">
        <f t="shared" si="8"/>
        <v>0</v>
      </c>
      <c r="R103" s="55"/>
      <c r="S103" s="55"/>
      <c r="T103" s="48">
        <f t="shared" si="9"/>
        <v>61</v>
      </c>
      <c r="U103" s="69">
        <f t="shared" si="15"/>
        <v>61</v>
      </c>
      <c r="V103" s="71">
        <v>25</v>
      </c>
      <c r="W103" s="72">
        <v>25</v>
      </c>
      <c r="X103" s="55">
        <v>24</v>
      </c>
      <c r="Y103" s="55">
        <v>26</v>
      </c>
      <c r="Z103" s="55"/>
      <c r="AA103" s="55"/>
      <c r="AB103" s="55"/>
      <c r="AC103" s="55">
        <v>26</v>
      </c>
      <c r="AD103" s="55"/>
      <c r="AE103" s="55"/>
    </row>
    <row r="104" spans="1:31" ht="19.5" customHeight="1">
      <c r="A104" s="92">
        <v>98</v>
      </c>
      <c r="B104" s="93" t="s">
        <v>495</v>
      </c>
      <c r="C104" s="93" t="s">
        <v>496</v>
      </c>
      <c r="D104" s="43"/>
      <c r="E104" s="43"/>
      <c r="F104" s="45">
        <f t="shared" si="16"/>
        <v>12</v>
      </c>
      <c r="G104" s="25">
        <f t="shared" si="0"/>
        <v>1</v>
      </c>
      <c r="H104" s="25">
        <f t="shared" si="1"/>
        <v>1</v>
      </c>
      <c r="I104" s="25">
        <f t="shared" si="2"/>
        <v>0</v>
      </c>
      <c r="J104" s="45">
        <f t="shared" si="14"/>
        <v>24</v>
      </c>
      <c r="K104" s="25">
        <f t="shared" si="3"/>
        <v>1</v>
      </c>
      <c r="L104" s="25">
        <f t="shared" si="4"/>
        <v>1</v>
      </c>
      <c r="M104" s="25">
        <f t="shared" si="5"/>
        <v>0</v>
      </c>
      <c r="N104" s="45">
        <f t="shared" si="17"/>
        <v>24</v>
      </c>
      <c r="O104" s="25">
        <f t="shared" si="6"/>
        <v>1</v>
      </c>
      <c r="P104" s="25">
        <f t="shared" si="7"/>
        <v>1</v>
      </c>
      <c r="Q104" s="25">
        <f t="shared" si="8"/>
        <v>0</v>
      </c>
      <c r="R104" s="55"/>
      <c r="S104" s="55"/>
      <c r="T104" s="48">
        <f t="shared" si="9"/>
        <v>60</v>
      </c>
      <c r="U104" s="69">
        <f t="shared" si="15"/>
        <v>61</v>
      </c>
      <c r="V104" s="71">
        <v>25</v>
      </c>
      <c r="W104" s="72">
        <v>25</v>
      </c>
      <c r="X104" s="55">
        <v>24</v>
      </c>
      <c r="Y104" s="55">
        <v>26</v>
      </c>
      <c r="Z104" s="55"/>
      <c r="AA104" s="55"/>
      <c r="AB104" s="55"/>
      <c r="AC104" s="55">
        <v>19</v>
      </c>
      <c r="AD104" s="55"/>
      <c r="AE104" s="55"/>
    </row>
    <row r="105" spans="1:31" ht="19.5" customHeight="1">
      <c r="A105" s="92">
        <v>99</v>
      </c>
      <c r="B105" s="93" t="s">
        <v>497</v>
      </c>
      <c r="C105" s="93" t="s">
        <v>498</v>
      </c>
      <c r="D105" s="43"/>
      <c r="E105" s="43"/>
      <c r="F105" s="45">
        <f t="shared" si="16"/>
        <v>14</v>
      </c>
      <c r="G105" s="25">
        <f t="shared" si="0"/>
        <v>1</v>
      </c>
      <c r="H105" s="25">
        <f t="shared" si="1"/>
        <v>1</v>
      </c>
      <c r="I105" s="25">
        <f t="shared" si="2"/>
        <v>1</v>
      </c>
      <c r="J105" s="45">
        <f t="shared" si="14"/>
        <v>28</v>
      </c>
      <c r="K105" s="25">
        <f t="shared" si="3"/>
        <v>1</v>
      </c>
      <c r="L105" s="25">
        <f t="shared" si="4"/>
        <v>1</v>
      </c>
      <c r="M105" s="25">
        <f t="shared" si="5"/>
        <v>1</v>
      </c>
      <c r="N105" s="45">
        <f t="shared" si="17"/>
        <v>28</v>
      </c>
      <c r="O105" s="25">
        <f t="shared" si="6"/>
        <v>1</v>
      </c>
      <c r="P105" s="25">
        <f t="shared" si="7"/>
        <v>1</v>
      </c>
      <c r="Q105" s="25">
        <f t="shared" si="8"/>
        <v>1</v>
      </c>
      <c r="R105" s="55"/>
      <c r="S105" s="55"/>
      <c r="T105" s="48">
        <f t="shared" si="9"/>
        <v>70</v>
      </c>
      <c r="U105" s="69">
        <f t="shared" si="15"/>
        <v>70</v>
      </c>
      <c r="V105" s="71">
        <v>30</v>
      </c>
      <c r="W105" s="72">
        <v>30</v>
      </c>
      <c r="X105" s="55">
        <v>29</v>
      </c>
      <c r="Y105" s="55">
        <v>30</v>
      </c>
      <c r="Z105" s="55"/>
      <c r="AA105" s="55"/>
      <c r="AB105" s="55"/>
      <c r="AC105" s="55">
        <v>28</v>
      </c>
      <c r="AD105" s="55"/>
      <c r="AE105" s="55"/>
    </row>
    <row r="106" spans="1:31" ht="19.5" customHeight="1">
      <c r="A106" s="92">
        <v>100</v>
      </c>
      <c r="B106" s="93" t="s">
        <v>499</v>
      </c>
      <c r="C106" s="93" t="s">
        <v>500</v>
      </c>
      <c r="D106" s="43"/>
      <c r="E106" s="43"/>
      <c r="F106" s="45">
        <f t="shared" si="16"/>
        <v>12</v>
      </c>
      <c r="G106" s="25">
        <f t="shared" si="0"/>
        <v>1</v>
      </c>
      <c r="H106" s="25">
        <f t="shared" si="1"/>
        <v>1</v>
      </c>
      <c r="I106" s="25">
        <f t="shared" si="2"/>
        <v>0</v>
      </c>
      <c r="J106" s="45">
        <f t="shared" si="14"/>
        <v>25</v>
      </c>
      <c r="K106" s="25">
        <f t="shared" si="3"/>
        <v>1</v>
      </c>
      <c r="L106" s="25">
        <f t="shared" si="4"/>
        <v>1</v>
      </c>
      <c r="M106" s="25">
        <f t="shared" si="5"/>
        <v>0</v>
      </c>
      <c r="N106" s="45">
        <v>26</v>
      </c>
      <c r="O106" s="25">
        <f t="shared" si="6"/>
        <v>1</v>
      </c>
      <c r="P106" s="25">
        <f t="shared" si="7"/>
        <v>1</v>
      </c>
      <c r="Q106" s="25">
        <f t="shared" si="8"/>
        <v>1</v>
      </c>
      <c r="R106" s="55"/>
      <c r="S106" s="55"/>
      <c r="T106" s="48">
        <f t="shared" si="9"/>
        <v>63</v>
      </c>
      <c r="U106" s="69">
        <f t="shared" si="15"/>
        <v>63</v>
      </c>
      <c r="V106" s="71">
        <v>26</v>
      </c>
      <c r="W106" s="72">
        <v>26</v>
      </c>
      <c r="X106" s="55">
        <v>25</v>
      </c>
      <c r="Y106" s="55">
        <v>27</v>
      </c>
      <c r="Z106" s="55"/>
      <c r="AA106" s="55"/>
      <c r="AB106" s="55"/>
      <c r="AC106" s="55">
        <v>21</v>
      </c>
      <c r="AD106" s="55"/>
      <c r="AE106" s="55"/>
    </row>
    <row r="107" spans="1:31" ht="19.5" customHeight="1">
      <c r="A107" s="92">
        <v>101</v>
      </c>
      <c r="B107" s="93" t="s">
        <v>501</v>
      </c>
      <c r="C107" s="93" t="s">
        <v>502</v>
      </c>
      <c r="D107" s="43"/>
      <c r="E107" s="43"/>
      <c r="F107" s="45">
        <f t="shared" si="16"/>
        <v>13</v>
      </c>
      <c r="G107" s="25">
        <f t="shared" si="0"/>
        <v>1</v>
      </c>
      <c r="H107" s="25">
        <f t="shared" si="1"/>
        <v>1</v>
      </c>
      <c r="I107" s="25">
        <f t="shared" si="2"/>
        <v>1</v>
      </c>
      <c r="J107" s="45">
        <f t="shared" si="14"/>
        <v>26</v>
      </c>
      <c r="K107" s="25">
        <f t="shared" si="3"/>
        <v>1</v>
      </c>
      <c r="L107" s="25">
        <f t="shared" si="4"/>
        <v>1</v>
      </c>
      <c r="M107" s="25">
        <f t="shared" si="5"/>
        <v>1</v>
      </c>
      <c r="N107" s="45">
        <f t="shared" si="17"/>
        <v>26</v>
      </c>
      <c r="O107" s="25">
        <f t="shared" si="6"/>
        <v>1</v>
      </c>
      <c r="P107" s="25">
        <f t="shared" si="7"/>
        <v>1</v>
      </c>
      <c r="Q107" s="25">
        <f t="shared" si="8"/>
        <v>1</v>
      </c>
      <c r="R107" s="25"/>
      <c r="S107" s="25"/>
      <c r="T107" s="48">
        <f t="shared" si="9"/>
        <v>65</v>
      </c>
      <c r="U107" s="69">
        <f t="shared" si="15"/>
        <v>65</v>
      </c>
      <c r="V107" s="71">
        <v>27</v>
      </c>
      <c r="W107" s="72">
        <v>27</v>
      </c>
      <c r="X107" s="55">
        <v>26</v>
      </c>
      <c r="Y107" s="55">
        <v>28</v>
      </c>
      <c r="Z107" s="55"/>
      <c r="AA107" s="55"/>
      <c r="AB107" s="55"/>
      <c r="AC107" s="55">
        <v>21</v>
      </c>
      <c r="AD107" s="55"/>
      <c r="AE107" s="55"/>
    </row>
    <row r="108" spans="1:31" ht="19.5" customHeight="1">
      <c r="A108" s="92">
        <v>102</v>
      </c>
      <c r="B108" s="93" t="s">
        <v>503</v>
      </c>
      <c r="C108" s="93" t="s">
        <v>504</v>
      </c>
      <c r="D108" s="43"/>
      <c r="E108" s="43"/>
      <c r="F108" s="45">
        <f t="shared" si="16"/>
        <v>12</v>
      </c>
      <c r="G108" s="25">
        <f t="shared" si="0"/>
        <v>1</v>
      </c>
      <c r="H108" s="25">
        <f t="shared" si="1"/>
        <v>1</v>
      </c>
      <c r="I108" s="25">
        <f t="shared" si="2"/>
        <v>0</v>
      </c>
      <c r="J108" s="45">
        <f t="shared" si="14"/>
        <v>24</v>
      </c>
      <c r="K108" s="25">
        <f t="shared" si="3"/>
        <v>1</v>
      </c>
      <c r="L108" s="25">
        <f t="shared" si="4"/>
        <v>1</v>
      </c>
      <c r="M108" s="25">
        <f t="shared" si="5"/>
        <v>0</v>
      </c>
      <c r="N108" s="45">
        <v>25</v>
      </c>
      <c r="O108" s="25">
        <f t="shared" si="6"/>
        <v>1</v>
      </c>
      <c r="P108" s="25">
        <f t="shared" si="7"/>
        <v>1</v>
      </c>
      <c r="Q108" s="25">
        <f t="shared" si="8"/>
        <v>0</v>
      </c>
      <c r="R108" s="25"/>
      <c r="S108" s="25"/>
      <c r="T108" s="48">
        <f t="shared" si="9"/>
        <v>61</v>
      </c>
      <c r="U108" s="69">
        <f t="shared" si="15"/>
        <v>61</v>
      </c>
      <c r="V108" s="71">
        <v>25</v>
      </c>
      <c r="W108" s="72">
        <v>25</v>
      </c>
      <c r="X108" s="55">
        <v>24</v>
      </c>
      <c r="Y108" s="55">
        <v>26</v>
      </c>
      <c r="Z108" s="55"/>
      <c r="AA108" s="55"/>
      <c r="AB108" s="55"/>
      <c r="AC108" s="55">
        <v>20</v>
      </c>
      <c r="AD108" s="55"/>
      <c r="AE108" s="55"/>
    </row>
    <row r="109" spans="1:31" ht="19.5" customHeight="1">
      <c r="A109" s="92">
        <v>103</v>
      </c>
      <c r="B109" s="93" t="s">
        <v>505</v>
      </c>
      <c r="C109" s="93" t="s">
        <v>506</v>
      </c>
      <c r="D109" s="43"/>
      <c r="E109" s="43"/>
      <c r="F109" s="45">
        <f t="shared" si="16"/>
        <v>11</v>
      </c>
      <c r="G109" s="25">
        <f t="shared" si="0"/>
        <v>1</v>
      </c>
      <c r="H109" s="25">
        <f t="shared" si="1"/>
        <v>0</v>
      </c>
      <c r="I109" s="25">
        <f t="shared" si="2"/>
        <v>0</v>
      </c>
      <c r="J109" s="45">
        <f t="shared" si="14"/>
        <v>23</v>
      </c>
      <c r="K109" s="25">
        <f t="shared" si="3"/>
        <v>1</v>
      </c>
      <c r="L109" s="25">
        <f t="shared" si="4"/>
        <v>1</v>
      </c>
      <c r="M109" s="25">
        <f t="shared" si="5"/>
        <v>0</v>
      </c>
      <c r="N109" s="45">
        <v>24</v>
      </c>
      <c r="O109" s="25">
        <f t="shared" si="6"/>
        <v>1</v>
      </c>
      <c r="P109" s="25">
        <f t="shared" si="7"/>
        <v>1</v>
      </c>
      <c r="Q109" s="25">
        <f t="shared" si="8"/>
        <v>0</v>
      </c>
      <c r="R109" s="25"/>
      <c r="S109" s="25"/>
      <c r="T109" s="48">
        <f t="shared" si="9"/>
        <v>58</v>
      </c>
      <c r="U109" s="69">
        <f t="shared" si="15"/>
        <v>58</v>
      </c>
      <c r="V109" s="71">
        <v>24</v>
      </c>
      <c r="W109" s="72">
        <v>24</v>
      </c>
      <c r="X109" s="55">
        <v>23</v>
      </c>
      <c r="Y109" s="55">
        <v>25</v>
      </c>
      <c r="Z109" s="55"/>
      <c r="AA109" s="55"/>
      <c r="AB109" s="55"/>
      <c r="AC109" s="55">
        <v>24</v>
      </c>
      <c r="AD109" s="55"/>
      <c r="AE109" s="55"/>
    </row>
    <row r="110" spans="1:31" ht="19.5" customHeight="1">
      <c r="A110" s="92">
        <v>104</v>
      </c>
      <c r="B110" s="93" t="s">
        <v>507</v>
      </c>
      <c r="C110" s="93" t="s">
        <v>198</v>
      </c>
      <c r="D110" s="43"/>
      <c r="E110" s="43"/>
      <c r="F110" s="45">
        <f t="shared" si="16"/>
        <v>12</v>
      </c>
      <c r="G110" s="25">
        <f t="shared" si="0"/>
        <v>1</v>
      </c>
      <c r="H110" s="25">
        <f t="shared" si="1"/>
        <v>1</v>
      </c>
      <c r="I110" s="25">
        <f t="shared" si="2"/>
        <v>0</v>
      </c>
      <c r="J110" s="45">
        <f t="shared" si="14"/>
        <v>25</v>
      </c>
      <c r="K110" s="25">
        <f t="shared" si="3"/>
        <v>1</v>
      </c>
      <c r="L110" s="25">
        <f t="shared" si="4"/>
        <v>1</v>
      </c>
      <c r="M110" s="25">
        <f t="shared" si="5"/>
        <v>0</v>
      </c>
      <c r="N110" s="45">
        <v>26</v>
      </c>
      <c r="O110" s="25">
        <f t="shared" si="6"/>
        <v>1</v>
      </c>
      <c r="P110" s="25">
        <f t="shared" si="7"/>
        <v>1</v>
      </c>
      <c r="Q110" s="25">
        <f t="shared" si="8"/>
        <v>1</v>
      </c>
      <c r="R110" s="25"/>
      <c r="S110" s="25"/>
      <c r="T110" s="48">
        <f t="shared" si="9"/>
        <v>63</v>
      </c>
      <c r="U110" s="69">
        <f t="shared" si="15"/>
        <v>63</v>
      </c>
      <c r="V110" s="71">
        <v>26</v>
      </c>
      <c r="W110" s="72">
        <v>26</v>
      </c>
      <c r="X110" s="55">
        <v>25</v>
      </c>
      <c r="Y110" s="55">
        <v>27</v>
      </c>
      <c r="Z110" s="55"/>
      <c r="AA110" s="55"/>
      <c r="AB110" s="55"/>
      <c r="AC110" s="55">
        <v>24</v>
      </c>
      <c r="AD110" s="55"/>
      <c r="AE110" s="55"/>
    </row>
    <row r="111" spans="1:31" ht="19.5" customHeight="1">
      <c r="A111" s="92">
        <v>105</v>
      </c>
      <c r="B111" s="93" t="s">
        <v>508</v>
      </c>
      <c r="C111" s="93" t="s">
        <v>509</v>
      </c>
      <c r="D111" s="43"/>
      <c r="E111" s="43"/>
      <c r="F111" s="45">
        <f t="shared" si="16"/>
        <v>9</v>
      </c>
      <c r="G111" s="25">
        <f t="shared" si="0"/>
        <v>0</v>
      </c>
      <c r="H111" s="25">
        <f t="shared" si="1"/>
        <v>0</v>
      </c>
      <c r="I111" s="25">
        <f t="shared" si="2"/>
        <v>0</v>
      </c>
      <c r="J111" s="45">
        <f t="shared" si="14"/>
        <v>18</v>
      </c>
      <c r="K111" s="25">
        <f t="shared" si="3"/>
        <v>0</v>
      </c>
      <c r="L111" s="25">
        <f t="shared" si="4"/>
        <v>0</v>
      </c>
      <c r="M111" s="25">
        <f t="shared" si="5"/>
        <v>0</v>
      </c>
      <c r="N111" s="45">
        <v>20</v>
      </c>
      <c r="O111" s="25">
        <f t="shared" si="6"/>
        <v>1</v>
      </c>
      <c r="P111" s="25">
        <f t="shared" si="7"/>
        <v>0</v>
      </c>
      <c r="Q111" s="25">
        <f t="shared" si="8"/>
        <v>0</v>
      </c>
      <c r="R111" s="25"/>
      <c r="S111" s="25"/>
      <c r="T111" s="48">
        <f t="shared" si="9"/>
        <v>47</v>
      </c>
      <c r="U111" s="69">
        <f t="shared" si="15"/>
        <v>47</v>
      </c>
      <c r="V111" s="71">
        <v>19</v>
      </c>
      <c r="W111" s="72">
        <v>19</v>
      </c>
      <c r="X111" s="55">
        <v>18</v>
      </c>
      <c r="Y111" s="55">
        <v>20</v>
      </c>
      <c r="Z111" s="55"/>
      <c r="AA111" s="55"/>
      <c r="AB111" s="55"/>
      <c r="AC111" s="55">
        <v>21</v>
      </c>
      <c r="AD111" s="55"/>
      <c r="AE111" s="55"/>
    </row>
    <row r="112" spans="1:31" ht="19.5" customHeight="1">
      <c r="A112" s="92">
        <v>106</v>
      </c>
      <c r="B112" s="93" t="s">
        <v>510</v>
      </c>
      <c r="C112" s="93" t="s">
        <v>200</v>
      </c>
      <c r="D112" s="43"/>
      <c r="E112" s="43"/>
      <c r="F112" s="45">
        <f t="shared" si="16"/>
        <v>10</v>
      </c>
      <c r="G112" s="25">
        <f t="shared" si="0"/>
        <v>1</v>
      </c>
      <c r="H112" s="25">
        <f t="shared" si="1"/>
        <v>0</v>
      </c>
      <c r="I112" s="25">
        <f t="shared" si="2"/>
        <v>0</v>
      </c>
      <c r="J112" s="45">
        <f t="shared" si="14"/>
        <v>21</v>
      </c>
      <c r="K112" s="25">
        <f t="shared" si="3"/>
        <v>1</v>
      </c>
      <c r="L112" s="25">
        <f t="shared" si="4"/>
        <v>0</v>
      </c>
      <c r="M112" s="25">
        <f t="shared" si="5"/>
        <v>0</v>
      </c>
      <c r="N112" s="45">
        <v>23</v>
      </c>
      <c r="O112" s="25">
        <f t="shared" si="6"/>
        <v>1</v>
      </c>
      <c r="P112" s="25">
        <f t="shared" si="7"/>
        <v>1</v>
      </c>
      <c r="Q112" s="25">
        <f t="shared" si="8"/>
        <v>0</v>
      </c>
      <c r="R112" s="55"/>
      <c r="S112" s="55"/>
      <c r="T112" s="48">
        <f t="shared" si="9"/>
        <v>54</v>
      </c>
      <c r="U112" s="69">
        <f t="shared" si="15"/>
        <v>54</v>
      </c>
      <c r="V112" s="71">
        <v>22</v>
      </c>
      <c r="W112" s="72">
        <v>22</v>
      </c>
      <c r="X112" s="55">
        <v>21</v>
      </c>
      <c r="Y112" s="55">
        <v>23</v>
      </c>
      <c r="Z112" s="55"/>
      <c r="AA112" s="55"/>
      <c r="AB112" s="55"/>
      <c r="AC112" s="55">
        <v>19</v>
      </c>
      <c r="AD112" s="55"/>
      <c r="AE112" s="55"/>
    </row>
    <row r="113" spans="1:31" ht="19.5" customHeight="1">
      <c r="A113" s="92">
        <v>107</v>
      </c>
      <c r="B113" s="93" t="s">
        <v>511</v>
      </c>
      <c r="C113" s="93" t="s">
        <v>512</v>
      </c>
      <c r="D113" s="43"/>
      <c r="E113" s="43"/>
      <c r="F113" s="45">
        <f t="shared" si="16"/>
        <v>12</v>
      </c>
      <c r="G113" s="25">
        <f t="shared" si="0"/>
        <v>1</v>
      </c>
      <c r="H113" s="25">
        <f t="shared" si="1"/>
        <v>1</v>
      </c>
      <c r="I113" s="25">
        <f t="shared" si="2"/>
        <v>0</v>
      </c>
      <c r="J113" s="45">
        <f t="shared" si="14"/>
        <v>25</v>
      </c>
      <c r="K113" s="25">
        <f t="shared" si="3"/>
        <v>1</v>
      </c>
      <c r="L113" s="25">
        <f t="shared" si="4"/>
        <v>1</v>
      </c>
      <c r="M113" s="25">
        <f t="shared" si="5"/>
        <v>0</v>
      </c>
      <c r="N113" s="45">
        <v>26</v>
      </c>
      <c r="O113" s="25">
        <f t="shared" si="6"/>
        <v>1</v>
      </c>
      <c r="P113" s="25">
        <f t="shared" si="7"/>
        <v>1</v>
      </c>
      <c r="Q113" s="25">
        <f t="shared" si="8"/>
        <v>1</v>
      </c>
      <c r="R113" s="55"/>
      <c r="S113" s="55"/>
      <c r="T113" s="48">
        <f t="shared" si="9"/>
        <v>63</v>
      </c>
      <c r="U113" s="69">
        <f t="shared" si="15"/>
        <v>63</v>
      </c>
      <c r="V113" s="71">
        <v>26</v>
      </c>
      <c r="W113" s="72">
        <v>26</v>
      </c>
      <c r="X113" s="55">
        <v>25</v>
      </c>
      <c r="Y113" s="55">
        <v>27</v>
      </c>
      <c r="Z113" s="55"/>
      <c r="AA113" s="55"/>
      <c r="AB113" s="55"/>
      <c r="AC113" s="55">
        <v>20</v>
      </c>
      <c r="AD113" s="55"/>
      <c r="AE113" s="55"/>
    </row>
    <row r="114" spans="1:31" ht="19.5" customHeight="1">
      <c r="A114" s="92">
        <v>108</v>
      </c>
      <c r="B114" s="93" t="s">
        <v>513</v>
      </c>
      <c r="C114" s="93" t="s">
        <v>514</v>
      </c>
      <c r="D114" s="43"/>
      <c r="E114" s="43"/>
      <c r="F114" s="45">
        <f t="shared" si="16"/>
        <v>13</v>
      </c>
      <c r="G114" s="25">
        <f t="shared" si="0"/>
        <v>1</v>
      </c>
      <c r="H114" s="25">
        <f t="shared" si="1"/>
        <v>1</v>
      </c>
      <c r="I114" s="25">
        <f t="shared" si="2"/>
        <v>1</v>
      </c>
      <c r="J114" s="45">
        <f t="shared" si="14"/>
        <v>26</v>
      </c>
      <c r="K114" s="25">
        <f t="shared" si="3"/>
        <v>1</v>
      </c>
      <c r="L114" s="25">
        <f t="shared" si="4"/>
        <v>1</v>
      </c>
      <c r="M114" s="25">
        <f t="shared" si="5"/>
        <v>1</v>
      </c>
      <c r="N114" s="45">
        <f t="shared" si="17"/>
        <v>26</v>
      </c>
      <c r="O114" s="25">
        <f t="shared" si="6"/>
        <v>1</v>
      </c>
      <c r="P114" s="25">
        <f t="shared" si="7"/>
        <v>1</v>
      </c>
      <c r="Q114" s="25">
        <f t="shared" si="8"/>
        <v>1</v>
      </c>
      <c r="R114" s="55"/>
      <c r="S114" s="55"/>
      <c r="T114" s="48">
        <f t="shared" si="9"/>
        <v>65</v>
      </c>
      <c r="U114" s="69">
        <f t="shared" si="15"/>
        <v>65</v>
      </c>
      <c r="V114" s="71">
        <v>27</v>
      </c>
      <c r="W114" s="72">
        <v>27</v>
      </c>
      <c r="X114" s="55">
        <v>26</v>
      </c>
      <c r="Y114" s="55">
        <v>28</v>
      </c>
      <c r="Z114" s="55"/>
      <c r="AA114" s="55"/>
      <c r="AB114" s="55"/>
      <c r="AC114" s="55">
        <v>25</v>
      </c>
      <c r="AD114" s="55"/>
      <c r="AE114" s="55"/>
    </row>
    <row r="115" spans="1:31" ht="19.5" customHeight="1">
      <c r="A115" s="92">
        <v>109</v>
      </c>
      <c r="B115" s="93" t="s">
        <v>515</v>
      </c>
      <c r="C115" s="93" t="s">
        <v>516</v>
      </c>
      <c r="D115" s="43"/>
      <c r="E115" s="43"/>
      <c r="F115" s="45">
        <f t="shared" si="16"/>
        <v>11</v>
      </c>
      <c r="G115" s="25">
        <f t="shared" si="0"/>
        <v>1</v>
      </c>
      <c r="H115" s="25">
        <f t="shared" si="1"/>
        <v>0</v>
      </c>
      <c r="I115" s="25">
        <f t="shared" si="2"/>
        <v>0</v>
      </c>
      <c r="J115" s="45">
        <f t="shared" si="14"/>
        <v>23</v>
      </c>
      <c r="K115" s="25">
        <f t="shared" si="3"/>
        <v>1</v>
      </c>
      <c r="L115" s="25">
        <f t="shared" si="4"/>
        <v>1</v>
      </c>
      <c r="M115" s="25">
        <f t="shared" si="5"/>
        <v>0</v>
      </c>
      <c r="N115" s="45">
        <v>24</v>
      </c>
      <c r="O115" s="25">
        <f t="shared" si="6"/>
        <v>1</v>
      </c>
      <c r="P115" s="25">
        <f t="shared" si="7"/>
        <v>1</v>
      </c>
      <c r="Q115" s="25">
        <f t="shared" si="8"/>
        <v>0</v>
      </c>
      <c r="R115" s="55"/>
      <c r="S115" s="55"/>
      <c r="T115" s="48">
        <f t="shared" si="9"/>
        <v>58</v>
      </c>
      <c r="U115" s="69">
        <f t="shared" si="15"/>
        <v>58</v>
      </c>
      <c r="V115" s="71">
        <v>24</v>
      </c>
      <c r="W115" s="72">
        <v>24</v>
      </c>
      <c r="X115" s="55">
        <v>23</v>
      </c>
      <c r="Y115" s="55">
        <v>25</v>
      </c>
      <c r="Z115" s="55"/>
      <c r="AA115" s="55"/>
      <c r="AB115" s="55"/>
      <c r="AC115" s="55">
        <v>23</v>
      </c>
      <c r="AD115" s="55"/>
      <c r="AE115" s="55"/>
    </row>
    <row r="116" spans="1:31" ht="19.5" customHeight="1">
      <c r="A116" s="92">
        <v>110</v>
      </c>
      <c r="B116" s="93" t="s">
        <v>517</v>
      </c>
      <c r="C116" s="93" t="s">
        <v>518</v>
      </c>
      <c r="D116" s="43"/>
      <c r="E116" s="43"/>
      <c r="F116" s="45">
        <f t="shared" si="16"/>
        <v>13</v>
      </c>
      <c r="G116" s="25">
        <f t="shared" si="0"/>
        <v>1</v>
      </c>
      <c r="H116" s="25">
        <f t="shared" si="1"/>
        <v>1</v>
      </c>
      <c r="I116" s="25">
        <f t="shared" si="2"/>
        <v>1</v>
      </c>
      <c r="J116" s="45">
        <f t="shared" si="14"/>
        <v>26</v>
      </c>
      <c r="K116" s="25">
        <f t="shared" si="3"/>
        <v>1</v>
      </c>
      <c r="L116" s="25">
        <f t="shared" si="4"/>
        <v>1</v>
      </c>
      <c r="M116" s="25">
        <f t="shared" si="5"/>
        <v>1</v>
      </c>
      <c r="N116" s="45">
        <f t="shared" si="17"/>
        <v>26</v>
      </c>
      <c r="O116" s="25">
        <f t="shared" si="6"/>
        <v>1</v>
      </c>
      <c r="P116" s="25">
        <f t="shared" si="7"/>
        <v>1</v>
      </c>
      <c r="Q116" s="25">
        <f t="shared" si="8"/>
        <v>1</v>
      </c>
      <c r="R116" s="25"/>
      <c r="S116" s="25"/>
      <c r="T116" s="48">
        <f t="shared" si="9"/>
        <v>65</v>
      </c>
      <c r="U116" s="69">
        <f t="shared" si="15"/>
        <v>65</v>
      </c>
      <c r="V116" s="71">
        <v>27</v>
      </c>
      <c r="W116" s="72">
        <v>27</v>
      </c>
      <c r="X116" s="55">
        <v>26</v>
      </c>
      <c r="Y116" s="55">
        <v>28</v>
      </c>
      <c r="Z116" s="55"/>
      <c r="AA116" s="55"/>
      <c r="AB116" s="55"/>
      <c r="AC116" s="55">
        <v>18</v>
      </c>
      <c r="AD116" s="55"/>
      <c r="AE116" s="55"/>
    </row>
    <row r="117" spans="1:31" ht="19.5" customHeight="1">
      <c r="A117" s="92">
        <v>111</v>
      </c>
      <c r="B117" s="93" t="s">
        <v>519</v>
      </c>
      <c r="C117" s="93" t="s">
        <v>520</v>
      </c>
      <c r="D117" s="43"/>
      <c r="E117" s="43"/>
      <c r="F117" s="45">
        <f t="shared" si="16"/>
        <v>12</v>
      </c>
      <c r="G117" s="25">
        <f t="shared" si="0"/>
        <v>1</v>
      </c>
      <c r="H117" s="25">
        <f t="shared" si="1"/>
        <v>1</v>
      </c>
      <c r="I117" s="25">
        <f t="shared" si="2"/>
        <v>0</v>
      </c>
      <c r="J117" s="45">
        <f t="shared" si="14"/>
        <v>24</v>
      </c>
      <c r="K117" s="25">
        <f t="shared" si="3"/>
        <v>1</v>
      </c>
      <c r="L117" s="25">
        <f t="shared" si="4"/>
        <v>1</v>
      </c>
      <c r="M117" s="25">
        <f t="shared" si="5"/>
        <v>0</v>
      </c>
      <c r="N117" s="45">
        <v>25</v>
      </c>
      <c r="O117" s="25">
        <f t="shared" si="6"/>
        <v>1</v>
      </c>
      <c r="P117" s="25">
        <f t="shared" si="7"/>
        <v>1</v>
      </c>
      <c r="Q117" s="25">
        <f t="shared" si="8"/>
        <v>0</v>
      </c>
      <c r="R117" s="55"/>
      <c r="S117" s="55"/>
      <c r="T117" s="48">
        <f t="shared" si="9"/>
        <v>61</v>
      </c>
      <c r="U117" s="69">
        <f t="shared" si="15"/>
        <v>61</v>
      </c>
      <c r="V117" s="71">
        <v>25</v>
      </c>
      <c r="W117" s="72">
        <v>25</v>
      </c>
      <c r="X117" s="55">
        <v>24</v>
      </c>
      <c r="Y117" s="55">
        <v>26</v>
      </c>
      <c r="Z117" s="55"/>
      <c r="AA117" s="55"/>
      <c r="AB117" s="55"/>
      <c r="AC117" s="55">
        <v>19</v>
      </c>
      <c r="AD117" s="55"/>
      <c r="AE117" s="55"/>
    </row>
    <row r="118" spans="1:31" ht="19.5" customHeight="1">
      <c r="A118" s="92">
        <v>112</v>
      </c>
      <c r="B118" s="93" t="s">
        <v>521</v>
      </c>
      <c r="C118" s="93" t="s">
        <v>522</v>
      </c>
      <c r="D118" s="43"/>
      <c r="E118" s="43"/>
      <c r="F118" s="45">
        <f t="shared" si="16"/>
        <v>12</v>
      </c>
      <c r="G118" s="25">
        <f t="shared" si="0"/>
        <v>1</v>
      </c>
      <c r="H118" s="25">
        <f t="shared" si="1"/>
        <v>1</v>
      </c>
      <c r="I118" s="25">
        <f t="shared" si="2"/>
        <v>0</v>
      </c>
      <c r="J118" s="45">
        <f t="shared" si="14"/>
        <v>24</v>
      </c>
      <c r="K118" s="25">
        <f t="shared" si="3"/>
        <v>1</v>
      </c>
      <c r="L118" s="25">
        <f t="shared" si="4"/>
        <v>1</v>
      </c>
      <c r="M118" s="25">
        <f t="shared" si="5"/>
        <v>0</v>
      </c>
      <c r="N118" s="45">
        <v>25</v>
      </c>
      <c r="O118" s="25">
        <f t="shared" si="6"/>
        <v>1</v>
      </c>
      <c r="P118" s="25">
        <f t="shared" si="7"/>
        <v>1</v>
      </c>
      <c r="Q118" s="25">
        <f t="shared" si="8"/>
        <v>0</v>
      </c>
      <c r="R118" s="25"/>
      <c r="S118" s="25"/>
      <c r="T118" s="48">
        <f t="shared" si="9"/>
        <v>61</v>
      </c>
      <c r="U118" s="69">
        <f t="shared" si="15"/>
        <v>61</v>
      </c>
      <c r="V118" s="71">
        <v>25</v>
      </c>
      <c r="W118" s="72">
        <v>25</v>
      </c>
      <c r="X118" s="55">
        <v>24</v>
      </c>
      <c r="Y118" s="55">
        <v>26</v>
      </c>
      <c r="Z118" s="55"/>
      <c r="AA118" s="55"/>
      <c r="AB118" s="55"/>
      <c r="AC118" s="55">
        <v>19</v>
      </c>
      <c r="AD118" s="55"/>
      <c r="AE118" s="55"/>
    </row>
    <row r="119" spans="1:31" ht="19.5" customHeight="1">
      <c r="A119" s="92">
        <v>113</v>
      </c>
      <c r="B119" s="93" t="s">
        <v>523</v>
      </c>
      <c r="C119" s="93" t="s">
        <v>207</v>
      </c>
      <c r="D119" s="43"/>
      <c r="E119" s="43"/>
      <c r="F119" s="45">
        <f t="shared" si="16"/>
        <v>13</v>
      </c>
      <c r="G119" s="25">
        <f t="shared" si="0"/>
        <v>1</v>
      </c>
      <c r="H119" s="25">
        <f t="shared" si="1"/>
        <v>1</v>
      </c>
      <c r="I119" s="25">
        <f t="shared" si="2"/>
        <v>1</v>
      </c>
      <c r="J119" s="45">
        <f t="shared" si="14"/>
        <v>26</v>
      </c>
      <c r="K119" s="25">
        <f t="shared" si="3"/>
        <v>1</v>
      </c>
      <c r="L119" s="25">
        <f t="shared" si="4"/>
        <v>1</v>
      </c>
      <c r="M119" s="25">
        <f t="shared" si="5"/>
        <v>1</v>
      </c>
      <c r="N119" s="45">
        <f t="shared" si="17"/>
        <v>26</v>
      </c>
      <c r="O119" s="25">
        <f t="shared" si="6"/>
        <v>1</v>
      </c>
      <c r="P119" s="25">
        <f t="shared" si="7"/>
        <v>1</v>
      </c>
      <c r="Q119" s="25">
        <f t="shared" si="8"/>
        <v>1</v>
      </c>
      <c r="R119" s="55"/>
      <c r="S119" s="55"/>
      <c r="T119" s="48">
        <f t="shared" si="9"/>
        <v>65</v>
      </c>
      <c r="U119" s="69">
        <f t="shared" si="15"/>
        <v>65</v>
      </c>
      <c r="V119" s="71">
        <v>27</v>
      </c>
      <c r="W119" s="72">
        <v>27</v>
      </c>
      <c r="X119" s="55">
        <v>26</v>
      </c>
      <c r="Y119" s="55">
        <v>28</v>
      </c>
      <c r="Z119" s="55"/>
      <c r="AA119" s="55"/>
      <c r="AB119" s="55"/>
      <c r="AC119" s="55">
        <v>20</v>
      </c>
      <c r="AD119" s="55"/>
      <c r="AE119" s="55"/>
    </row>
    <row r="120" spans="1:31" ht="19.5" customHeight="1">
      <c r="A120" s="92">
        <v>114</v>
      </c>
      <c r="B120" s="93" t="s">
        <v>524</v>
      </c>
      <c r="C120" s="93" t="s">
        <v>525</v>
      </c>
      <c r="D120" s="43"/>
      <c r="E120" s="43"/>
      <c r="F120" s="45">
        <f t="shared" si="16"/>
        <v>11</v>
      </c>
      <c r="G120" s="25">
        <f t="shared" si="0"/>
        <v>1</v>
      </c>
      <c r="H120" s="25">
        <f t="shared" si="1"/>
        <v>0</v>
      </c>
      <c r="I120" s="25">
        <f t="shared" si="2"/>
        <v>0</v>
      </c>
      <c r="J120" s="45">
        <f t="shared" si="14"/>
        <v>22</v>
      </c>
      <c r="K120" s="25">
        <f t="shared" si="3"/>
        <v>1</v>
      </c>
      <c r="L120" s="25">
        <f t="shared" si="4"/>
        <v>0</v>
      </c>
      <c r="M120" s="25">
        <f t="shared" si="5"/>
        <v>0</v>
      </c>
      <c r="N120" s="45">
        <v>23</v>
      </c>
      <c r="O120" s="25">
        <f t="shared" si="6"/>
        <v>1</v>
      </c>
      <c r="P120" s="25">
        <f t="shared" si="7"/>
        <v>1</v>
      </c>
      <c r="Q120" s="25">
        <f t="shared" si="8"/>
        <v>0</v>
      </c>
      <c r="R120" s="25"/>
      <c r="S120" s="25"/>
      <c r="T120" s="48">
        <f t="shared" si="9"/>
        <v>56</v>
      </c>
      <c r="U120" s="69">
        <f t="shared" si="15"/>
        <v>56</v>
      </c>
      <c r="V120" s="71">
        <v>23</v>
      </c>
      <c r="W120" s="72">
        <v>23</v>
      </c>
      <c r="X120" s="55">
        <v>22</v>
      </c>
      <c r="Y120" s="55">
        <v>24</v>
      </c>
      <c r="Z120" s="55"/>
      <c r="AA120" s="55"/>
      <c r="AB120" s="55"/>
      <c r="AC120" s="55">
        <v>28</v>
      </c>
      <c r="AD120" s="55"/>
      <c r="AE120" s="55"/>
    </row>
    <row r="121" spans="1:31" ht="19.5" customHeight="1">
      <c r="A121" s="92">
        <v>115</v>
      </c>
      <c r="B121" s="93" t="s">
        <v>526</v>
      </c>
      <c r="C121" s="93" t="s">
        <v>527</v>
      </c>
      <c r="D121" s="43"/>
      <c r="E121" s="43"/>
      <c r="F121" s="45">
        <f t="shared" si="16"/>
        <v>13</v>
      </c>
      <c r="G121" s="25">
        <f t="shared" si="0"/>
        <v>1</v>
      </c>
      <c r="H121" s="25">
        <f t="shared" si="1"/>
        <v>1</v>
      </c>
      <c r="I121" s="25">
        <f t="shared" si="2"/>
        <v>1</v>
      </c>
      <c r="J121" s="45">
        <f t="shared" si="14"/>
        <v>27</v>
      </c>
      <c r="K121" s="25">
        <f t="shared" si="3"/>
        <v>1</v>
      </c>
      <c r="L121" s="25">
        <f t="shared" si="4"/>
        <v>1</v>
      </c>
      <c r="M121" s="25">
        <f t="shared" si="5"/>
        <v>1</v>
      </c>
      <c r="N121" s="45">
        <v>28</v>
      </c>
      <c r="O121" s="25">
        <f t="shared" si="6"/>
        <v>1</v>
      </c>
      <c r="P121" s="25">
        <f t="shared" si="7"/>
        <v>1</v>
      </c>
      <c r="Q121" s="25">
        <f t="shared" si="8"/>
        <v>1</v>
      </c>
      <c r="R121" s="55"/>
      <c r="S121" s="55"/>
      <c r="T121" s="48">
        <f t="shared" si="9"/>
        <v>68</v>
      </c>
      <c r="U121" s="69">
        <f t="shared" si="15"/>
        <v>68</v>
      </c>
      <c r="V121" s="71">
        <v>28</v>
      </c>
      <c r="W121" s="72">
        <v>28</v>
      </c>
      <c r="X121" s="55">
        <v>27</v>
      </c>
      <c r="Y121" s="55">
        <v>29</v>
      </c>
      <c r="Z121" s="55"/>
      <c r="AA121" s="55"/>
      <c r="AB121" s="55"/>
      <c r="AC121" s="55">
        <v>24</v>
      </c>
      <c r="AD121" s="55"/>
      <c r="AE121" s="55"/>
    </row>
    <row r="122" spans="1:31" ht="19.5" customHeight="1">
      <c r="A122" s="92">
        <v>116</v>
      </c>
      <c r="B122" s="93" t="s">
        <v>528</v>
      </c>
      <c r="C122" s="93" t="s">
        <v>529</v>
      </c>
      <c r="D122" s="43"/>
      <c r="E122" s="43"/>
      <c r="F122" s="45">
        <f t="shared" si="16"/>
        <v>14</v>
      </c>
      <c r="G122" s="25">
        <f t="shared" si="0"/>
        <v>1</v>
      </c>
      <c r="H122" s="25">
        <f t="shared" si="1"/>
        <v>1</v>
      </c>
      <c r="I122" s="25">
        <f t="shared" si="2"/>
        <v>1</v>
      </c>
      <c r="J122" s="45">
        <f t="shared" si="14"/>
        <v>28</v>
      </c>
      <c r="K122" s="25">
        <f t="shared" si="3"/>
        <v>1</v>
      </c>
      <c r="L122" s="25">
        <f t="shared" si="4"/>
        <v>1</v>
      </c>
      <c r="M122" s="25">
        <f t="shared" si="5"/>
        <v>1</v>
      </c>
      <c r="N122" s="45">
        <f t="shared" si="17"/>
        <v>28</v>
      </c>
      <c r="O122" s="25">
        <f t="shared" si="6"/>
        <v>1</v>
      </c>
      <c r="P122" s="25">
        <f t="shared" si="7"/>
        <v>1</v>
      </c>
      <c r="Q122" s="25">
        <f t="shared" si="8"/>
        <v>1</v>
      </c>
      <c r="R122" s="25"/>
      <c r="S122" s="25"/>
      <c r="T122" s="48">
        <f t="shared" si="9"/>
        <v>70</v>
      </c>
      <c r="U122" s="69">
        <f t="shared" si="15"/>
        <v>70</v>
      </c>
      <c r="V122" s="71">
        <v>30</v>
      </c>
      <c r="W122" s="72">
        <v>30</v>
      </c>
      <c r="X122" s="55">
        <v>29</v>
      </c>
      <c r="Y122" s="55">
        <v>30</v>
      </c>
      <c r="Z122" s="55"/>
      <c r="AA122" s="55"/>
      <c r="AB122" s="55"/>
      <c r="AC122" s="55">
        <v>24</v>
      </c>
      <c r="AD122" s="55"/>
      <c r="AE122" s="55"/>
    </row>
    <row r="123" spans="1:31" ht="19.5" customHeight="1">
      <c r="A123" s="92">
        <v>117</v>
      </c>
      <c r="B123" s="93" t="s">
        <v>530</v>
      </c>
      <c r="C123" s="93" t="s">
        <v>531</v>
      </c>
      <c r="D123" s="43"/>
      <c r="E123" s="43"/>
      <c r="F123" s="45">
        <f t="shared" si="16"/>
        <v>11</v>
      </c>
      <c r="G123" s="25">
        <f t="shared" si="0"/>
        <v>1</v>
      </c>
      <c r="H123" s="25">
        <f t="shared" si="1"/>
        <v>0</v>
      </c>
      <c r="I123" s="25">
        <f t="shared" si="2"/>
        <v>0</v>
      </c>
      <c r="J123" s="45">
        <f t="shared" si="14"/>
        <v>22</v>
      </c>
      <c r="K123" s="25">
        <f t="shared" si="3"/>
        <v>1</v>
      </c>
      <c r="L123" s="25">
        <f t="shared" si="4"/>
        <v>0</v>
      </c>
      <c r="M123" s="25">
        <f t="shared" si="5"/>
        <v>0</v>
      </c>
      <c r="N123" s="45">
        <v>23</v>
      </c>
      <c r="O123" s="25">
        <f t="shared" si="6"/>
        <v>1</v>
      </c>
      <c r="P123" s="25">
        <f t="shared" si="7"/>
        <v>1</v>
      </c>
      <c r="Q123" s="25">
        <f t="shared" si="8"/>
        <v>0</v>
      </c>
      <c r="R123" s="55"/>
      <c r="S123" s="55"/>
      <c r="T123" s="48">
        <f t="shared" si="9"/>
        <v>56</v>
      </c>
      <c r="U123" s="69">
        <f t="shared" si="15"/>
        <v>56</v>
      </c>
      <c r="V123" s="71">
        <v>23</v>
      </c>
      <c r="W123" s="72">
        <v>23</v>
      </c>
      <c r="X123" s="55">
        <v>22</v>
      </c>
      <c r="Y123" s="55">
        <v>24</v>
      </c>
      <c r="Z123" s="55"/>
      <c r="AA123" s="55"/>
      <c r="AB123" s="55"/>
      <c r="AC123" s="55">
        <v>28</v>
      </c>
      <c r="AD123" s="55"/>
      <c r="AE123" s="55"/>
    </row>
    <row r="124" spans="1:31" ht="19.5" customHeight="1">
      <c r="A124" s="92">
        <v>118</v>
      </c>
      <c r="B124" s="93" t="s">
        <v>532</v>
      </c>
      <c r="C124" s="93" t="s">
        <v>533</v>
      </c>
      <c r="D124" s="43"/>
      <c r="E124" s="43"/>
      <c r="F124" s="45">
        <f t="shared" si="16"/>
        <v>14</v>
      </c>
      <c r="G124" s="25">
        <f t="shared" si="0"/>
        <v>1</v>
      </c>
      <c r="H124" s="25">
        <f t="shared" si="1"/>
        <v>1</v>
      </c>
      <c r="I124" s="25">
        <f t="shared" si="2"/>
        <v>1</v>
      </c>
      <c r="J124" s="45">
        <f t="shared" si="14"/>
        <v>28</v>
      </c>
      <c r="K124" s="25">
        <f t="shared" si="3"/>
        <v>1</v>
      </c>
      <c r="L124" s="25">
        <f t="shared" si="4"/>
        <v>1</v>
      </c>
      <c r="M124" s="25">
        <f t="shared" si="5"/>
        <v>1</v>
      </c>
      <c r="N124" s="45">
        <f t="shared" si="17"/>
        <v>28</v>
      </c>
      <c r="O124" s="25">
        <f t="shared" si="6"/>
        <v>1</v>
      </c>
      <c r="P124" s="25">
        <f t="shared" si="7"/>
        <v>1</v>
      </c>
      <c r="Q124" s="25">
        <f t="shared" si="8"/>
        <v>1</v>
      </c>
      <c r="R124" s="25"/>
      <c r="S124" s="25"/>
      <c r="T124" s="48">
        <f t="shared" si="9"/>
        <v>70</v>
      </c>
      <c r="U124" s="69">
        <f t="shared" si="15"/>
        <v>70</v>
      </c>
      <c r="V124" s="71">
        <v>29</v>
      </c>
      <c r="W124" s="72">
        <v>29</v>
      </c>
      <c r="X124" s="55">
        <v>28</v>
      </c>
      <c r="Y124" s="55">
        <v>30</v>
      </c>
      <c r="Z124" s="55"/>
      <c r="AA124" s="55"/>
      <c r="AB124" s="55"/>
      <c r="AC124" s="55">
        <v>28</v>
      </c>
      <c r="AD124" s="55"/>
      <c r="AE124" s="55"/>
    </row>
    <row r="125" spans="1:31" ht="15.75" customHeight="1">
      <c r="A125" s="92">
        <v>119</v>
      </c>
      <c r="B125" s="93" t="s">
        <v>534</v>
      </c>
      <c r="C125" s="93" t="s">
        <v>535</v>
      </c>
      <c r="D125" s="43"/>
      <c r="E125" s="43"/>
      <c r="F125" s="45">
        <f t="shared" si="16"/>
        <v>12</v>
      </c>
      <c r="G125" s="25">
        <f t="shared" si="0"/>
        <v>1</v>
      </c>
      <c r="H125" s="25">
        <f t="shared" si="1"/>
        <v>1</v>
      </c>
      <c r="I125" s="25">
        <f t="shared" si="2"/>
        <v>0</v>
      </c>
      <c r="J125" s="45">
        <f t="shared" si="14"/>
        <v>24</v>
      </c>
      <c r="K125" s="25">
        <f t="shared" si="3"/>
        <v>1</v>
      </c>
      <c r="L125" s="25">
        <f t="shared" si="4"/>
        <v>1</v>
      </c>
      <c r="M125" s="25">
        <f t="shared" si="5"/>
        <v>0</v>
      </c>
      <c r="N125" s="45">
        <v>25</v>
      </c>
      <c r="O125" s="25">
        <f t="shared" si="6"/>
        <v>1</v>
      </c>
      <c r="P125" s="25">
        <f t="shared" si="7"/>
        <v>1</v>
      </c>
      <c r="Q125" s="25">
        <f t="shared" si="8"/>
        <v>0</v>
      </c>
      <c r="R125" s="55"/>
      <c r="S125" s="55"/>
      <c r="T125" s="48">
        <f t="shared" si="9"/>
        <v>61</v>
      </c>
      <c r="U125" s="69">
        <f t="shared" si="15"/>
        <v>61</v>
      </c>
      <c r="V125" s="71">
        <v>25</v>
      </c>
      <c r="W125" s="72">
        <v>25</v>
      </c>
      <c r="X125" s="55">
        <v>24</v>
      </c>
      <c r="Y125" s="55">
        <v>26</v>
      </c>
      <c r="Z125" s="55"/>
      <c r="AA125" s="55"/>
      <c r="AB125" s="55"/>
      <c r="AC125" s="55">
        <v>18</v>
      </c>
      <c r="AD125" s="55"/>
      <c r="AE125" s="55"/>
    </row>
    <row r="126" spans="1:31" ht="15.75" customHeight="1">
      <c r="A126" s="92">
        <v>120</v>
      </c>
      <c r="B126" s="93" t="s">
        <v>536</v>
      </c>
      <c r="C126" s="93" t="s">
        <v>537</v>
      </c>
      <c r="D126" s="43"/>
      <c r="E126" s="43"/>
      <c r="F126" s="45">
        <f t="shared" si="16"/>
        <v>11</v>
      </c>
      <c r="G126" s="25">
        <f t="shared" si="0"/>
        <v>1</v>
      </c>
      <c r="H126" s="25">
        <f t="shared" si="1"/>
        <v>0</v>
      </c>
      <c r="I126" s="25">
        <f t="shared" si="2"/>
        <v>0</v>
      </c>
      <c r="J126" s="45">
        <f t="shared" si="14"/>
        <v>23</v>
      </c>
      <c r="K126" s="25">
        <f t="shared" si="3"/>
        <v>1</v>
      </c>
      <c r="L126" s="25">
        <f t="shared" si="4"/>
        <v>1</v>
      </c>
      <c r="M126" s="25">
        <f t="shared" si="5"/>
        <v>0</v>
      </c>
      <c r="N126" s="45">
        <v>24</v>
      </c>
      <c r="O126" s="25">
        <f t="shared" si="6"/>
        <v>1</v>
      </c>
      <c r="P126" s="25">
        <f t="shared" si="7"/>
        <v>1</v>
      </c>
      <c r="Q126" s="25">
        <f t="shared" si="8"/>
        <v>0</v>
      </c>
      <c r="R126" s="55"/>
      <c r="S126" s="55"/>
      <c r="T126" s="48">
        <f t="shared" si="9"/>
        <v>58</v>
      </c>
      <c r="U126" s="69">
        <f t="shared" si="15"/>
        <v>58</v>
      </c>
      <c r="V126" s="71">
        <v>24</v>
      </c>
      <c r="W126" s="72">
        <v>24</v>
      </c>
      <c r="X126" s="55">
        <v>23</v>
      </c>
      <c r="Y126" s="55">
        <v>25</v>
      </c>
      <c r="Z126" s="55"/>
      <c r="AA126" s="55"/>
      <c r="AB126" s="55"/>
      <c r="AC126" s="55">
        <v>26</v>
      </c>
      <c r="AD126" s="55"/>
      <c r="AE126" s="55"/>
    </row>
    <row r="127" spans="1:31" ht="15.75" customHeight="1">
      <c r="A127" s="92">
        <v>121</v>
      </c>
      <c r="B127" s="93" t="s">
        <v>538</v>
      </c>
      <c r="C127" s="93" t="s">
        <v>539</v>
      </c>
      <c r="D127" s="43"/>
      <c r="E127" s="43"/>
      <c r="F127" s="45">
        <f t="shared" si="16"/>
        <v>14</v>
      </c>
      <c r="G127" s="25">
        <f t="shared" si="0"/>
        <v>1</v>
      </c>
      <c r="H127" s="25">
        <f t="shared" si="1"/>
        <v>1</v>
      </c>
      <c r="I127" s="25">
        <f t="shared" si="2"/>
        <v>1</v>
      </c>
      <c r="J127" s="45">
        <f t="shared" ref="J127:J190" si="18">ROUNDDOWN(U127*2/5,0)</f>
        <v>28</v>
      </c>
      <c r="K127" s="25">
        <f t="shared" si="3"/>
        <v>1</v>
      </c>
      <c r="L127" s="25">
        <f t="shared" si="4"/>
        <v>1</v>
      </c>
      <c r="M127" s="25">
        <f t="shared" si="5"/>
        <v>1</v>
      </c>
      <c r="N127" s="45">
        <f t="shared" si="17"/>
        <v>28</v>
      </c>
      <c r="O127" s="25">
        <f t="shared" si="6"/>
        <v>1</v>
      </c>
      <c r="P127" s="25">
        <f t="shared" si="7"/>
        <v>1</v>
      </c>
      <c r="Q127" s="25">
        <f t="shared" si="8"/>
        <v>1</v>
      </c>
      <c r="R127" s="55"/>
      <c r="S127" s="55"/>
      <c r="T127" s="48">
        <f t="shared" si="9"/>
        <v>70</v>
      </c>
      <c r="U127" s="69">
        <f t="shared" ref="U127:U190" si="19">ROUND(7/3*Y127,0)</f>
        <v>70</v>
      </c>
      <c r="V127" s="71">
        <v>29</v>
      </c>
      <c r="W127" s="72">
        <v>29</v>
      </c>
      <c r="X127" s="55">
        <v>28</v>
      </c>
      <c r="Y127" s="55">
        <v>30</v>
      </c>
      <c r="Z127" s="55"/>
      <c r="AA127" s="55"/>
      <c r="AB127" s="55"/>
      <c r="AC127" s="55">
        <v>17</v>
      </c>
      <c r="AD127" s="55"/>
      <c r="AE127" s="55"/>
    </row>
    <row r="128" spans="1:31" ht="15.75" customHeight="1">
      <c r="A128" s="92">
        <v>122</v>
      </c>
      <c r="B128" s="93" t="s">
        <v>540</v>
      </c>
      <c r="C128" s="93" t="s">
        <v>541</v>
      </c>
      <c r="D128" s="43"/>
      <c r="E128" s="43"/>
      <c r="F128" s="45">
        <f t="shared" si="16"/>
        <v>11</v>
      </c>
      <c r="G128" s="25">
        <f t="shared" si="0"/>
        <v>1</v>
      </c>
      <c r="H128" s="25">
        <f t="shared" si="1"/>
        <v>0</v>
      </c>
      <c r="I128" s="25">
        <f t="shared" si="2"/>
        <v>0</v>
      </c>
      <c r="J128" s="45">
        <f t="shared" si="18"/>
        <v>23</v>
      </c>
      <c r="K128" s="25">
        <f t="shared" si="3"/>
        <v>1</v>
      </c>
      <c r="L128" s="25">
        <f t="shared" si="4"/>
        <v>1</v>
      </c>
      <c r="M128" s="25">
        <f t="shared" si="5"/>
        <v>0</v>
      </c>
      <c r="N128" s="45">
        <v>24</v>
      </c>
      <c r="O128" s="25">
        <f t="shared" si="6"/>
        <v>1</v>
      </c>
      <c r="P128" s="25">
        <f t="shared" si="7"/>
        <v>1</v>
      </c>
      <c r="Q128" s="25">
        <f t="shared" si="8"/>
        <v>0</v>
      </c>
      <c r="R128" s="55"/>
      <c r="S128" s="55"/>
      <c r="T128" s="48">
        <f t="shared" si="9"/>
        <v>58</v>
      </c>
      <c r="U128" s="69">
        <f t="shared" si="19"/>
        <v>58</v>
      </c>
      <c r="V128" s="71">
        <v>24</v>
      </c>
      <c r="W128" s="72">
        <v>24</v>
      </c>
      <c r="X128" s="55">
        <v>23</v>
      </c>
      <c r="Y128" s="55">
        <v>25</v>
      </c>
      <c r="Z128" s="55"/>
      <c r="AA128" s="55"/>
      <c r="AB128" s="55"/>
      <c r="AC128" s="55">
        <v>19</v>
      </c>
      <c r="AD128" s="55"/>
      <c r="AE128" s="55"/>
    </row>
    <row r="129" spans="1:31" ht="15.75" customHeight="1">
      <c r="A129" s="92">
        <v>123</v>
      </c>
      <c r="B129" s="93" t="s">
        <v>542</v>
      </c>
      <c r="C129" s="93" t="s">
        <v>543</v>
      </c>
      <c r="D129" s="43"/>
      <c r="E129" s="43"/>
      <c r="F129" s="45">
        <f t="shared" si="16"/>
        <v>13</v>
      </c>
      <c r="G129" s="25">
        <f t="shared" si="0"/>
        <v>1</v>
      </c>
      <c r="H129" s="25">
        <f t="shared" si="1"/>
        <v>1</v>
      </c>
      <c r="I129" s="25">
        <f t="shared" si="2"/>
        <v>1</v>
      </c>
      <c r="J129" s="45">
        <f t="shared" si="18"/>
        <v>27</v>
      </c>
      <c r="K129" s="25">
        <f t="shared" si="3"/>
        <v>1</v>
      </c>
      <c r="L129" s="25">
        <f t="shared" si="4"/>
        <v>1</v>
      </c>
      <c r="M129" s="25">
        <f t="shared" si="5"/>
        <v>1</v>
      </c>
      <c r="N129" s="45">
        <v>28</v>
      </c>
      <c r="O129" s="25">
        <f t="shared" si="6"/>
        <v>1</v>
      </c>
      <c r="P129" s="25">
        <f t="shared" si="7"/>
        <v>1</v>
      </c>
      <c r="Q129" s="25">
        <f t="shared" si="8"/>
        <v>1</v>
      </c>
      <c r="R129" s="55"/>
      <c r="S129" s="55"/>
      <c r="T129" s="48">
        <f t="shared" si="9"/>
        <v>68</v>
      </c>
      <c r="U129" s="69">
        <f t="shared" si="19"/>
        <v>68</v>
      </c>
      <c r="V129" s="71">
        <v>28</v>
      </c>
      <c r="W129" s="72">
        <v>28</v>
      </c>
      <c r="X129" s="55">
        <v>27</v>
      </c>
      <c r="Y129" s="55">
        <v>29</v>
      </c>
      <c r="Z129" s="55"/>
      <c r="AA129" s="55"/>
      <c r="AB129" s="55"/>
      <c r="AC129" s="55">
        <v>28</v>
      </c>
      <c r="AD129" s="55"/>
      <c r="AE129" s="55"/>
    </row>
    <row r="130" spans="1:31" ht="15.75" customHeight="1">
      <c r="A130" s="92">
        <v>124</v>
      </c>
      <c r="B130" s="93" t="s">
        <v>544</v>
      </c>
      <c r="C130" s="93" t="s">
        <v>545</v>
      </c>
      <c r="D130" s="43"/>
      <c r="E130" s="43"/>
      <c r="F130" s="45">
        <f t="shared" si="16"/>
        <v>14</v>
      </c>
      <c r="G130" s="25">
        <f t="shared" si="0"/>
        <v>1</v>
      </c>
      <c r="H130" s="25">
        <f t="shared" si="1"/>
        <v>1</v>
      </c>
      <c r="I130" s="25">
        <f t="shared" si="2"/>
        <v>1</v>
      </c>
      <c r="J130" s="45">
        <f t="shared" si="18"/>
        <v>28</v>
      </c>
      <c r="K130" s="25">
        <f t="shared" si="3"/>
        <v>1</v>
      </c>
      <c r="L130" s="25">
        <f t="shared" si="4"/>
        <v>1</v>
      </c>
      <c r="M130" s="25">
        <f t="shared" si="5"/>
        <v>1</v>
      </c>
      <c r="N130" s="45">
        <f t="shared" si="17"/>
        <v>28</v>
      </c>
      <c r="O130" s="25">
        <f t="shared" si="6"/>
        <v>1</v>
      </c>
      <c r="P130" s="25">
        <f t="shared" si="7"/>
        <v>1</v>
      </c>
      <c r="Q130" s="25">
        <f t="shared" si="8"/>
        <v>1</v>
      </c>
      <c r="R130" s="55"/>
      <c r="S130" s="55"/>
      <c r="T130" s="48">
        <f t="shared" si="9"/>
        <v>70</v>
      </c>
      <c r="U130" s="69">
        <f t="shared" si="19"/>
        <v>70</v>
      </c>
      <c r="V130" s="71">
        <v>29</v>
      </c>
      <c r="W130" s="72">
        <v>29</v>
      </c>
      <c r="X130" s="55">
        <v>28</v>
      </c>
      <c r="Y130" s="55">
        <v>30</v>
      </c>
      <c r="Z130" s="55"/>
      <c r="AA130" s="55"/>
      <c r="AB130" s="55"/>
      <c r="AC130" s="55">
        <v>19</v>
      </c>
      <c r="AD130" s="55"/>
      <c r="AE130" s="55"/>
    </row>
    <row r="131" spans="1:31" ht="15.75" customHeight="1">
      <c r="A131" s="92">
        <v>125</v>
      </c>
      <c r="B131" s="93" t="s">
        <v>546</v>
      </c>
      <c r="C131" s="93" t="s">
        <v>547</v>
      </c>
      <c r="D131" s="43"/>
      <c r="E131" s="43"/>
      <c r="F131" s="45">
        <f t="shared" si="16"/>
        <v>11</v>
      </c>
      <c r="G131" s="25">
        <f t="shared" si="0"/>
        <v>1</v>
      </c>
      <c r="H131" s="25">
        <f t="shared" si="1"/>
        <v>0</v>
      </c>
      <c r="I131" s="25">
        <f t="shared" si="2"/>
        <v>0</v>
      </c>
      <c r="J131" s="45">
        <f t="shared" si="18"/>
        <v>23</v>
      </c>
      <c r="K131" s="25">
        <f t="shared" si="3"/>
        <v>1</v>
      </c>
      <c r="L131" s="25">
        <f t="shared" si="4"/>
        <v>1</v>
      </c>
      <c r="M131" s="25">
        <f t="shared" si="5"/>
        <v>0</v>
      </c>
      <c r="N131" s="45">
        <v>24</v>
      </c>
      <c r="O131" s="25">
        <f t="shared" si="6"/>
        <v>1</v>
      </c>
      <c r="P131" s="25">
        <f t="shared" si="7"/>
        <v>1</v>
      </c>
      <c r="Q131" s="25">
        <f t="shared" si="8"/>
        <v>0</v>
      </c>
      <c r="R131" s="55"/>
      <c r="S131" s="55"/>
      <c r="T131" s="48">
        <f t="shared" si="9"/>
        <v>58</v>
      </c>
      <c r="U131" s="69">
        <f t="shared" si="19"/>
        <v>58</v>
      </c>
      <c r="V131" s="71">
        <v>24</v>
      </c>
      <c r="W131" s="72">
        <v>24</v>
      </c>
      <c r="X131" s="55">
        <v>23</v>
      </c>
      <c r="Y131" s="55">
        <v>25</v>
      </c>
      <c r="Z131" s="55"/>
      <c r="AA131" s="55"/>
      <c r="AB131" s="55"/>
      <c r="AC131" s="55">
        <v>21</v>
      </c>
      <c r="AD131" s="55"/>
      <c r="AE131" s="55"/>
    </row>
    <row r="132" spans="1:31" ht="15.75" customHeight="1">
      <c r="A132" s="92">
        <v>126</v>
      </c>
      <c r="B132" s="93" t="s">
        <v>548</v>
      </c>
      <c r="C132" s="93" t="s">
        <v>549</v>
      </c>
      <c r="D132" s="43"/>
      <c r="E132" s="43"/>
      <c r="F132" s="45">
        <f t="shared" si="16"/>
        <v>11</v>
      </c>
      <c r="G132" s="25">
        <f t="shared" si="0"/>
        <v>1</v>
      </c>
      <c r="H132" s="25">
        <f t="shared" si="1"/>
        <v>0</v>
      </c>
      <c r="I132" s="25">
        <f t="shared" si="2"/>
        <v>0</v>
      </c>
      <c r="J132" s="45">
        <f t="shared" si="18"/>
        <v>22</v>
      </c>
      <c r="K132" s="25">
        <f t="shared" si="3"/>
        <v>1</v>
      </c>
      <c r="L132" s="25">
        <f t="shared" si="4"/>
        <v>0</v>
      </c>
      <c r="M132" s="25">
        <f t="shared" si="5"/>
        <v>0</v>
      </c>
      <c r="N132" s="45">
        <v>23</v>
      </c>
      <c r="O132" s="25">
        <f t="shared" si="6"/>
        <v>1</v>
      </c>
      <c r="P132" s="25">
        <f t="shared" si="7"/>
        <v>1</v>
      </c>
      <c r="Q132" s="25">
        <f t="shared" si="8"/>
        <v>0</v>
      </c>
      <c r="R132" s="55"/>
      <c r="S132" s="55"/>
      <c r="T132" s="48">
        <f t="shared" si="9"/>
        <v>56</v>
      </c>
      <c r="U132" s="69">
        <f t="shared" si="19"/>
        <v>56</v>
      </c>
      <c r="V132" s="71">
        <v>23</v>
      </c>
      <c r="W132" s="72">
        <v>23</v>
      </c>
      <c r="X132" s="55">
        <v>22</v>
      </c>
      <c r="Y132" s="55">
        <v>24</v>
      </c>
      <c r="Z132" s="55"/>
      <c r="AA132" s="55"/>
      <c r="AB132" s="55"/>
      <c r="AC132" s="55">
        <v>21</v>
      </c>
      <c r="AD132" s="55"/>
      <c r="AE132" s="55"/>
    </row>
    <row r="133" spans="1:31" ht="15.75" customHeight="1">
      <c r="A133" s="92">
        <v>127</v>
      </c>
      <c r="B133" s="93" t="s">
        <v>550</v>
      </c>
      <c r="C133" s="93" t="s">
        <v>551</v>
      </c>
      <c r="D133" s="43"/>
      <c r="E133" s="43"/>
      <c r="F133" s="45">
        <f t="shared" si="16"/>
        <v>12</v>
      </c>
      <c r="G133" s="25">
        <f t="shared" si="0"/>
        <v>1</v>
      </c>
      <c r="H133" s="25">
        <f t="shared" si="1"/>
        <v>1</v>
      </c>
      <c r="I133" s="25">
        <f t="shared" si="2"/>
        <v>0</v>
      </c>
      <c r="J133" s="45">
        <f t="shared" si="18"/>
        <v>24</v>
      </c>
      <c r="K133" s="25">
        <f t="shared" si="3"/>
        <v>1</v>
      </c>
      <c r="L133" s="25">
        <f t="shared" si="4"/>
        <v>1</v>
      </c>
      <c r="M133" s="25">
        <f t="shared" si="5"/>
        <v>0</v>
      </c>
      <c r="N133" s="45">
        <v>25</v>
      </c>
      <c r="O133" s="25">
        <f t="shared" si="6"/>
        <v>1</v>
      </c>
      <c r="P133" s="25">
        <f t="shared" si="7"/>
        <v>1</v>
      </c>
      <c r="Q133" s="25">
        <f t="shared" si="8"/>
        <v>0</v>
      </c>
      <c r="R133" s="55"/>
      <c r="S133" s="55"/>
      <c r="T133" s="48">
        <f t="shared" si="9"/>
        <v>61</v>
      </c>
      <c r="U133" s="69">
        <f t="shared" si="19"/>
        <v>61</v>
      </c>
      <c r="V133" s="71">
        <v>25</v>
      </c>
      <c r="W133" s="72">
        <v>25</v>
      </c>
      <c r="X133" s="55">
        <v>24</v>
      </c>
      <c r="Y133" s="55">
        <v>26</v>
      </c>
      <c r="Z133" s="55"/>
      <c r="AA133" s="55"/>
      <c r="AB133" s="55"/>
      <c r="AC133" s="55">
        <v>23</v>
      </c>
      <c r="AD133" s="55"/>
      <c r="AE133" s="55"/>
    </row>
    <row r="134" spans="1:31" ht="15.75" customHeight="1">
      <c r="A134" s="92">
        <v>128</v>
      </c>
      <c r="B134" s="93" t="s">
        <v>552</v>
      </c>
      <c r="C134" s="93" t="s">
        <v>553</v>
      </c>
      <c r="D134" s="43"/>
      <c r="E134" s="43"/>
      <c r="F134" s="45">
        <f t="shared" si="16"/>
        <v>11</v>
      </c>
      <c r="G134" s="25">
        <f t="shared" si="0"/>
        <v>1</v>
      </c>
      <c r="H134" s="25">
        <f t="shared" si="1"/>
        <v>0</v>
      </c>
      <c r="I134" s="25">
        <f t="shared" si="2"/>
        <v>0</v>
      </c>
      <c r="J134" s="45">
        <f t="shared" si="18"/>
        <v>22</v>
      </c>
      <c r="K134" s="25">
        <f t="shared" si="3"/>
        <v>1</v>
      </c>
      <c r="L134" s="25">
        <f t="shared" si="4"/>
        <v>0</v>
      </c>
      <c r="M134" s="25">
        <f t="shared" si="5"/>
        <v>0</v>
      </c>
      <c r="N134" s="45">
        <v>23</v>
      </c>
      <c r="O134" s="25">
        <f t="shared" si="6"/>
        <v>1</v>
      </c>
      <c r="P134" s="25">
        <f t="shared" si="7"/>
        <v>1</v>
      </c>
      <c r="Q134" s="25">
        <f t="shared" si="8"/>
        <v>0</v>
      </c>
      <c r="R134" s="55"/>
      <c r="S134" s="55"/>
      <c r="T134" s="48">
        <f t="shared" si="9"/>
        <v>56</v>
      </c>
      <c r="U134" s="69">
        <f t="shared" si="19"/>
        <v>56</v>
      </c>
      <c r="V134" s="71">
        <v>23</v>
      </c>
      <c r="W134" s="72">
        <v>23</v>
      </c>
      <c r="X134" s="55">
        <v>22</v>
      </c>
      <c r="Y134" s="55">
        <v>24</v>
      </c>
      <c r="Z134" s="55"/>
      <c r="AA134" s="55"/>
      <c r="AB134" s="55"/>
      <c r="AC134" s="55">
        <v>25</v>
      </c>
      <c r="AD134" s="55"/>
      <c r="AE134" s="55"/>
    </row>
    <row r="135" spans="1:31" ht="15.75" customHeight="1">
      <c r="A135" s="92">
        <v>129</v>
      </c>
      <c r="B135" s="93" t="s">
        <v>554</v>
      </c>
      <c r="C135" s="93" t="s">
        <v>555</v>
      </c>
      <c r="D135" s="43"/>
      <c r="E135" s="43"/>
      <c r="F135" s="45">
        <f t="shared" si="16"/>
        <v>11</v>
      </c>
      <c r="G135" s="25">
        <f t="shared" si="0"/>
        <v>1</v>
      </c>
      <c r="H135" s="25">
        <f t="shared" si="1"/>
        <v>0</v>
      </c>
      <c r="I135" s="25">
        <f t="shared" si="2"/>
        <v>0</v>
      </c>
      <c r="J135" s="45">
        <f t="shared" si="18"/>
        <v>22</v>
      </c>
      <c r="K135" s="25">
        <f t="shared" si="3"/>
        <v>1</v>
      </c>
      <c r="L135" s="25">
        <f t="shared" si="4"/>
        <v>0</v>
      </c>
      <c r="M135" s="25">
        <f t="shared" si="5"/>
        <v>0</v>
      </c>
      <c r="N135" s="45">
        <v>23</v>
      </c>
      <c r="O135" s="25">
        <f t="shared" si="6"/>
        <v>1</v>
      </c>
      <c r="P135" s="25">
        <f t="shared" si="7"/>
        <v>1</v>
      </c>
      <c r="Q135" s="25">
        <f t="shared" si="8"/>
        <v>0</v>
      </c>
      <c r="R135" s="55"/>
      <c r="S135" s="55"/>
      <c r="T135" s="48">
        <f t="shared" si="9"/>
        <v>56</v>
      </c>
      <c r="U135" s="69">
        <f t="shared" si="19"/>
        <v>56</v>
      </c>
      <c r="V135" s="71">
        <v>23</v>
      </c>
      <c r="W135" s="72">
        <v>23</v>
      </c>
      <c r="X135" s="55">
        <v>22</v>
      </c>
      <c r="Y135" s="55">
        <v>24</v>
      </c>
      <c r="Z135" s="55"/>
      <c r="AA135" s="55"/>
      <c r="AB135" s="55"/>
      <c r="AC135" s="55">
        <v>21</v>
      </c>
      <c r="AD135" s="55"/>
      <c r="AE135" s="55"/>
    </row>
    <row r="136" spans="1:31" ht="15.75" customHeight="1">
      <c r="A136" s="92">
        <v>130</v>
      </c>
      <c r="B136" s="93" t="s">
        <v>556</v>
      </c>
      <c r="C136" s="93" t="s">
        <v>557</v>
      </c>
      <c r="D136" s="43"/>
      <c r="E136" s="43"/>
      <c r="F136" s="45">
        <f t="shared" ref="F136:F199" si="20">ROUNDDOWN(U136*1/5,0)</f>
        <v>13</v>
      </c>
      <c r="G136" s="25">
        <f t="shared" si="0"/>
        <v>1</v>
      </c>
      <c r="H136" s="25">
        <f t="shared" si="1"/>
        <v>1</v>
      </c>
      <c r="I136" s="25">
        <f t="shared" si="2"/>
        <v>1</v>
      </c>
      <c r="J136" s="45">
        <f t="shared" si="18"/>
        <v>27</v>
      </c>
      <c r="K136" s="25">
        <f t="shared" si="3"/>
        <v>1</v>
      </c>
      <c r="L136" s="25">
        <f t="shared" si="4"/>
        <v>1</v>
      </c>
      <c r="M136" s="25">
        <f t="shared" si="5"/>
        <v>1</v>
      </c>
      <c r="N136" s="45">
        <v>28</v>
      </c>
      <c r="O136" s="25">
        <f t="shared" si="6"/>
        <v>1</v>
      </c>
      <c r="P136" s="25">
        <f t="shared" si="7"/>
        <v>1</v>
      </c>
      <c r="Q136" s="25">
        <f t="shared" si="8"/>
        <v>1</v>
      </c>
      <c r="R136" s="55"/>
      <c r="S136" s="55"/>
      <c r="T136" s="48">
        <f t="shared" si="9"/>
        <v>68</v>
      </c>
      <c r="U136" s="69">
        <f t="shared" si="19"/>
        <v>68</v>
      </c>
      <c r="V136" s="71">
        <v>28</v>
      </c>
      <c r="W136" s="72">
        <v>28</v>
      </c>
      <c r="X136" s="55">
        <v>27</v>
      </c>
      <c r="Y136" s="55">
        <v>29</v>
      </c>
      <c r="Z136" s="55"/>
      <c r="AA136" s="55"/>
      <c r="AB136" s="55"/>
      <c r="AC136" s="55">
        <v>21</v>
      </c>
      <c r="AD136" s="55"/>
      <c r="AE136" s="55"/>
    </row>
    <row r="137" spans="1:31" ht="15.75" customHeight="1">
      <c r="A137" s="92">
        <v>131</v>
      </c>
      <c r="B137" s="93" t="s">
        <v>558</v>
      </c>
      <c r="C137" s="93" t="s">
        <v>559</v>
      </c>
      <c r="D137" s="43"/>
      <c r="E137" s="43"/>
      <c r="F137" s="45">
        <f t="shared" si="20"/>
        <v>13</v>
      </c>
      <c r="G137" s="25">
        <f t="shared" si="0"/>
        <v>1</v>
      </c>
      <c r="H137" s="25">
        <f t="shared" si="1"/>
        <v>1</v>
      </c>
      <c r="I137" s="25">
        <f t="shared" si="2"/>
        <v>1</v>
      </c>
      <c r="J137" s="45">
        <f t="shared" si="18"/>
        <v>26</v>
      </c>
      <c r="K137" s="25">
        <f t="shared" si="3"/>
        <v>1</v>
      </c>
      <c r="L137" s="25">
        <f t="shared" si="4"/>
        <v>1</v>
      </c>
      <c r="M137" s="25">
        <f t="shared" si="5"/>
        <v>1</v>
      </c>
      <c r="N137" s="45">
        <f t="shared" ref="N137:N191" si="21">ROUNDDOWN(U137*2/5,0)</f>
        <v>26</v>
      </c>
      <c r="O137" s="25">
        <f t="shared" si="6"/>
        <v>1</v>
      </c>
      <c r="P137" s="25">
        <f t="shared" si="7"/>
        <v>1</v>
      </c>
      <c r="Q137" s="25">
        <f t="shared" si="8"/>
        <v>1</v>
      </c>
      <c r="R137" s="55"/>
      <c r="S137" s="55"/>
      <c r="T137" s="48">
        <f t="shared" si="9"/>
        <v>65</v>
      </c>
      <c r="U137" s="69">
        <f t="shared" si="19"/>
        <v>65</v>
      </c>
      <c r="V137" s="71">
        <v>27</v>
      </c>
      <c r="W137" s="72">
        <v>27</v>
      </c>
      <c r="X137" s="55">
        <v>26</v>
      </c>
      <c r="Y137" s="55">
        <v>28</v>
      </c>
      <c r="Z137" s="55"/>
      <c r="AA137" s="55"/>
      <c r="AB137" s="55"/>
      <c r="AC137" s="55">
        <v>21</v>
      </c>
      <c r="AD137" s="55"/>
      <c r="AE137" s="55"/>
    </row>
    <row r="138" spans="1:31" ht="15.75" customHeight="1">
      <c r="A138" s="92">
        <v>132</v>
      </c>
      <c r="B138" s="93" t="s">
        <v>560</v>
      </c>
      <c r="C138" s="93" t="s">
        <v>561</v>
      </c>
      <c r="D138" s="43"/>
      <c r="E138" s="43"/>
      <c r="F138" s="45">
        <f t="shared" si="20"/>
        <v>11</v>
      </c>
      <c r="G138" s="25">
        <f t="shared" si="0"/>
        <v>1</v>
      </c>
      <c r="H138" s="25">
        <f t="shared" si="1"/>
        <v>0</v>
      </c>
      <c r="I138" s="25">
        <f t="shared" si="2"/>
        <v>0</v>
      </c>
      <c r="J138" s="45">
        <f t="shared" si="18"/>
        <v>22</v>
      </c>
      <c r="K138" s="25">
        <f t="shared" si="3"/>
        <v>1</v>
      </c>
      <c r="L138" s="25">
        <f t="shared" si="4"/>
        <v>0</v>
      </c>
      <c r="M138" s="25">
        <f t="shared" si="5"/>
        <v>0</v>
      </c>
      <c r="N138" s="45">
        <v>23</v>
      </c>
      <c r="O138" s="25">
        <f t="shared" si="6"/>
        <v>1</v>
      </c>
      <c r="P138" s="25">
        <f t="shared" si="7"/>
        <v>1</v>
      </c>
      <c r="Q138" s="25">
        <f t="shared" si="8"/>
        <v>0</v>
      </c>
      <c r="R138" s="55"/>
      <c r="S138" s="55"/>
      <c r="T138" s="48">
        <f t="shared" si="9"/>
        <v>56</v>
      </c>
      <c r="U138" s="69">
        <f t="shared" si="19"/>
        <v>56</v>
      </c>
      <c r="V138" s="71">
        <v>23</v>
      </c>
      <c r="W138" s="72">
        <v>23</v>
      </c>
      <c r="X138" s="55">
        <v>22</v>
      </c>
      <c r="Y138" s="55">
        <v>24</v>
      </c>
      <c r="Z138" s="55"/>
      <c r="AA138" s="55"/>
      <c r="AB138" s="55"/>
      <c r="AC138" s="55">
        <v>25</v>
      </c>
      <c r="AD138" s="55"/>
      <c r="AE138" s="55"/>
    </row>
    <row r="139" spans="1:31" ht="15.75" customHeight="1">
      <c r="A139" s="92">
        <v>133</v>
      </c>
      <c r="B139" s="93" t="s">
        <v>562</v>
      </c>
      <c r="C139" s="93" t="s">
        <v>563</v>
      </c>
      <c r="D139" s="43"/>
      <c r="E139" s="43"/>
      <c r="F139" s="45">
        <f t="shared" si="20"/>
        <v>14</v>
      </c>
      <c r="G139" s="25">
        <f t="shared" si="0"/>
        <v>1</v>
      </c>
      <c r="H139" s="25">
        <f t="shared" si="1"/>
        <v>1</v>
      </c>
      <c r="I139" s="25">
        <f t="shared" si="2"/>
        <v>1</v>
      </c>
      <c r="J139" s="45">
        <f t="shared" si="18"/>
        <v>28</v>
      </c>
      <c r="K139" s="25">
        <f t="shared" si="3"/>
        <v>1</v>
      </c>
      <c r="L139" s="25">
        <f t="shared" si="4"/>
        <v>1</v>
      </c>
      <c r="M139" s="25">
        <f t="shared" si="5"/>
        <v>1</v>
      </c>
      <c r="N139" s="45">
        <f t="shared" si="21"/>
        <v>28</v>
      </c>
      <c r="O139" s="25">
        <f t="shared" si="6"/>
        <v>1</v>
      </c>
      <c r="P139" s="25">
        <f t="shared" si="7"/>
        <v>1</v>
      </c>
      <c r="Q139" s="25">
        <f t="shared" si="8"/>
        <v>1</v>
      </c>
      <c r="R139" s="55"/>
      <c r="S139" s="55"/>
      <c r="T139" s="48">
        <f t="shared" si="9"/>
        <v>70</v>
      </c>
      <c r="U139" s="69">
        <f t="shared" si="19"/>
        <v>70</v>
      </c>
      <c r="V139" s="71">
        <v>29</v>
      </c>
      <c r="W139" s="72">
        <v>29</v>
      </c>
      <c r="X139" s="55">
        <v>28</v>
      </c>
      <c r="Y139" s="55">
        <v>30</v>
      </c>
      <c r="Z139" s="55"/>
      <c r="AA139" s="55"/>
      <c r="AB139" s="55"/>
      <c r="AC139" s="55">
        <v>21</v>
      </c>
      <c r="AD139" s="55"/>
      <c r="AE139" s="55"/>
    </row>
    <row r="140" spans="1:31" ht="15.75" customHeight="1">
      <c r="A140" s="92">
        <v>134</v>
      </c>
      <c r="B140" s="93" t="s">
        <v>564</v>
      </c>
      <c r="C140" s="93" t="s">
        <v>565</v>
      </c>
      <c r="D140" s="43"/>
      <c r="E140" s="43"/>
      <c r="F140" s="45">
        <f t="shared" si="20"/>
        <v>14</v>
      </c>
      <c r="G140" s="25">
        <f t="shared" si="0"/>
        <v>1</v>
      </c>
      <c r="H140" s="25">
        <f t="shared" si="1"/>
        <v>1</v>
      </c>
      <c r="I140" s="25">
        <f t="shared" si="2"/>
        <v>1</v>
      </c>
      <c r="J140" s="45">
        <f t="shared" si="18"/>
        <v>28</v>
      </c>
      <c r="K140" s="25">
        <f t="shared" si="3"/>
        <v>1</v>
      </c>
      <c r="L140" s="25">
        <f t="shared" si="4"/>
        <v>1</v>
      </c>
      <c r="M140" s="25">
        <f t="shared" si="5"/>
        <v>1</v>
      </c>
      <c r="N140" s="45">
        <f t="shared" si="21"/>
        <v>28</v>
      </c>
      <c r="O140" s="25">
        <f t="shared" si="6"/>
        <v>1</v>
      </c>
      <c r="P140" s="25">
        <f t="shared" si="7"/>
        <v>1</v>
      </c>
      <c r="Q140" s="25">
        <f t="shared" si="8"/>
        <v>1</v>
      </c>
      <c r="R140" s="55"/>
      <c r="S140" s="55"/>
      <c r="T140" s="48">
        <f t="shared" si="9"/>
        <v>70</v>
      </c>
      <c r="U140" s="69">
        <f t="shared" si="19"/>
        <v>70</v>
      </c>
      <c r="V140" s="71">
        <v>29</v>
      </c>
      <c r="W140" s="72">
        <v>29</v>
      </c>
      <c r="X140" s="55">
        <v>28</v>
      </c>
      <c r="Y140" s="55">
        <v>30</v>
      </c>
      <c r="Z140" s="55"/>
      <c r="AA140" s="55"/>
      <c r="AB140" s="55"/>
      <c r="AC140" s="55">
        <v>28</v>
      </c>
      <c r="AD140" s="55"/>
      <c r="AE140" s="55"/>
    </row>
    <row r="141" spans="1:31" ht="15.75" customHeight="1">
      <c r="A141" s="92">
        <v>135</v>
      </c>
      <c r="B141" s="93" t="s">
        <v>566</v>
      </c>
      <c r="C141" s="93" t="s">
        <v>229</v>
      </c>
      <c r="D141" s="43"/>
      <c r="E141" s="43"/>
      <c r="F141" s="45">
        <f t="shared" si="20"/>
        <v>11</v>
      </c>
      <c r="G141" s="25">
        <f t="shared" si="0"/>
        <v>1</v>
      </c>
      <c r="H141" s="25">
        <f t="shared" si="1"/>
        <v>0</v>
      </c>
      <c r="I141" s="25">
        <f t="shared" si="2"/>
        <v>0</v>
      </c>
      <c r="J141" s="45">
        <f t="shared" si="18"/>
        <v>23</v>
      </c>
      <c r="K141" s="25">
        <f t="shared" si="3"/>
        <v>1</v>
      </c>
      <c r="L141" s="25">
        <f t="shared" si="4"/>
        <v>1</v>
      </c>
      <c r="M141" s="25">
        <f t="shared" si="5"/>
        <v>0</v>
      </c>
      <c r="N141" s="45">
        <v>24</v>
      </c>
      <c r="O141" s="25">
        <f t="shared" si="6"/>
        <v>1</v>
      </c>
      <c r="P141" s="25">
        <f t="shared" si="7"/>
        <v>1</v>
      </c>
      <c r="Q141" s="25">
        <f t="shared" si="8"/>
        <v>0</v>
      </c>
      <c r="R141" s="55"/>
      <c r="S141" s="55"/>
      <c r="T141" s="48">
        <f t="shared" si="9"/>
        <v>58</v>
      </c>
      <c r="U141" s="69">
        <f t="shared" si="19"/>
        <v>58</v>
      </c>
      <c r="V141" s="71">
        <v>24</v>
      </c>
      <c r="W141" s="72">
        <v>24</v>
      </c>
      <c r="X141" s="55">
        <v>23</v>
      </c>
      <c r="Y141" s="55">
        <v>25</v>
      </c>
      <c r="Z141" s="55"/>
      <c r="AA141" s="55"/>
      <c r="AB141" s="55"/>
      <c r="AC141" s="55">
        <v>20</v>
      </c>
      <c r="AD141" s="55"/>
      <c r="AE141" s="55"/>
    </row>
    <row r="142" spans="1:31" ht="15.75" customHeight="1">
      <c r="A142" s="92">
        <v>136</v>
      </c>
      <c r="B142" s="93" t="s">
        <v>567</v>
      </c>
      <c r="C142" s="93" t="s">
        <v>568</v>
      </c>
      <c r="D142" s="43"/>
      <c r="E142" s="43"/>
      <c r="F142" s="45">
        <f t="shared" si="20"/>
        <v>11</v>
      </c>
      <c r="G142" s="25">
        <f t="shared" si="0"/>
        <v>1</v>
      </c>
      <c r="H142" s="25">
        <f t="shared" si="1"/>
        <v>0</v>
      </c>
      <c r="I142" s="25">
        <f t="shared" si="2"/>
        <v>0</v>
      </c>
      <c r="J142" s="45">
        <f t="shared" si="18"/>
        <v>23</v>
      </c>
      <c r="K142" s="25">
        <f t="shared" si="3"/>
        <v>1</v>
      </c>
      <c r="L142" s="25">
        <f t="shared" si="4"/>
        <v>1</v>
      </c>
      <c r="M142" s="25">
        <f t="shared" si="5"/>
        <v>0</v>
      </c>
      <c r="N142" s="45">
        <v>24</v>
      </c>
      <c r="O142" s="25">
        <f t="shared" si="6"/>
        <v>1</v>
      </c>
      <c r="P142" s="25">
        <f t="shared" si="7"/>
        <v>1</v>
      </c>
      <c r="Q142" s="25">
        <f t="shared" si="8"/>
        <v>0</v>
      </c>
      <c r="R142" s="55"/>
      <c r="S142" s="55"/>
      <c r="T142" s="48">
        <f t="shared" si="9"/>
        <v>58</v>
      </c>
      <c r="U142" s="69">
        <f t="shared" si="19"/>
        <v>58</v>
      </c>
      <c r="V142" s="71">
        <v>24</v>
      </c>
      <c r="W142" s="72">
        <v>24</v>
      </c>
      <c r="X142" s="55">
        <v>23</v>
      </c>
      <c r="Y142" s="55">
        <v>25</v>
      </c>
      <c r="Z142" s="55"/>
      <c r="AA142" s="55"/>
      <c r="AB142" s="55"/>
      <c r="AC142" s="55">
        <v>28</v>
      </c>
      <c r="AD142" s="55"/>
      <c r="AE142" s="55"/>
    </row>
    <row r="143" spans="1:31" ht="15.75" customHeight="1">
      <c r="A143" s="92">
        <v>137</v>
      </c>
      <c r="B143" s="93" t="s">
        <v>569</v>
      </c>
      <c r="C143" s="93" t="s">
        <v>570</v>
      </c>
      <c r="D143" s="43"/>
      <c r="E143" s="43"/>
      <c r="F143" s="45">
        <f t="shared" si="20"/>
        <v>11</v>
      </c>
      <c r="G143" s="25">
        <f t="shared" si="0"/>
        <v>1</v>
      </c>
      <c r="H143" s="25">
        <f t="shared" si="1"/>
        <v>0</v>
      </c>
      <c r="I143" s="25">
        <f t="shared" si="2"/>
        <v>0</v>
      </c>
      <c r="J143" s="45">
        <f t="shared" si="18"/>
        <v>23</v>
      </c>
      <c r="K143" s="25">
        <f t="shared" si="3"/>
        <v>1</v>
      </c>
      <c r="L143" s="25">
        <f t="shared" si="4"/>
        <v>1</v>
      </c>
      <c r="M143" s="25">
        <f t="shared" si="5"/>
        <v>0</v>
      </c>
      <c r="N143" s="45">
        <v>24</v>
      </c>
      <c r="O143" s="25">
        <f t="shared" si="6"/>
        <v>1</v>
      </c>
      <c r="P143" s="25">
        <f t="shared" si="7"/>
        <v>1</v>
      </c>
      <c r="Q143" s="25">
        <f t="shared" si="8"/>
        <v>0</v>
      </c>
      <c r="R143" s="55"/>
      <c r="S143" s="55"/>
      <c r="T143" s="48">
        <f t="shared" si="9"/>
        <v>58</v>
      </c>
      <c r="U143" s="69">
        <f t="shared" si="19"/>
        <v>58</v>
      </c>
      <c r="V143" s="71">
        <v>24</v>
      </c>
      <c r="W143" s="72">
        <v>24</v>
      </c>
      <c r="X143" s="55">
        <v>23</v>
      </c>
      <c r="Y143" s="55">
        <v>25</v>
      </c>
      <c r="Z143" s="55"/>
      <c r="AA143" s="55"/>
      <c r="AB143" s="55"/>
      <c r="AC143" s="55">
        <v>28</v>
      </c>
      <c r="AD143" s="55"/>
      <c r="AE143" s="55"/>
    </row>
    <row r="144" spans="1:31" ht="15.75" customHeight="1">
      <c r="A144" s="92">
        <v>138</v>
      </c>
      <c r="B144" s="93" t="s">
        <v>571</v>
      </c>
      <c r="C144" s="93" t="s">
        <v>572</v>
      </c>
      <c r="D144" s="43"/>
      <c r="E144" s="43"/>
      <c r="F144" s="45">
        <f t="shared" si="20"/>
        <v>14</v>
      </c>
      <c r="G144" s="25">
        <f t="shared" si="0"/>
        <v>1</v>
      </c>
      <c r="H144" s="25">
        <f t="shared" si="1"/>
        <v>1</v>
      </c>
      <c r="I144" s="25">
        <f t="shared" si="2"/>
        <v>1</v>
      </c>
      <c r="J144" s="45">
        <f t="shared" si="18"/>
        <v>28</v>
      </c>
      <c r="K144" s="25">
        <f t="shared" si="3"/>
        <v>1</v>
      </c>
      <c r="L144" s="25">
        <f t="shared" si="4"/>
        <v>1</v>
      </c>
      <c r="M144" s="25">
        <f t="shared" si="5"/>
        <v>1</v>
      </c>
      <c r="N144" s="45">
        <f t="shared" si="21"/>
        <v>28</v>
      </c>
      <c r="O144" s="25">
        <f t="shared" si="6"/>
        <v>1</v>
      </c>
      <c r="P144" s="25">
        <f t="shared" si="7"/>
        <v>1</v>
      </c>
      <c r="Q144" s="25">
        <f t="shared" si="8"/>
        <v>1</v>
      </c>
      <c r="R144" s="55"/>
      <c r="S144" s="55"/>
      <c r="T144" s="48">
        <f t="shared" si="9"/>
        <v>70</v>
      </c>
      <c r="U144" s="69">
        <f t="shared" si="19"/>
        <v>70</v>
      </c>
      <c r="V144" s="71">
        <v>29</v>
      </c>
      <c r="W144" s="72">
        <v>29</v>
      </c>
      <c r="X144" s="55">
        <v>28</v>
      </c>
      <c r="Y144" s="55">
        <v>30</v>
      </c>
      <c r="Z144" s="55"/>
      <c r="AA144" s="55"/>
      <c r="AB144" s="55"/>
      <c r="AC144" s="55">
        <v>19</v>
      </c>
      <c r="AD144" s="55"/>
      <c r="AE144" s="55"/>
    </row>
    <row r="145" spans="1:31" ht="15.75" customHeight="1">
      <c r="A145" s="92">
        <v>139</v>
      </c>
      <c r="B145" s="93" t="s">
        <v>573</v>
      </c>
      <c r="C145" s="93" t="s">
        <v>574</v>
      </c>
      <c r="D145" s="43"/>
      <c r="E145" s="43"/>
      <c r="F145" s="45">
        <f t="shared" si="20"/>
        <v>11</v>
      </c>
      <c r="G145" s="25">
        <f t="shared" si="0"/>
        <v>1</v>
      </c>
      <c r="H145" s="25">
        <f t="shared" si="1"/>
        <v>0</v>
      </c>
      <c r="I145" s="25">
        <f t="shared" si="2"/>
        <v>0</v>
      </c>
      <c r="J145" s="45">
        <f t="shared" si="18"/>
        <v>22</v>
      </c>
      <c r="K145" s="25">
        <f t="shared" si="3"/>
        <v>1</v>
      </c>
      <c r="L145" s="25">
        <f t="shared" si="4"/>
        <v>0</v>
      </c>
      <c r="M145" s="25">
        <f t="shared" si="5"/>
        <v>0</v>
      </c>
      <c r="N145" s="45">
        <v>23</v>
      </c>
      <c r="O145" s="25">
        <f t="shared" si="6"/>
        <v>1</v>
      </c>
      <c r="P145" s="25">
        <f t="shared" si="7"/>
        <v>1</v>
      </c>
      <c r="Q145" s="25">
        <f t="shared" si="8"/>
        <v>0</v>
      </c>
      <c r="R145" s="55"/>
      <c r="S145" s="55"/>
      <c r="T145" s="48">
        <f t="shared" si="9"/>
        <v>56</v>
      </c>
      <c r="U145" s="69">
        <f t="shared" si="19"/>
        <v>56</v>
      </c>
      <c r="V145" s="71">
        <v>23</v>
      </c>
      <c r="W145" s="72">
        <v>23</v>
      </c>
      <c r="X145" s="55">
        <v>22</v>
      </c>
      <c r="Y145" s="55">
        <v>24</v>
      </c>
      <c r="Z145" s="55"/>
      <c r="AA145" s="55"/>
      <c r="AB145" s="55"/>
      <c r="AC145" s="55">
        <v>19</v>
      </c>
      <c r="AD145" s="55"/>
      <c r="AE145" s="55"/>
    </row>
    <row r="146" spans="1:31" ht="15.75" customHeight="1">
      <c r="A146" s="92">
        <v>140</v>
      </c>
      <c r="B146" s="93" t="s">
        <v>575</v>
      </c>
      <c r="C146" s="93" t="s">
        <v>576</v>
      </c>
      <c r="D146" s="43"/>
      <c r="E146" s="43"/>
      <c r="F146" s="45">
        <f t="shared" si="20"/>
        <v>14</v>
      </c>
      <c r="G146" s="25">
        <f t="shared" si="0"/>
        <v>1</v>
      </c>
      <c r="H146" s="25">
        <f t="shared" si="1"/>
        <v>1</v>
      </c>
      <c r="I146" s="25">
        <f t="shared" si="2"/>
        <v>1</v>
      </c>
      <c r="J146" s="45">
        <f t="shared" si="18"/>
        <v>28</v>
      </c>
      <c r="K146" s="25">
        <f t="shared" si="3"/>
        <v>1</v>
      </c>
      <c r="L146" s="25">
        <f t="shared" si="4"/>
        <v>1</v>
      </c>
      <c r="M146" s="25">
        <f t="shared" si="5"/>
        <v>1</v>
      </c>
      <c r="N146" s="45">
        <f t="shared" si="21"/>
        <v>28</v>
      </c>
      <c r="O146" s="25">
        <f t="shared" si="6"/>
        <v>1</v>
      </c>
      <c r="P146" s="25">
        <f t="shared" si="7"/>
        <v>1</v>
      </c>
      <c r="Q146" s="25">
        <f t="shared" si="8"/>
        <v>1</v>
      </c>
      <c r="R146" s="55"/>
      <c r="S146" s="55"/>
      <c r="T146" s="48">
        <f t="shared" si="9"/>
        <v>70</v>
      </c>
      <c r="U146" s="69">
        <f t="shared" si="19"/>
        <v>70</v>
      </c>
      <c r="V146" s="71">
        <v>30</v>
      </c>
      <c r="W146" s="72">
        <v>30</v>
      </c>
      <c r="X146" s="55">
        <v>29</v>
      </c>
      <c r="Y146" s="55">
        <v>30</v>
      </c>
      <c r="Z146" s="55"/>
      <c r="AA146" s="55"/>
      <c r="AB146" s="55"/>
      <c r="AC146" s="55">
        <v>23</v>
      </c>
      <c r="AD146" s="55"/>
      <c r="AE146" s="55"/>
    </row>
    <row r="147" spans="1:31" ht="15.75" customHeight="1">
      <c r="A147" s="92">
        <v>141</v>
      </c>
      <c r="B147" s="93" t="s">
        <v>577</v>
      </c>
      <c r="C147" s="93" t="s">
        <v>578</v>
      </c>
      <c r="D147" s="43"/>
      <c r="E147" s="43"/>
      <c r="F147" s="45">
        <f t="shared" si="20"/>
        <v>11</v>
      </c>
      <c r="G147" s="25">
        <f t="shared" si="0"/>
        <v>1</v>
      </c>
      <c r="H147" s="25">
        <f t="shared" si="1"/>
        <v>0</v>
      </c>
      <c r="I147" s="25">
        <f t="shared" si="2"/>
        <v>0</v>
      </c>
      <c r="J147" s="45">
        <f t="shared" si="18"/>
        <v>23</v>
      </c>
      <c r="K147" s="25">
        <f t="shared" si="3"/>
        <v>1</v>
      </c>
      <c r="L147" s="25">
        <f t="shared" si="4"/>
        <v>1</v>
      </c>
      <c r="M147" s="25">
        <f t="shared" si="5"/>
        <v>0</v>
      </c>
      <c r="N147" s="45">
        <v>24</v>
      </c>
      <c r="O147" s="25">
        <f t="shared" si="6"/>
        <v>1</v>
      </c>
      <c r="P147" s="25">
        <f t="shared" si="7"/>
        <v>1</v>
      </c>
      <c r="Q147" s="25">
        <f t="shared" si="8"/>
        <v>0</v>
      </c>
      <c r="R147" s="55"/>
      <c r="S147" s="55"/>
      <c r="T147" s="48">
        <f t="shared" si="9"/>
        <v>58</v>
      </c>
      <c r="U147" s="69">
        <f t="shared" si="19"/>
        <v>58</v>
      </c>
      <c r="V147" s="71">
        <v>24</v>
      </c>
      <c r="W147" s="72">
        <v>24</v>
      </c>
      <c r="X147" s="55">
        <v>23</v>
      </c>
      <c r="Y147" s="55">
        <v>25</v>
      </c>
      <c r="Z147" s="55"/>
      <c r="AA147" s="55"/>
      <c r="AB147" s="55"/>
      <c r="AC147" s="55">
        <v>22</v>
      </c>
      <c r="AD147" s="55"/>
      <c r="AE147" s="55"/>
    </row>
    <row r="148" spans="1:31" ht="15.75" customHeight="1">
      <c r="A148" s="92">
        <v>142</v>
      </c>
      <c r="B148" s="93" t="s">
        <v>579</v>
      </c>
      <c r="C148" s="93" t="s">
        <v>580</v>
      </c>
      <c r="D148" s="43"/>
      <c r="E148" s="43"/>
      <c r="F148" s="45">
        <f t="shared" si="20"/>
        <v>11</v>
      </c>
      <c r="G148" s="25">
        <f t="shared" si="0"/>
        <v>1</v>
      </c>
      <c r="H148" s="25">
        <f t="shared" si="1"/>
        <v>0</v>
      </c>
      <c r="I148" s="25">
        <f t="shared" si="2"/>
        <v>0</v>
      </c>
      <c r="J148" s="45">
        <f t="shared" si="18"/>
        <v>22</v>
      </c>
      <c r="K148" s="25">
        <f t="shared" si="3"/>
        <v>1</v>
      </c>
      <c r="L148" s="25">
        <f t="shared" si="4"/>
        <v>0</v>
      </c>
      <c r="M148" s="25">
        <f t="shared" si="5"/>
        <v>0</v>
      </c>
      <c r="N148" s="45">
        <v>23</v>
      </c>
      <c r="O148" s="25">
        <f t="shared" si="6"/>
        <v>1</v>
      </c>
      <c r="P148" s="25">
        <f t="shared" si="7"/>
        <v>1</v>
      </c>
      <c r="Q148" s="25">
        <f t="shared" si="8"/>
        <v>0</v>
      </c>
      <c r="R148" s="55"/>
      <c r="S148" s="55"/>
      <c r="T148" s="48">
        <f t="shared" si="9"/>
        <v>56</v>
      </c>
      <c r="U148" s="69">
        <f t="shared" si="19"/>
        <v>56</v>
      </c>
      <c r="V148" s="71">
        <v>23</v>
      </c>
      <c r="W148" s="72">
        <v>23</v>
      </c>
      <c r="X148" s="55">
        <v>22</v>
      </c>
      <c r="Y148" s="55">
        <v>24</v>
      </c>
      <c r="Z148" s="55"/>
      <c r="AA148" s="55"/>
      <c r="AB148" s="55"/>
      <c r="AC148" s="55">
        <v>21</v>
      </c>
      <c r="AD148" s="55"/>
      <c r="AE148" s="55"/>
    </row>
    <row r="149" spans="1:31" ht="15.75" customHeight="1">
      <c r="A149" s="92">
        <v>143</v>
      </c>
      <c r="B149" s="93" t="s">
        <v>581</v>
      </c>
      <c r="C149" s="93" t="s">
        <v>582</v>
      </c>
      <c r="D149" s="43"/>
      <c r="E149" s="43"/>
      <c r="F149" s="45">
        <f t="shared" si="20"/>
        <v>14</v>
      </c>
      <c r="G149" s="25">
        <f t="shared" si="0"/>
        <v>1</v>
      </c>
      <c r="H149" s="25">
        <f t="shared" si="1"/>
        <v>1</v>
      </c>
      <c r="I149" s="25">
        <f t="shared" si="2"/>
        <v>1</v>
      </c>
      <c r="J149" s="45">
        <f t="shared" si="18"/>
        <v>28</v>
      </c>
      <c r="K149" s="25">
        <f t="shared" si="3"/>
        <v>1</v>
      </c>
      <c r="L149" s="25">
        <f t="shared" si="4"/>
        <v>1</v>
      </c>
      <c r="M149" s="25">
        <f t="shared" si="5"/>
        <v>1</v>
      </c>
      <c r="N149" s="45">
        <f t="shared" si="21"/>
        <v>28</v>
      </c>
      <c r="O149" s="25">
        <f t="shared" si="6"/>
        <v>1</v>
      </c>
      <c r="P149" s="25">
        <f t="shared" si="7"/>
        <v>1</v>
      </c>
      <c r="Q149" s="25">
        <f t="shared" si="8"/>
        <v>1</v>
      </c>
      <c r="R149" s="55"/>
      <c r="S149" s="55"/>
      <c r="T149" s="48">
        <f t="shared" si="9"/>
        <v>70</v>
      </c>
      <c r="U149" s="69">
        <f t="shared" si="19"/>
        <v>70</v>
      </c>
      <c r="V149" s="71">
        <v>29</v>
      </c>
      <c r="W149" s="72">
        <v>29</v>
      </c>
      <c r="X149" s="55">
        <v>28</v>
      </c>
      <c r="Y149" s="55">
        <v>30</v>
      </c>
      <c r="Z149" s="55"/>
      <c r="AA149" s="55"/>
      <c r="AB149" s="55"/>
      <c r="AC149" s="55">
        <v>19</v>
      </c>
      <c r="AD149" s="55"/>
      <c r="AE149" s="55"/>
    </row>
    <row r="150" spans="1:31" ht="15.75" customHeight="1">
      <c r="A150" s="92">
        <v>144</v>
      </c>
      <c r="B150" s="93" t="s">
        <v>583</v>
      </c>
      <c r="C150" s="93" t="s">
        <v>584</v>
      </c>
      <c r="D150" s="43"/>
      <c r="E150" s="43"/>
      <c r="F150" s="45">
        <f t="shared" si="20"/>
        <v>14</v>
      </c>
      <c r="G150" s="25">
        <f t="shared" si="0"/>
        <v>1</v>
      </c>
      <c r="H150" s="25">
        <f t="shared" si="1"/>
        <v>1</v>
      </c>
      <c r="I150" s="25">
        <f t="shared" si="2"/>
        <v>1</v>
      </c>
      <c r="J150" s="45">
        <f t="shared" si="18"/>
        <v>28</v>
      </c>
      <c r="K150" s="25">
        <f t="shared" si="3"/>
        <v>1</v>
      </c>
      <c r="L150" s="25">
        <f t="shared" si="4"/>
        <v>1</v>
      </c>
      <c r="M150" s="25">
        <f t="shared" si="5"/>
        <v>1</v>
      </c>
      <c r="N150" s="45">
        <f t="shared" si="21"/>
        <v>28</v>
      </c>
      <c r="O150" s="25">
        <f t="shared" si="6"/>
        <v>1</v>
      </c>
      <c r="P150" s="25">
        <f t="shared" si="7"/>
        <v>1</v>
      </c>
      <c r="Q150" s="25">
        <f t="shared" si="8"/>
        <v>1</v>
      </c>
      <c r="R150" s="55"/>
      <c r="S150" s="55"/>
      <c r="T150" s="48">
        <f t="shared" si="9"/>
        <v>70</v>
      </c>
      <c r="U150" s="69">
        <f t="shared" si="19"/>
        <v>70</v>
      </c>
      <c r="V150" s="71">
        <v>30</v>
      </c>
      <c r="W150" s="72">
        <v>30</v>
      </c>
      <c r="X150" s="55">
        <v>29</v>
      </c>
      <c r="Y150" s="55">
        <v>30</v>
      </c>
      <c r="Z150" s="55"/>
      <c r="AA150" s="55"/>
      <c r="AB150" s="55"/>
      <c r="AC150" s="55">
        <v>21</v>
      </c>
      <c r="AD150" s="55"/>
      <c r="AE150" s="55"/>
    </row>
    <row r="151" spans="1:31" ht="15.75" customHeight="1">
      <c r="A151" s="92">
        <v>145</v>
      </c>
      <c r="B151" s="93" t="s">
        <v>585</v>
      </c>
      <c r="C151" s="93" t="s">
        <v>586</v>
      </c>
      <c r="D151" s="43"/>
      <c r="E151" s="43"/>
      <c r="F151" s="45">
        <f t="shared" si="20"/>
        <v>12</v>
      </c>
      <c r="G151" s="25">
        <f t="shared" si="0"/>
        <v>1</v>
      </c>
      <c r="H151" s="25">
        <f t="shared" si="1"/>
        <v>1</v>
      </c>
      <c r="I151" s="25">
        <f t="shared" si="2"/>
        <v>0</v>
      </c>
      <c r="J151" s="45">
        <f t="shared" si="18"/>
        <v>24</v>
      </c>
      <c r="K151" s="25">
        <f t="shared" si="3"/>
        <v>1</v>
      </c>
      <c r="L151" s="25">
        <f t="shared" si="4"/>
        <v>1</v>
      </c>
      <c r="M151" s="25">
        <f t="shared" si="5"/>
        <v>0</v>
      </c>
      <c r="N151" s="45">
        <v>25</v>
      </c>
      <c r="O151" s="25">
        <f t="shared" si="6"/>
        <v>1</v>
      </c>
      <c r="P151" s="25">
        <f t="shared" si="7"/>
        <v>1</v>
      </c>
      <c r="Q151" s="25">
        <f t="shared" si="8"/>
        <v>0</v>
      </c>
      <c r="R151" s="55"/>
      <c r="S151" s="55"/>
      <c r="T151" s="48">
        <f t="shared" si="9"/>
        <v>61</v>
      </c>
      <c r="U151" s="69">
        <f t="shared" si="19"/>
        <v>61</v>
      </c>
      <c r="V151" s="71">
        <v>25</v>
      </c>
      <c r="W151" s="72">
        <v>25</v>
      </c>
      <c r="X151" s="55">
        <v>24</v>
      </c>
      <c r="Y151" s="55">
        <v>26</v>
      </c>
      <c r="Z151" s="55"/>
      <c r="AA151" s="55"/>
      <c r="AB151" s="55"/>
      <c r="AC151" s="55">
        <v>20</v>
      </c>
      <c r="AD151" s="55"/>
      <c r="AE151" s="55"/>
    </row>
    <row r="152" spans="1:31" ht="15.75" customHeight="1">
      <c r="A152" s="92">
        <v>146</v>
      </c>
      <c r="B152" s="93" t="s">
        <v>587</v>
      </c>
      <c r="C152" s="93" t="s">
        <v>588</v>
      </c>
      <c r="D152" s="43"/>
      <c r="E152" s="43"/>
      <c r="F152" s="45">
        <f t="shared" si="20"/>
        <v>13</v>
      </c>
      <c r="G152" s="25">
        <f t="shared" si="0"/>
        <v>1</v>
      </c>
      <c r="H152" s="25">
        <f t="shared" si="1"/>
        <v>1</v>
      </c>
      <c r="I152" s="25">
        <f t="shared" si="2"/>
        <v>1</v>
      </c>
      <c r="J152" s="45">
        <f t="shared" si="18"/>
        <v>26</v>
      </c>
      <c r="K152" s="25">
        <f t="shared" si="3"/>
        <v>1</v>
      </c>
      <c r="L152" s="25">
        <f t="shared" si="4"/>
        <v>1</v>
      </c>
      <c r="M152" s="25">
        <f t="shared" si="5"/>
        <v>1</v>
      </c>
      <c r="N152" s="45">
        <f t="shared" si="21"/>
        <v>26</v>
      </c>
      <c r="O152" s="25">
        <f t="shared" si="6"/>
        <v>1</v>
      </c>
      <c r="P152" s="25">
        <f t="shared" si="7"/>
        <v>1</v>
      </c>
      <c r="Q152" s="25">
        <f t="shared" si="8"/>
        <v>1</v>
      </c>
      <c r="R152" s="55"/>
      <c r="S152" s="55"/>
      <c r="T152" s="48">
        <f t="shared" si="9"/>
        <v>65</v>
      </c>
      <c r="U152" s="69">
        <f t="shared" si="19"/>
        <v>65</v>
      </c>
      <c r="V152" s="71">
        <v>27</v>
      </c>
      <c r="W152" s="72">
        <v>27</v>
      </c>
      <c r="X152" s="55">
        <v>26</v>
      </c>
      <c r="Y152" s="55">
        <v>28</v>
      </c>
      <c r="Z152" s="55"/>
      <c r="AA152" s="55"/>
      <c r="AB152" s="55"/>
      <c r="AC152" s="55">
        <v>18</v>
      </c>
      <c r="AD152" s="55"/>
      <c r="AE152" s="55"/>
    </row>
    <row r="153" spans="1:31" ht="15.75" customHeight="1">
      <c r="A153" s="92">
        <v>147</v>
      </c>
      <c r="B153" s="93" t="s">
        <v>589</v>
      </c>
      <c r="C153" s="93" t="s">
        <v>590</v>
      </c>
      <c r="D153" s="43"/>
      <c r="E153" s="43"/>
      <c r="F153" s="45">
        <f t="shared" si="20"/>
        <v>11</v>
      </c>
      <c r="G153" s="25">
        <f t="shared" si="0"/>
        <v>1</v>
      </c>
      <c r="H153" s="25">
        <f t="shared" si="1"/>
        <v>0</v>
      </c>
      <c r="I153" s="25">
        <f t="shared" si="2"/>
        <v>0</v>
      </c>
      <c r="J153" s="45">
        <f t="shared" si="18"/>
        <v>23</v>
      </c>
      <c r="K153" s="25">
        <f t="shared" si="3"/>
        <v>1</v>
      </c>
      <c r="L153" s="25">
        <f t="shared" si="4"/>
        <v>1</v>
      </c>
      <c r="M153" s="25">
        <f t="shared" si="5"/>
        <v>0</v>
      </c>
      <c r="N153" s="45">
        <v>24</v>
      </c>
      <c r="O153" s="25">
        <f t="shared" si="6"/>
        <v>1</v>
      </c>
      <c r="P153" s="25">
        <f t="shared" si="7"/>
        <v>1</v>
      </c>
      <c r="Q153" s="25">
        <f t="shared" si="8"/>
        <v>0</v>
      </c>
      <c r="R153" s="55"/>
      <c r="S153" s="55"/>
      <c r="T153" s="48">
        <f t="shared" si="9"/>
        <v>58</v>
      </c>
      <c r="U153" s="69">
        <f t="shared" si="19"/>
        <v>58</v>
      </c>
      <c r="V153" s="71">
        <v>24</v>
      </c>
      <c r="W153" s="72">
        <v>24</v>
      </c>
      <c r="X153" s="55">
        <v>23</v>
      </c>
      <c r="Y153" s="55">
        <v>25</v>
      </c>
      <c r="Z153" s="55"/>
      <c r="AA153" s="55"/>
      <c r="AB153" s="55"/>
      <c r="AC153" s="55">
        <v>21</v>
      </c>
      <c r="AD153" s="55"/>
      <c r="AE153" s="55"/>
    </row>
    <row r="154" spans="1:31" ht="15.75" customHeight="1">
      <c r="A154" s="92">
        <v>148</v>
      </c>
      <c r="B154" s="93" t="s">
        <v>591</v>
      </c>
      <c r="C154" s="93" t="s">
        <v>592</v>
      </c>
      <c r="D154" s="43"/>
      <c r="E154" s="43"/>
      <c r="F154" s="45">
        <f t="shared" si="20"/>
        <v>11</v>
      </c>
      <c r="G154" s="25">
        <f t="shared" si="0"/>
        <v>1</v>
      </c>
      <c r="H154" s="25">
        <f t="shared" si="1"/>
        <v>0</v>
      </c>
      <c r="I154" s="25">
        <f t="shared" si="2"/>
        <v>0</v>
      </c>
      <c r="J154" s="45">
        <f t="shared" si="18"/>
        <v>22</v>
      </c>
      <c r="K154" s="25">
        <f t="shared" si="3"/>
        <v>1</v>
      </c>
      <c r="L154" s="25">
        <f t="shared" si="4"/>
        <v>0</v>
      </c>
      <c r="M154" s="25">
        <f t="shared" si="5"/>
        <v>0</v>
      </c>
      <c r="N154" s="45">
        <v>23</v>
      </c>
      <c r="O154" s="25">
        <f t="shared" si="6"/>
        <v>1</v>
      </c>
      <c r="P154" s="25">
        <f t="shared" si="7"/>
        <v>1</v>
      </c>
      <c r="Q154" s="25">
        <f t="shared" si="8"/>
        <v>0</v>
      </c>
      <c r="R154" s="55"/>
      <c r="S154" s="55"/>
      <c r="T154" s="48">
        <f t="shared" si="9"/>
        <v>56</v>
      </c>
      <c r="U154" s="69">
        <f t="shared" si="19"/>
        <v>56</v>
      </c>
      <c r="V154" s="71">
        <v>23</v>
      </c>
      <c r="W154" s="72">
        <v>23</v>
      </c>
      <c r="X154" s="55">
        <v>22</v>
      </c>
      <c r="Y154" s="55">
        <v>24</v>
      </c>
      <c r="Z154" s="55"/>
      <c r="AA154" s="55"/>
      <c r="AB154" s="55"/>
      <c r="AC154" s="55">
        <v>19</v>
      </c>
      <c r="AD154" s="55"/>
      <c r="AE154" s="55"/>
    </row>
    <row r="155" spans="1:31" ht="15.75" customHeight="1">
      <c r="A155" s="92">
        <v>149</v>
      </c>
      <c r="B155" s="93" t="s">
        <v>593</v>
      </c>
      <c r="C155" s="93" t="s">
        <v>594</v>
      </c>
      <c r="D155" s="43"/>
      <c r="E155" s="43"/>
      <c r="F155" s="45">
        <f t="shared" si="20"/>
        <v>12</v>
      </c>
      <c r="G155" s="25">
        <f t="shared" si="0"/>
        <v>1</v>
      </c>
      <c r="H155" s="25">
        <f t="shared" si="1"/>
        <v>1</v>
      </c>
      <c r="I155" s="25">
        <f t="shared" si="2"/>
        <v>0</v>
      </c>
      <c r="J155" s="45">
        <f t="shared" si="18"/>
        <v>24</v>
      </c>
      <c r="K155" s="25">
        <f t="shared" si="3"/>
        <v>1</v>
      </c>
      <c r="L155" s="25">
        <f t="shared" si="4"/>
        <v>1</v>
      </c>
      <c r="M155" s="25">
        <f t="shared" si="5"/>
        <v>0</v>
      </c>
      <c r="N155" s="45">
        <v>25</v>
      </c>
      <c r="O155" s="25">
        <f t="shared" si="6"/>
        <v>1</v>
      </c>
      <c r="P155" s="25">
        <f t="shared" si="7"/>
        <v>1</v>
      </c>
      <c r="Q155" s="25">
        <f t="shared" si="8"/>
        <v>0</v>
      </c>
      <c r="R155" s="55"/>
      <c r="S155" s="55"/>
      <c r="T155" s="48">
        <f t="shared" si="9"/>
        <v>61</v>
      </c>
      <c r="U155" s="69">
        <f t="shared" si="19"/>
        <v>61</v>
      </c>
      <c r="V155" s="71">
        <v>25</v>
      </c>
      <c r="W155" s="72">
        <v>25</v>
      </c>
      <c r="X155" s="55">
        <v>24</v>
      </c>
      <c r="Y155" s="55">
        <v>26</v>
      </c>
      <c r="Z155" s="55"/>
      <c r="AA155" s="55"/>
      <c r="AB155" s="55"/>
      <c r="AC155" s="55">
        <v>20</v>
      </c>
      <c r="AD155" s="55"/>
      <c r="AE155" s="55"/>
    </row>
    <row r="156" spans="1:31" ht="15.75" customHeight="1">
      <c r="A156" s="92">
        <v>150</v>
      </c>
      <c r="B156" s="93" t="s">
        <v>595</v>
      </c>
      <c r="C156" s="93" t="s">
        <v>596</v>
      </c>
      <c r="D156" s="43"/>
      <c r="E156" s="43"/>
      <c r="F156" s="45">
        <f t="shared" si="20"/>
        <v>13</v>
      </c>
      <c r="G156" s="25">
        <f t="shared" si="0"/>
        <v>1</v>
      </c>
      <c r="H156" s="25">
        <f t="shared" si="1"/>
        <v>1</v>
      </c>
      <c r="I156" s="25">
        <f t="shared" si="2"/>
        <v>1</v>
      </c>
      <c r="J156" s="45">
        <f t="shared" si="18"/>
        <v>27</v>
      </c>
      <c r="K156" s="25">
        <f t="shared" si="3"/>
        <v>1</v>
      </c>
      <c r="L156" s="25">
        <f t="shared" si="4"/>
        <v>1</v>
      </c>
      <c r="M156" s="25">
        <f t="shared" si="5"/>
        <v>1</v>
      </c>
      <c r="N156" s="45">
        <v>28</v>
      </c>
      <c r="O156" s="25">
        <f t="shared" si="6"/>
        <v>1</v>
      </c>
      <c r="P156" s="25">
        <f t="shared" si="7"/>
        <v>1</v>
      </c>
      <c r="Q156" s="25">
        <f t="shared" si="8"/>
        <v>1</v>
      </c>
      <c r="R156" s="55"/>
      <c r="S156" s="55"/>
      <c r="T156" s="48">
        <f t="shared" si="9"/>
        <v>68</v>
      </c>
      <c r="U156" s="69">
        <f t="shared" si="19"/>
        <v>68</v>
      </c>
      <c r="V156" s="71">
        <v>28</v>
      </c>
      <c r="W156" s="72">
        <v>28</v>
      </c>
      <c r="X156" s="55">
        <v>27</v>
      </c>
      <c r="Y156" s="55">
        <v>29</v>
      </c>
      <c r="Z156" s="55"/>
      <c r="AA156" s="55"/>
      <c r="AB156" s="55"/>
      <c r="AC156" s="55">
        <v>21</v>
      </c>
      <c r="AD156" s="55"/>
      <c r="AE156" s="55"/>
    </row>
    <row r="157" spans="1:31" ht="15.75" customHeight="1">
      <c r="A157" s="92">
        <v>151</v>
      </c>
      <c r="B157" s="93" t="s">
        <v>597</v>
      </c>
      <c r="C157" s="93" t="s">
        <v>598</v>
      </c>
      <c r="D157" s="43"/>
      <c r="E157" s="43"/>
      <c r="F157" s="45">
        <f t="shared" si="20"/>
        <v>12</v>
      </c>
      <c r="G157" s="25">
        <f t="shared" si="0"/>
        <v>1</v>
      </c>
      <c r="H157" s="25">
        <f t="shared" si="1"/>
        <v>1</v>
      </c>
      <c r="I157" s="25">
        <f t="shared" si="2"/>
        <v>0</v>
      </c>
      <c r="J157" s="45">
        <f t="shared" si="18"/>
        <v>24</v>
      </c>
      <c r="K157" s="25">
        <f t="shared" si="3"/>
        <v>1</v>
      </c>
      <c r="L157" s="25">
        <f t="shared" si="4"/>
        <v>1</v>
      </c>
      <c r="M157" s="25">
        <f t="shared" si="5"/>
        <v>0</v>
      </c>
      <c r="N157" s="45">
        <v>25</v>
      </c>
      <c r="O157" s="25">
        <f t="shared" si="6"/>
        <v>1</v>
      </c>
      <c r="P157" s="25">
        <f t="shared" si="7"/>
        <v>1</v>
      </c>
      <c r="Q157" s="25">
        <f t="shared" si="8"/>
        <v>0</v>
      </c>
      <c r="R157" s="55"/>
      <c r="S157" s="55"/>
      <c r="T157" s="48">
        <f t="shared" si="9"/>
        <v>61</v>
      </c>
      <c r="U157" s="69">
        <f t="shared" si="19"/>
        <v>61</v>
      </c>
      <c r="V157" s="71">
        <v>25</v>
      </c>
      <c r="W157" s="72">
        <v>25</v>
      </c>
      <c r="X157" s="55">
        <v>24</v>
      </c>
      <c r="Y157" s="55">
        <v>26</v>
      </c>
      <c r="Z157" s="55"/>
      <c r="AA157" s="55"/>
      <c r="AB157" s="55"/>
      <c r="AC157" s="55">
        <v>24</v>
      </c>
      <c r="AD157" s="55"/>
      <c r="AE157" s="55"/>
    </row>
    <row r="158" spans="1:31" ht="15.75" customHeight="1">
      <c r="A158" s="92">
        <v>152</v>
      </c>
      <c r="B158" s="93" t="s">
        <v>599</v>
      </c>
      <c r="C158" s="93" t="s">
        <v>600</v>
      </c>
      <c r="D158" s="43"/>
      <c r="E158" s="43"/>
      <c r="F158" s="45">
        <f t="shared" si="20"/>
        <v>11</v>
      </c>
      <c r="G158" s="25">
        <f t="shared" si="0"/>
        <v>1</v>
      </c>
      <c r="H158" s="25">
        <f t="shared" si="1"/>
        <v>0</v>
      </c>
      <c r="I158" s="25">
        <f t="shared" si="2"/>
        <v>0</v>
      </c>
      <c r="J158" s="45">
        <f t="shared" si="18"/>
        <v>23</v>
      </c>
      <c r="K158" s="25">
        <f t="shared" si="3"/>
        <v>1</v>
      </c>
      <c r="L158" s="25">
        <f t="shared" si="4"/>
        <v>1</v>
      </c>
      <c r="M158" s="25">
        <f t="shared" si="5"/>
        <v>0</v>
      </c>
      <c r="N158" s="45">
        <v>24</v>
      </c>
      <c r="O158" s="25">
        <f t="shared" si="6"/>
        <v>1</v>
      </c>
      <c r="P158" s="25">
        <f t="shared" si="7"/>
        <v>1</v>
      </c>
      <c r="Q158" s="25">
        <f t="shared" si="8"/>
        <v>0</v>
      </c>
      <c r="R158" s="55"/>
      <c r="S158" s="55"/>
      <c r="T158" s="48">
        <f t="shared" si="9"/>
        <v>58</v>
      </c>
      <c r="U158" s="69">
        <f t="shared" si="19"/>
        <v>58</v>
      </c>
      <c r="V158" s="71">
        <v>24</v>
      </c>
      <c r="W158" s="72">
        <v>24</v>
      </c>
      <c r="X158" s="55">
        <v>23</v>
      </c>
      <c r="Y158" s="55">
        <v>25</v>
      </c>
      <c r="Z158" s="55"/>
      <c r="AA158" s="55"/>
      <c r="AB158" s="55"/>
      <c r="AC158" s="55">
        <v>28</v>
      </c>
      <c r="AD158" s="55"/>
      <c r="AE158" s="55"/>
    </row>
    <row r="159" spans="1:31" ht="15.75" customHeight="1">
      <c r="A159" s="92">
        <v>153</v>
      </c>
      <c r="B159" s="93" t="s">
        <v>601</v>
      </c>
      <c r="C159" s="93" t="s">
        <v>602</v>
      </c>
      <c r="D159" s="43"/>
      <c r="E159" s="43"/>
      <c r="F159" s="45">
        <f t="shared" si="20"/>
        <v>14</v>
      </c>
      <c r="G159" s="25">
        <f t="shared" si="0"/>
        <v>1</v>
      </c>
      <c r="H159" s="25">
        <f t="shared" si="1"/>
        <v>1</v>
      </c>
      <c r="I159" s="25">
        <f t="shared" si="2"/>
        <v>1</v>
      </c>
      <c r="J159" s="45">
        <f t="shared" si="18"/>
        <v>28</v>
      </c>
      <c r="K159" s="25">
        <f t="shared" si="3"/>
        <v>1</v>
      </c>
      <c r="L159" s="25">
        <f t="shared" si="4"/>
        <v>1</v>
      </c>
      <c r="M159" s="25">
        <f t="shared" si="5"/>
        <v>1</v>
      </c>
      <c r="N159" s="45">
        <f t="shared" si="21"/>
        <v>28</v>
      </c>
      <c r="O159" s="25">
        <f t="shared" si="6"/>
        <v>1</v>
      </c>
      <c r="P159" s="25">
        <f t="shared" si="7"/>
        <v>1</v>
      </c>
      <c r="Q159" s="25">
        <f t="shared" si="8"/>
        <v>1</v>
      </c>
      <c r="R159" s="55"/>
      <c r="S159" s="55"/>
      <c r="T159" s="48">
        <f t="shared" si="9"/>
        <v>70</v>
      </c>
      <c r="U159" s="69">
        <f t="shared" si="19"/>
        <v>70</v>
      </c>
      <c r="V159" s="71">
        <v>29</v>
      </c>
      <c r="W159" s="72">
        <v>29</v>
      </c>
      <c r="X159" s="55">
        <v>28</v>
      </c>
      <c r="Y159" s="55">
        <v>30</v>
      </c>
      <c r="Z159" s="55"/>
      <c r="AA159" s="55"/>
      <c r="AB159" s="55"/>
      <c r="AC159" s="55">
        <v>21</v>
      </c>
      <c r="AD159" s="55"/>
      <c r="AE159" s="55"/>
    </row>
    <row r="160" spans="1:31" ht="15.75" customHeight="1">
      <c r="A160" s="92">
        <v>154</v>
      </c>
      <c r="B160" s="93" t="s">
        <v>603</v>
      </c>
      <c r="C160" s="93" t="s">
        <v>604</v>
      </c>
      <c r="D160" s="43"/>
      <c r="E160" s="43"/>
      <c r="F160" s="45">
        <f t="shared" si="20"/>
        <v>12</v>
      </c>
      <c r="G160" s="25">
        <f t="shared" si="0"/>
        <v>1</v>
      </c>
      <c r="H160" s="25">
        <f t="shared" si="1"/>
        <v>1</v>
      </c>
      <c r="I160" s="25">
        <f t="shared" si="2"/>
        <v>0</v>
      </c>
      <c r="J160" s="45">
        <f t="shared" si="18"/>
        <v>25</v>
      </c>
      <c r="K160" s="25">
        <f t="shared" si="3"/>
        <v>1</v>
      </c>
      <c r="L160" s="25">
        <f t="shared" si="4"/>
        <v>1</v>
      </c>
      <c r="M160" s="25">
        <f t="shared" si="5"/>
        <v>0</v>
      </c>
      <c r="N160" s="45">
        <v>26</v>
      </c>
      <c r="O160" s="25">
        <f t="shared" si="6"/>
        <v>1</v>
      </c>
      <c r="P160" s="25">
        <f t="shared" si="7"/>
        <v>1</v>
      </c>
      <c r="Q160" s="25">
        <f t="shared" si="8"/>
        <v>1</v>
      </c>
      <c r="R160" s="55"/>
      <c r="S160" s="55"/>
      <c r="T160" s="48">
        <f t="shared" si="9"/>
        <v>63</v>
      </c>
      <c r="U160" s="69">
        <f t="shared" si="19"/>
        <v>63</v>
      </c>
      <c r="V160" s="71">
        <v>26</v>
      </c>
      <c r="W160" s="72">
        <v>26</v>
      </c>
      <c r="X160" s="55">
        <v>25</v>
      </c>
      <c r="Y160" s="55">
        <v>27</v>
      </c>
      <c r="Z160" s="55"/>
      <c r="AA160" s="55"/>
      <c r="AB160" s="55"/>
      <c r="AC160" s="55">
        <v>18</v>
      </c>
      <c r="AD160" s="55"/>
      <c r="AE160" s="55"/>
    </row>
    <row r="161" spans="1:31" ht="15.75" customHeight="1">
      <c r="A161" s="92">
        <v>155</v>
      </c>
      <c r="B161" s="93" t="s">
        <v>605</v>
      </c>
      <c r="C161" s="93" t="s">
        <v>606</v>
      </c>
      <c r="D161" s="43"/>
      <c r="E161" s="43"/>
      <c r="F161" s="45">
        <f t="shared" si="20"/>
        <v>13</v>
      </c>
      <c r="G161" s="25">
        <f t="shared" si="0"/>
        <v>1</v>
      </c>
      <c r="H161" s="25">
        <f t="shared" si="1"/>
        <v>1</v>
      </c>
      <c r="I161" s="25">
        <f t="shared" si="2"/>
        <v>1</v>
      </c>
      <c r="J161" s="45">
        <f t="shared" si="18"/>
        <v>27</v>
      </c>
      <c r="K161" s="25">
        <f t="shared" si="3"/>
        <v>1</v>
      </c>
      <c r="L161" s="25">
        <f t="shared" si="4"/>
        <v>1</v>
      </c>
      <c r="M161" s="25">
        <f t="shared" si="5"/>
        <v>1</v>
      </c>
      <c r="N161" s="45">
        <v>28</v>
      </c>
      <c r="O161" s="25">
        <f t="shared" si="6"/>
        <v>1</v>
      </c>
      <c r="P161" s="25">
        <f t="shared" si="7"/>
        <v>1</v>
      </c>
      <c r="Q161" s="25">
        <f t="shared" si="8"/>
        <v>1</v>
      </c>
      <c r="R161" s="55"/>
      <c r="S161" s="55"/>
      <c r="T161" s="48">
        <f t="shared" si="9"/>
        <v>68</v>
      </c>
      <c r="U161" s="69">
        <f t="shared" si="19"/>
        <v>68</v>
      </c>
      <c r="V161" s="71">
        <v>28</v>
      </c>
      <c r="W161" s="72">
        <v>28</v>
      </c>
      <c r="X161" s="55">
        <v>27</v>
      </c>
      <c r="Y161" s="55">
        <v>29</v>
      </c>
      <c r="Z161" s="55"/>
      <c r="AA161" s="55"/>
      <c r="AB161" s="55"/>
      <c r="AC161" s="55">
        <v>26</v>
      </c>
      <c r="AD161" s="55"/>
      <c r="AE161" s="55"/>
    </row>
    <row r="162" spans="1:31" ht="15.75" customHeight="1">
      <c r="A162" s="92">
        <v>156</v>
      </c>
      <c r="B162" s="93" t="s">
        <v>607</v>
      </c>
      <c r="C162" s="93" t="s">
        <v>608</v>
      </c>
      <c r="D162" s="43"/>
      <c r="E162" s="43"/>
      <c r="F162" s="45">
        <f t="shared" si="20"/>
        <v>11</v>
      </c>
      <c r="G162" s="25">
        <f t="shared" si="0"/>
        <v>1</v>
      </c>
      <c r="H162" s="25">
        <f t="shared" si="1"/>
        <v>0</v>
      </c>
      <c r="I162" s="25">
        <f t="shared" si="2"/>
        <v>0</v>
      </c>
      <c r="J162" s="45">
        <f t="shared" si="18"/>
        <v>23</v>
      </c>
      <c r="K162" s="25">
        <f t="shared" si="3"/>
        <v>1</v>
      </c>
      <c r="L162" s="25">
        <f t="shared" si="4"/>
        <v>1</v>
      </c>
      <c r="M162" s="25">
        <f t="shared" si="5"/>
        <v>0</v>
      </c>
      <c r="N162" s="45">
        <v>24</v>
      </c>
      <c r="O162" s="25">
        <f t="shared" si="6"/>
        <v>1</v>
      </c>
      <c r="P162" s="25">
        <f t="shared" si="7"/>
        <v>1</v>
      </c>
      <c r="Q162" s="25">
        <f t="shared" si="8"/>
        <v>0</v>
      </c>
      <c r="R162" s="55"/>
      <c r="S162" s="55"/>
      <c r="T162" s="48">
        <f t="shared" si="9"/>
        <v>58</v>
      </c>
      <c r="U162" s="69">
        <f t="shared" si="19"/>
        <v>58</v>
      </c>
      <c r="V162" s="71">
        <v>24</v>
      </c>
      <c r="W162" s="72">
        <v>24</v>
      </c>
      <c r="X162" s="55">
        <v>23</v>
      </c>
      <c r="Y162" s="55">
        <v>25</v>
      </c>
      <c r="Z162" s="55"/>
      <c r="AA162" s="55"/>
      <c r="AB162" s="55"/>
      <c r="AC162" s="55">
        <v>21</v>
      </c>
      <c r="AD162" s="55"/>
      <c r="AE162" s="55"/>
    </row>
    <row r="163" spans="1:31" ht="15.75" customHeight="1">
      <c r="A163" s="92">
        <v>157</v>
      </c>
      <c r="B163" s="93" t="s">
        <v>609</v>
      </c>
      <c r="C163" s="93" t="s">
        <v>610</v>
      </c>
      <c r="D163" s="43"/>
      <c r="E163" s="43"/>
      <c r="F163" s="45">
        <f t="shared" si="20"/>
        <v>10</v>
      </c>
      <c r="G163" s="25">
        <f t="shared" si="0"/>
        <v>1</v>
      </c>
      <c r="H163" s="25">
        <f t="shared" si="1"/>
        <v>0</v>
      </c>
      <c r="I163" s="25">
        <f t="shared" si="2"/>
        <v>0</v>
      </c>
      <c r="J163" s="45">
        <f t="shared" si="18"/>
        <v>20</v>
      </c>
      <c r="K163" s="25">
        <f t="shared" si="3"/>
        <v>1</v>
      </c>
      <c r="L163" s="25">
        <f t="shared" si="4"/>
        <v>0</v>
      </c>
      <c r="M163" s="25">
        <f t="shared" si="5"/>
        <v>0</v>
      </c>
      <c r="N163" s="45">
        <v>21</v>
      </c>
      <c r="O163" s="25">
        <f t="shared" si="6"/>
        <v>1</v>
      </c>
      <c r="P163" s="25">
        <f t="shared" si="7"/>
        <v>0</v>
      </c>
      <c r="Q163" s="25">
        <f t="shared" si="8"/>
        <v>0</v>
      </c>
      <c r="R163" s="55"/>
      <c r="S163" s="55"/>
      <c r="T163" s="48">
        <f t="shared" si="9"/>
        <v>51</v>
      </c>
      <c r="U163" s="69">
        <f t="shared" si="19"/>
        <v>51</v>
      </c>
      <c r="V163" s="71">
        <v>21</v>
      </c>
      <c r="W163" s="72">
        <v>21</v>
      </c>
      <c r="X163" s="55">
        <v>20</v>
      </c>
      <c r="Y163" s="55">
        <v>22</v>
      </c>
      <c r="Z163" s="55"/>
      <c r="AA163" s="55"/>
      <c r="AB163" s="55"/>
      <c r="AC163" s="55">
        <v>20</v>
      </c>
      <c r="AD163" s="55"/>
      <c r="AE163" s="55"/>
    </row>
    <row r="164" spans="1:31" ht="15.75" customHeight="1">
      <c r="A164" s="92">
        <v>158</v>
      </c>
      <c r="B164" s="93" t="s">
        <v>611</v>
      </c>
      <c r="C164" s="93" t="s">
        <v>612</v>
      </c>
      <c r="D164" s="43"/>
      <c r="E164" s="43"/>
      <c r="F164" s="45">
        <f t="shared" si="20"/>
        <v>10</v>
      </c>
      <c r="G164" s="25">
        <f t="shared" si="0"/>
        <v>1</v>
      </c>
      <c r="H164" s="25">
        <f t="shared" si="1"/>
        <v>0</v>
      </c>
      <c r="I164" s="25">
        <f t="shared" si="2"/>
        <v>0</v>
      </c>
      <c r="J164" s="45">
        <f t="shared" si="18"/>
        <v>21</v>
      </c>
      <c r="K164" s="25">
        <f t="shared" si="3"/>
        <v>1</v>
      </c>
      <c r="L164" s="25">
        <f t="shared" si="4"/>
        <v>0</v>
      </c>
      <c r="M164" s="25">
        <f t="shared" si="5"/>
        <v>0</v>
      </c>
      <c r="N164" s="45">
        <v>23</v>
      </c>
      <c r="O164" s="25">
        <f t="shared" si="6"/>
        <v>1</v>
      </c>
      <c r="P164" s="25">
        <f t="shared" si="7"/>
        <v>1</v>
      </c>
      <c r="Q164" s="25">
        <f t="shared" si="8"/>
        <v>0</v>
      </c>
      <c r="R164" s="55"/>
      <c r="S164" s="55"/>
      <c r="T164" s="48">
        <f t="shared" si="9"/>
        <v>54</v>
      </c>
      <c r="U164" s="69">
        <f t="shared" si="19"/>
        <v>54</v>
      </c>
      <c r="V164" s="71">
        <v>22</v>
      </c>
      <c r="W164" s="72">
        <v>22</v>
      </c>
      <c r="X164" s="55">
        <v>21</v>
      </c>
      <c r="Y164" s="55">
        <v>23</v>
      </c>
      <c r="Z164" s="55"/>
      <c r="AA164" s="55"/>
      <c r="AB164" s="55"/>
      <c r="AC164" s="55">
        <v>22</v>
      </c>
      <c r="AD164" s="55"/>
      <c r="AE164" s="55"/>
    </row>
    <row r="165" spans="1:31" ht="15.75" customHeight="1">
      <c r="A165" s="92">
        <v>159</v>
      </c>
      <c r="B165" s="93" t="s">
        <v>613</v>
      </c>
      <c r="C165" s="93" t="s">
        <v>614</v>
      </c>
      <c r="D165" s="43"/>
      <c r="E165" s="43"/>
      <c r="F165" s="45">
        <f t="shared" si="20"/>
        <v>14</v>
      </c>
      <c r="G165" s="25">
        <f t="shared" si="0"/>
        <v>1</v>
      </c>
      <c r="H165" s="25">
        <f t="shared" si="1"/>
        <v>1</v>
      </c>
      <c r="I165" s="25">
        <f t="shared" si="2"/>
        <v>1</v>
      </c>
      <c r="J165" s="45">
        <f t="shared" si="18"/>
        <v>28</v>
      </c>
      <c r="K165" s="25">
        <f t="shared" si="3"/>
        <v>1</v>
      </c>
      <c r="L165" s="25">
        <f t="shared" si="4"/>
        <v>1</v>
      </c>
      <c r="M165" s="25">
        <f t="shared" si="5"/>
        <v>1</v>
      </c>
      <c r="N165" s="45">
        <f t="shared" si="21"/>
        <v>28</v>
      </c>
      <c r="O165" s="25">
        <f t="shared" si="6"/>
        <v>1</v>
      </c>
      <c r="P165" s="25">
        <f t="shared" si="7"/>
        <v>1</v>
      </c>
      <c r="Q165" s="25">
        <f t="shared" si="8"/>
        <v>1</v>
      </c>
      <c r="R165" s="55"/>
      <c r="S165" s="55"/>
      <c r="T165" s="48">
        <f t="shared" si="9"/>
        <v>70</v>
      </c>
      <c r="U165" s="69">
        <f t="shared" si="19"/>
        <v>70</v>
      </c>
      <c r="V165" s="71">
        <v>29</v>
      </c>
      <c r="W165" s="72">
        <v>29</v>
      </c>
      <c r="X165" s="55">
        <v>28</v>
      </c>
      <c r="Y165" s="55">
        <v>30</v>
      </c>
      <c r="Z165" s="55"/>
      <c r="AA165" s="55"/>
      <c r="AB165" s="55"/>
      <c r="AC165" s="55">
        <v>19</v>
      </c>
      <c r="AD165" s="55"/>
      <c r="AE165" s="55"/>
    </row>
    <row r="166" spans="1:31" ht="15.75" customHeight="1">
      <c r="A166" s="92">
        <v>160</v>
      </c>
      <c r="B166" s="93" t="s">
        <v>615</v>
      </c>
      <c r="C166" s="93" t="s">
        <v>616</v>
      </c>
      <c r="D166" s="43"/>
      <c r="E166" s="43"/>
      <c r="F166" s="45">
        <f t="shared" si="20"/>
        <v>14</v>
      </c>
      <c r="G166" s="25">
        <f t="shared" si="0"/>
        <v>1</v>
      </c>
      <c r="H166" s="25">
        <f t="shared" si="1"/>
        <v>1</v>
      </c>
      <c r="I166" s="25">
        <f t="shared" si="2"/>
        <v>1</v>
      </c>
      <c r="J166" s="45">
        <f t="shared" si="18"/>
        <v>28</v>
      </c>
      <c r="K166" s="25">
        <f t="shared" si="3"/>
        <v>1</v>
      </c>
      <c r="L166" s="25">
        <f t="shared" si="4"/>
        <v>1</v>
      </c>
      <c r="M166" s="25">
        <f t="shared" si="5"/>
        <v>1</v>
      </c>
      <c r="N166" s="45">
        <f t="shared" si="21"/>
        <v>28</v>
      </c>
      <c r="O166" s="25">
        <f t="shared" si="6"/>
        <v>1</v>
      </c>
      <c r="P166" s="25">
        <f t="shared" si="7"/>
        <v>1</v>
      </c>
      <c r="Q166" s="25">
        <f t="shared" si="8"/>
        <v>1</v>
      </c>
      <c r="R166" s="55"/>
      <c r="S166" s="55"/>
      <c r="T166" s="48">
        <f t="shared" si="9"/>
        <v>70</v>
      </c>
      <c r="U166" s="69">
        <f t="shared" si="19"/>
        <v>70</v>
      </c>
      <c r="V166" s="71">
        <v>29</v>
      </c>
      <c r="W166" s="72">
        <v>29</v>
      </c>
      <c r="X166" s="55">
        <v>28</v>
      </c>
      <c r="Y166" s="55">
        <v>30</v>
      </c>
      <c r="Z166" s="55"/>
      <c r="AA166" s="55"/>
      <c r="AB166" s="55"/>
      <c r="AC166" s="55">
        <v>21</v>
      </c>
      <c r="AD166" s="55"/>
      <c r="AE166" s="55"/>
    </row>
    <row r="167" spans="1:31" ht="15.75" customHeight="1">
      <c r="A167" s="92">
        <v>161</v>
      </c>
      <c r="B167" s="93" t="s">
        <v>617</v>
      </c>
      <c r="C167" s="93" t="s">
        <v>618</v>
      </c>
      <c r="D167" s="43"/>
      <c r="E167" s="43"/>
      <c r="F167" s="45">
        <f t="shared" si="20"/>
        <v>11</v>
      </c>
      <c r="G167" s="25">
        <f t="shared" si="0"/>
        <v>1</v>
      </c>
      <c r="H167" s="25">
        <f t="shared" si="1"/>
        <v>0</v>
      </c>
      <c r="I167" s="25">
        <f t="shared" si="2"/>
        <v>0</v>
      </c>
      <c r="J167" s="45">
        <f t="shared" si="18"/>
        <v>23</v>
      </c>
      <c r="K167" s="25">
        <f t="shared" si="3"/>
        <v>1</v>
      </c>
      <c r="L167" s="25">
        <f t="shared" si="4"/>
        <v>1</v>
      </c>
      <c r="M167" s="25">
        <f t="shared" si="5"/>
        <v>0</v>
      </c>
      <c r="N167" s="45">
        <v>24</v>
      </c>
      <c r="O167" s="25">
        <f t="shared" si="6"/>
        <v>1</v>
      </c>
      <c r="P167" s="25">
        <f t="shared" si="7"/>
        <v>1</v>
      </c>
      <c r="Q167" s="25">
        <f t="shared" si="8"/>
        <v>0</v>
      </c>
      <c r="R167" s="55"/>
      <c r="S167" s="55"/>
      <c r="T167" s="48">
        <f t="shared" si="9"/>
        <v>58</v>
      </c>
      <c r="U167" s="69">
        <f t="shared" si="19"/>
        <v>58</v>
      </c>
      <c r="V167" s="71">
        <v>24</v>
      </c>
      <c r="W167" s="72">
        <v>24</v>
      </c>
      <c r="X167" s="55">
        <v>23</v>
      </c>
      <c r="Y167" s="55">
        <v>25</v>
      </c>
      <c r="Z167" s="55"/>
      <c r="AA167" s="55"/>
      <c r="AB167" s="55"/>
      <c r="AC167" s="55">
        <v>21</v>
      </c>
      <c r="AD167" s="55"/>
      <c r="AE167" s="55"/>
    </row>
    <row r="168" spans="1:31" ht="15.75" customHeight="1">
      <c r="A168" s="92">
        <v>162</v>
      </c>
      <c r="B168" s="93" t="s">
        <v>619</v>
      </c>
      <c r="C168" s="93" t="s">
        <v>620</v>
      </c>
      <c r="D168" s="43"/>
      <c r="E168" s="43"/>
      <c r="F168" s="45">
        <f t="shared" si="20"/>
        <v>11</v>
      </c>
      <c r="G168" s="25">
        <f t="shared" si="0"/>
        <v>1</v>
      </c>
      <c r="H168" s="25">
        <f t="shared" si="1"/>
        <v>0</v>
      </c>
      <c r="I168" s="25">
        <f t="shared" si="2"/>
        <v>0</v>
      </c>
      <c r="J168" s="45">
        <f t="shared" si="18"/>
        <v>23</v>
      </c>
      <c r="K168" s="25">
        <f t="shared" si="3"/>
        <v>1</v>
      </c>
      <c r="L168" s="25">
        <f t="shared" si="4"/>
        <v>1</v>
      </c>
      <c r="M168" s="25">
        <f t="shared" si="5"/>
        <v>0</v>
      </c>
      <c r="N168" s="45">
        <v>24</v>
      </c>
      <c r="O168" s="25">
        <f t="shared" si="6"/>
        <v>1</v>
      </c>
      <c r="P168" s="25">
        <f t="shared" si="7"/>
        <v>1</v>
      </c>
      <c r="Q168" s="25">
        <f t="shared" si="8"/>
        <v>0</v>
      </c>
      <c r="R168" s="55"/>
      <c r="S168" s="55"/>
      <c r="T168" s="48">
        <f t="shared" si="9"/>
        <v>58</v>
      </c>
      <c r="U168" s="69">
        <f t="shared" si="19"/>
        <v>58</v>
      </c>
      <c r="V168" s="71">
        <v>24</v>
      </c>
      <c r="W168" s="72">
        <v>24</v>
      </c>
      <c r="X168" s="55">
        <v>23</v>
      </c>
      <c r="Y168" s="55">
        <v>25</v>
      </c>
      <c r="Z168" s="55"/>
      <c r="AA168" s="55"/>
      <c r="AB168" s="55"/>
      <c r="AC168" s="55">
        <v>24</v>
      </c>
      <c r="AD168" s="55"/>
      <c r="AE168" s="55"/>
    </row>
    <row r="169" spans="1:31" ht="15.75" customHeight="1">
      <c r="A169" s="92">
        <v>163</v>
      </c>
      <c r="B169" s="93" t="s">
        <v>621</v>
      </c>
      <c r="C169" s="93" t="s">
        <v>622</v>
      </c>
      <c r="D169" s="43"/>
      <c r="E169" s="43"/>
      <c r="F169" s="45">
        <f t="shared" si="20"/>
        <v>11</v>
      </c>
      <c r="G169" s="25">
        <f t="shared" si="0"/>
        <v>1</v>
      </c>
      <c r="H169" s="25">
        <f t="shared" si="1"/>
        <v>0</v>
      </c>
      <c r="I169" s="25">
        <f t="shared" si="2"/>
        <v>0</v>
      </c>
      <c r="J169" s="45">
        <f t="shared" si="18"/>
        <v>23</v>
      </c>
      <c r="K169" s="25">
        <f t="shared" si="3"/>
        <v>1</v>
      </c>
      <c r="L169" s="25">
        <f t="shared" si="4"/>
        <v>1</v>
      </c>
      <c r="M169" s="25">
        <f t="shared" si="5"/>
        <v>0</v>
      </c>
      <c r="N169" s="45">
        <v>24</v>
      </c>
      <c r="O169" s="25">
        <f t="shared" si="6"/>
        <v>1</v>
      </c>
      <c r="P169" s="25">
        <f t="shared" si="7"/>
        <v>1</v>
      </c>
      <c r="Q169" s="25">
        <f t="shared" si="8"/>
        <v>0</v>
      </c>
      <c r="R169" s="55"/>
      <c r="S169" s="55"/>
      <c r="T169" s="48">
        <f t="shared" si="9"/>
        <v>58</v>
      </c>
      <c r="U169" s="69">
        <f t="shared" si="19"/>
        <v>58</v>
      </c>
      <c r="V169" s="71">
        <v>24</v>
      </c>
      <c r="W169" s="72">
        <v>24</v>
      </c>
      <c r="X169" s="55">
        <v>23</v>
      </c>
      <c r="Y169" s="55">
        <v>25</v>
      </c>
      <c r="Z169" s="55"/>
      <c r="AA169" s="55"/>
      <c r="AB169" s="55"/>
      <c r="AC169" s="55">
        <v>26</v>
      </c>
      <c r="AD169" s="55"/>
      <c r="AE169" s="55"/>
    </row>
    <row r="170" spans="1:31" ht="15.75" customHeight="1">
      <c r="A170" s="92">
        <v>164</v>
      </c>
      <c r="B170" s="93" t="s">
        <v>623</v>
      </c>
      <c r="C170" s="93" t="s">
        <v>624</v>
      </c>
      <c r="D170" s="43"/>
      <c r="E170" s="43"/>
      <c r="F170" s="45">
        <f t="shared" si="20"/>
        <v>14</v>
      </c>
      <c r="G170" s="25">
        <f t="shared" si="0"/>
        <v>1</v>
      </c>
      <c r="H170" s="25">
        <f t="shared" si="1"/>
        <v>1</v>
      </c>
      <c r="I170" s="25">
        <f t="shared" si="2"/>
        <v>1</v>
      </c>
      <c r="J170" s="45">
        <f t="shared" si="18"/>
        <v>28</v>
      </c>
      <c r="K170" s="25">
        <f t="shared" si="3"/>
        <v>1</v>
      </c>
      <c r="L170" s="25">
        <f t="shared" si="4"/>
        <v>1</v>
      </c>
      <c r="M170" s="25">
        <f t="shared" si="5"/>
        <v>1</v>
      </c>
      <c r="N170" s="45">
        <f t="shared" si="21"/>
        <v>28</v>
      </c>
      <c r="O170" s="25">
        <f t="shared" si="6"/>
        <v>1</v>
      </c>
      <c r="P170" s="25">
        <f t="shared" si="7"/>
        <v>1</v>
      </c>
      <c r="Q170" s="25">
        <f t="shared" si="8"/>
        <v>1</v>
      </c>
      <c r="R170" s="55"/>
      <c r="S170" s="55"/>
      <c r="T170" s="48">
        <f t="shared" si="9"/>
        <v>70</v>
      </c>
      <c r="U170" s="69">
        <f t="shared" si="19"/>
        <v>70</v>
      </c>
      <c r="V170" s="71">
        <v>30</v>
      </c>
      <c r="W170" s="72">
        <v>30</v>
      </c>
      <c r="X170" s="55">
        <v>29</v>
      </c>
      <c r="Y170" s="55">
        <v>30</v>
      </c>
      <c r="Z170" s="55"/>
      <c r="AA170" s="55"/>
      <c r="AB170" s="55"/>
      <c r="AC170" s="55">
        <v>19</v>
      </c>
      <c r="AD170" s="55"/>
      <c r="AE170" s="55"/>
    </row>
    <row r="171" spans="1:31" ht="15.75" customHeight="1">
      <c r="A171" s="92">
        <v>165</v>
      </c>
      <c r="B171" s="93" t="s">
        <v>625</v>
      </c>
      <c r="C171" s="93" t="s">
        <v>626</v>
      </c>
      <c r="D171" s="43"/>
      <c r="E171" s="43"/>
      <c r="F171" s="45">
        <f t="shared" si="20"/>
        <v>11</v>
      </c>
      <c r="G171" s="25">
        <f t="shared" si="0"/>
        <v>1</v>
      </c>
      <c r="H171" s="25">
        <f t="shared" si="1"/>
        <v>0</v>
      </c>
      <c r="I171" s="25">
        <f t="shared" si="2"/>
        <v>0</v>
      </c>
      <c r="J171" s="45">
        <f t="shared" si="18"/>
        <v>23</v>
      </c>
      <c r="K171" s="25">
        <f t="shared" si="3"/>
        <v>1</v>
      </c>
      <c r="L171" s="25">
        <f t="shared" si="4"/>
        <v>1</v>
      </c>
      <c r="M171" s="25">
        <f t="shared" si="5"/>
        <v>0</v>
      </c>
      <c r="N171" s="45">
        <v>24</v>
      </c>
      <c r="O171" s="25">
        <f t="shared" si="6"/>
        <v>1</v>
      </c>
      <c r="P171" s="25">
        <f t="shared" si="7"/>
        <v>1</v>
      </c>
      <c r="Q171" s="25">
        <f t="shared" si="8"/>
        <v>0</v>
      </c>
      <c r="R171" s="55"/>
      <c r="S171" s="55"/>
      <c r="T171" s="48">
        <f t="shared" si="9"/>
        <v>58</v>
      </c>
      <c r="U171" s="69">
        <f t="shared" si="19"/>
        <v>58</v>
      </c>
      <c r="V171" s="71">
        <v>24</v>
      </c>
      <c r="W171" s="72">
        <v>24</v>
      </c>
      <c r="X171" s="55">
        <v>23</v>
      </c>
      <c r="Y171" s="55">
        <v>25</v>
      </c>
      <c r="Z171" s="55"/>
      <c r="AA171" s="55"/>
      <c r="AB171" s="55"/>
      <c r="AC171" s="55">
        <v>28</v>
      </c>
      <c r="AD171" s="55"/>
      <c r="AE171" s="55"/>
    </row>
    <row r="172" spans="1:31" ht="15.75" customHeight="1">
      <c r="A172" s="92">
        <v>166</v>
      </c>
      <c r="B172" s="93" t="s">
        <v>627</v>
      </c>
      <c r="C172" s="93" t="s">
        <v>628</v>
      </c>
      <c r="D172" s="43"/>
      <c r="E172" s="43"/>
      <c r="F172" s="45">
        <f t="shared" si="20"/>
        <v>11</v>
      </c>
      <c r="G172" s="25">
        <f t="shared" si="0"/>
        <v>1</v>
      </c>
      <c r="H172" s="25">
        <f t="shared" si="1"/>
        <v>0</v>
      </c>
      <c r="I172" s="25">
        <f t="shared" si="2"/>
        <v>0</v>
      </c>
      <c r="J172" s="45">
        <f t="shared" si="18"/>
        <v>22</v>
      </c>
      <c r="K172" s="25">
        <f t="shared" si="3"/>
        <v>1</v>
      </c>
      <c r="L172" s="25">
        <f t="shared" si="4"/>
        <v>0</v>
      </c>
      <c r="M172" s="25">
        <f t="shared" si="5"/>
        <v>0</v>
      </c>
      <c r="N172" s="45">
        <v>23</v>
      </c>
      <c r="O172" s="25">
        <f t="shared" si="6"/>
        <v>1</v>
      </c>
      <c r="P172" s="25">
        <f t="shared" si="7"/>
        <v>1</v>
      </c>
      <c r="Q172" s="25">
        <f t="shared" si="8"/>
        <v>0</v>
      </c>
      <c r="R172" s="55"/>
      <c r="S172" s="55"/>
      <c r="T172" s="48">
        <f t="shared" si="9"/>
        <v>56</v>
      </c>
      <c r="U172" s="69">
        <f t="shared" si="19"/>
        <v>56</v>
      </c>
      <c r="V172" s="71">
        <v>23</v>
      </c>
      <c r="W172" s="72">
        <v>23</v>
      </c>
      <c r="X172" s="55">
        <v>22</v>
      </c>
      <c r="Y172" s="55">
        <v>24</v>
      </c>
      <c r="Z172" s="55"/>
      <c r="AA172" s="55"/>
      <c r="AB172" s="55"/>
      <c r="AC172" s="55">
        <v>21</v>
      </c>
      <c r="AD172" s="55"/>
      <c r="AE172" s="55"/>
    </row>
    <row r="173" spans="1:31" ht="15.75" customHeight="1">
      <c r="A173" s="92">
        <v>167</v>
      </c>
      <c r="B173" s="93" t="s">
        <v>629</v>
      </c>
      <c r="C173" s="93" t="s">
        <v>630</v>
      </c>
      <c r="D173" s="43"/>
      <c r="E173" s="43"/>
      <c r="F173" s="45">
        <f t="shared" si="20"/>
        <v>12</v>
      </c>
      <c r="G173" s="25">
        <f t="shared" si="0"/>
        <v>1</v>
      </c>
      <c r="H173" s="25">
        <f t="shared" si="1"/>
        <v>1</v>
      </c>
      <c r="I173" s="25">
        <f t="shared" si="2"/>
        <v>0</v>
      </c>
      <c r="J173" s="45">
        <f t="shared" si="18"/>
        <v>25</v>
      </c>
      <c r="K173" s="25">
        <f t="shared" si="3"/>
        <v>1</v>
      </c>
      <c r="L173" s="25">
        <f t="shared" si="4"/>
        <v>1</v>
      </c>
      <c r="M173" s="25">
        <f t="shared" si="5"/>
        <v>0</v>
      </c>
      <c r="N173" s="45">
        <v>26</v>
      </c>
      <c r="O173" s="25">
        <f t="shared" si="6"/>
        <v>1</v>
      </c>
      <c r="P173" s="25">
        <f t="shared" si="7"/>
        <v>1</v>
      </c>
      <c r="Q173" s="25">
        <f t="shared" si="8"/>
        <v>1</v>
      </c>
      <c r="R173" s="55"/>
      <c r="S173" s="55"/>
      <c r="T173" s="48">
        <f t="shared" si="9"/>
        <v>63</v>
      </c>
      <c r="U173" s="69">
        <f t="shared" si="19"/>
        <v>63</v>
      </c>
      <c r="V173" s="71">
        <v>26</v>
      </c>
      <c r="W173" s="72">
        <v>26</v>
      </c>
      <c r="X173" s="55">
        <v>25</v>
      </c>
      <c r="Y173" s="55">
        <v>27</v>
      </c>
      <c r="Z173" s="55"/>
      <c r="AA173" s="55"/>
      <c r="AB173" s="55"/>
      <c r="AC173" s="55">
        <v>20</v>
      </c>
      <c r="AD173" s="55"/>
      <c r="AE173" s="55"/>
    </row>
    <row r="174" spans="1:31" ht="15.75" customHeight="1">
      <c r="A174" s="92">
        <v>168</v>
      </c>
      <c r="B174" s="93" t="s">
        <v>631</v>
      </c>
      <c r="C174" s="93" t="s">
        <v>632</v>
      </c>
      <c r="D174" s="43"/>
      <c r="E174" s="43"/>
      <c r="F174" s="45">
        <f t="shared" si="20"/>
        <v>14</v>
      </c>
      <c r="G174" s="25">
        <f t="shared" si="0"/>
        <v>1</v>
      </c>
      <c r="H174" s="25">
        <f t="shared" si="1"/>
        <v>1</v>
      </c>
      <c r="I174" s="25">
        <f t="shared" si="2"/>
        <v>1</v>
      </c>
      <c r="J174" s="45">
        <f t="shared" si="18"/>
        <v>28</v>
      </c>
      <c r="K174" s="25">
        <f t="shared" si="3"/>
        <v>1</v>
      </c>
      <c r="L174" s="25">
        <f t="shared" si="4"/>
        <v>1</v>
      </c>
      <c r="M174" s="25">
        <f t="shared" si="5"/>
        <v>1</v>
      </c>
      <c r="N174" s="45">
        <f t="shared" si="21"/>
        <v>28</v>
      </c>
      <c r="O174" s="25">
        <f t="shared" si="6"/>
        <v>1</v>
      </c>
      <c r="P174" s="25">
        <f t="shared" si="7"/>
        <v>1</v>
      </c>
      <c r="Q174" s="25">
        <f t="shared" si="8"/>
        <v>1</v>
      </c>
      <c r="R174" s="55"/>
      <c r="S174" s="55"/>
      <c r="T174" s="48">
        <f t="shared" si="9"/>
        <v>70</v>
      </c>
      <c r="U174" s="69">
        <f t="shared" si="19"/>
        <v>70</v>
      </c>
      <c r="V174" s="71">
        <v>30</v>
      </c>
      <c r="W174" s="72">
        <v>30</v>
      </c>
      <c r="X174" s="55">
        <v>29</v>
      </c>
      <c r="Y174" s="55">
        <v>30</v>
      </c>
      <c r="Z174" s="55"/>
      <c r="AA174" s="55"/>
      <c r="AB174" s="55"/>
      <c r="AC174" s="55">
        <v>28</v>
      </c>
      <c r="AD174" s="55"/>
      <c r="AE174" s="55"/>
    </row>
    <row r="175" spans="1:31" ht="15.75" customHeight="1">
      <c r="A175" s="92">
        <v>169</v>
      </c>
      <c r="B175" s="93" t="s">
        <v>633</v>
      </c>
      <c r="C175" s="93" t="s">
        <v>634</v>
      </c>
      <c r="D175" s="43"/>
      <c r="E175" s="43"/>
      <c r="F175" s="45">
        <f t="shared" si="20"/>
        <v>12</v>
      </c>
      <c r="G175" s="25">
        <f t="shared" si="0"/>
        <v>1</v>
      </c>
      <c r="H175" s="25">
        <f t="shared" si="1"/>
        <v>1</v>
      </c>
      <c r="I175" s="25">
        <f t="shared" si="2"/>
        <v>0</v>
      </c>
      <c r="J175" s="45">
        <f t="shared" si="18"/>
        <v>25</v>
      </c>
      <c r="K175" s="25">
        <f t="shared" si="3"/>
        <v>1</v>
      </c>
      <c r="L175" s="25">
        <f t="shared" si="4"/>
        <v>1</v>
      </c>
      <c r="M175" s="25">
        <f t="shared" si="5"/>
        <v>0</v>
      </c>
      <c r="N175" s="45">
        <v>26</v>
      </c>
      <c r="O175" s="25">
        <f t="shared" si="6"/>
        <v>1</v>
      </c>
      <c r="P175" s="25">
        <f t="shared" si="7"/>
        <v>1</v>
      </c>
      <c r="Q175" s="25">
        <f t="shared" si="8"/>
        <v>1</v>
      </c>
      <c r="R175" s="55"/>
      <c r="S175" s="55"/>
      <c r="T175" s="48">
        <f t="shared" si="9"/>
        <v>63</v>
      </c>
      <c r="U175" s="69">
        <f t="shared" si="19"/>
        <v>63</v>
      </c>
      <c r="V175" s="71">
        <v>26</v>
      </c>
      <c r="W175" s="72">
        <v>26</v>
      </c>
      <c r="X175" s="55">
        <v>25</v>
      </c>
      <c r="Y175" s="55">
        <v>27</v>
      </c>
      <c r="Z175" s="55"/>
      <c r="AA175" s="55"/>
      <c r="AB175" s="55"/>
      <c r="AC175" s="55">
        <v>26</v>
      </c>
      <c r="AD175" s="55"/>
      <c r="AE175" s="55"/>
    </row>
    <row r="176" spans="1:31" ht="15.75" customHeight="1">
      <c r="A176" s="92">
        <v>170</v>
      </c>
      <c r="B176" s="93" t="s">
        <v>635</v>
      </c>
      <c r="C176" s="93" t="s">
        <v>636</v>
      </c>
      <c r="D176" s="43"/>
      <c r="E176" s="43"/>
      <c r="F176" s="45">
        <f t="shared" si="20"/>
        <v>12</v>
      </c>
      <c r="G176" s="25">
        <f t="shared" si="0"/>
        <v>1</v>
      </c>
      <c r="H176" s="25">
        <f t="shared" si="1"/>
        <v>1</v>
      </c>
      <c r="I176" s="25">
        <f t="shared" si="2"/>
        <v>0</v>
      </c>
      <c r="J176" s="45">
        <f t="shared" si="18"/>
        <v>25</v>
      </c>
      <c r="K176" s="25">
        <f t="shared" si="3"/>
        <v>1</v>
      </c>
      <c r="L176" s="25">
        <f t="shared" si="4"/>
        <v>1</v>
      </c>
      <c r="M176" s="25">
        <f t="shared" si="5"/>
        <v>0</v>
      </c>
      <c r="N176" s="45">
        <v>26</v>
      </c>
      <c r="O176" s="25">
        <f t="shared" si="6"/>
        <v>1</v>
      </c>
      <c r="P176" s="25">
        <f t="shared" si="7"/>
        <v>1</v>
      </c>
      <c r="Q176" s="25">
        <f t="shared" si="8"/>
        <v>1</v>
      </c>
      <c r="R176" s="55"/>
      <c r="S176" s="55"/>
      <c r="T176" s="48">
        <f t="shared" si="9"/>
        <v>63</v>
      </c>
      <c r="U176" s="69">
        <f t="shared" si="19"/>
        <v>63</v>
      </c>
      <c r="V176" s="71">
        <v>26</v>
      </c>
      <c r="W176" s="72">
        <v>26</v>
      </c>
      <c r="X176" s="55">
        <v>25</v>
      </c>
      <c r="Y176" s="55">
        <v>27</v>
      </c>
      <c r="Z176" s="55"/>
      <c r="AA176" s="55"/>
      <c r="AB176" s="55"/>
      <c r="AC176" s="55">
        <v>25</v>
      </c>
      <c r="AD176" s="55"/>
      <c r="AE176" s="55"/>
    </row>
    <row r="177" spans="1:31" ht="15.75" customHeight="1">
      <c r="A177" s="92">
        <v>171</v>
      </c>
      <c r="B177" s="93" t="s">
        <v>637</v>
      </c>
      <c r="C177" s="93" t="s">
        <v>638</v>
      </c>
      <c r="D177" s="43"/>
      <c r="E177" s="43"/>
      <c r="F177" s="45" t="e">
        <f t="shared" si="20"/>
        <v>#VALUE!</v>
      </c>
      <c r="G177" s="25" t="e">
        <f t="shared" si="0"/>
        <v>#VALUE!</v>
      </c>
      <c r="H177" s="25" t="e">
        <f t="shared" si="1"/>
        <v>#VALUE!</v>
      </c>
      <c r="I177" s="25" t="e">
        <f t="shared" si="2"/>
        <v>#VALUE!</v>
      </c>
      <c r="J177" s="45" t="e">
        <f t="shared" si="18"/>
        <v>#VALUE!</v>
      </c>
      <c r="K177" s="25" t="e">
        <f t="shared" si="3"/>
        <v>#VALUE!</v>
      </c>
      <c r="L177" s="25" t="e">
        <f t="shared" si="4"/>
        <v>#VALUE!</v>
      </c>
      <c r="M177" s="25" t="e">
        <f t="shared" si="5"/>
        <v>#VALUE!</v>
      </c>
      <c r="N177" s="45" t="e">
        <f t="shared" si="21"/>
        <v>#VALUE!</v>
      </c>
      <c r="O177" s="25" t="e">
        <f t="shared" si="6"/>
        <v>#VALUE!</v>
      </c>
      <c r="P177" s="25" t="e">
        <f t="shared" si="7"/>
        <v>#VALUE!</v>
      </c>
      <c r="Q177" s="25" t="e">
        <f t="shared" si="8"/>
        <v>#VALUE!</v>
      </c>
      <c r="R177" s="55"/>
      <c r="S177" s="55"/>
      <c r="T177" s="48" t="e">
        <f t="shared" si="9"/>
        <v>#VALUE!</v>
      </c>
      <c r="U177" s="69" t="e">
        <f t="shared" si="19"/>
        <v>#VALUE!</v>
      </c>
      <c r="V177" s="71" t="s">
        <v>72</v>
      </c>
      <c r="W177" s="72" t="s">
        <v>72</v>
      </c>
      <c r="X177" s="55" t="e">
        <v>#VALUE!</v>
      </c>
      <c r="Y177" s="55" t="e">
        <v>#VALUE!</v>
      </c>
      <c r="Z177" s="55"/>
      <c r="AA177" s="55"/>
      <c r="AB177" s="55"/>
      <c r="AC177" s="55">
        <v>22</v>
      </c>
      <c r="AD177" s="55"/>
      <c r="AE177" s="55"/>
    </row>
    <row r="178" spans="1:31" ht="15.75" customHeight="1">
      <c r="A178" s="92">
        <v>172</v>
      </c>
      <c r="B178" s="93" t="s">
        <v>639</v>
      </c>
      <c r="C178" s="93" t="s">
        <v>640</v>
      </c>
      <c r="D178" s="58"/>
      <c r="E178" s="58"/>
      <c r="F178" s="45">
        <f t="shared" si="20"/>
        <v>11</v>
      </c>
      <c r="G178" s="25">
        <f t="shared" si="0"/>
        <v>1</v>
      </c>
      <c r="H178" s="25">
        <f t="shared" si="1"/>
        <v>0</v>
      </c>
      <c r="I178" s="25">
        <f t="shared" si="2"/>
        <v>0</v>
      </c>
      <c r="J178" s="45">
        <f t="shared" si="18"/>
        <v>23</v>
      </c>
      <c r="K178" s="25">
        <f t="shared" si="3"/>
        <v>1</v>
      </c>
      <c r="L178" s="25">
        <f t="shared" si="4"/>
        <v>1</v>
      </c>
      <c r="M178" s="25">
        <f t="shared" si="5"/>
        <v>0</v>
      </c>
      <c r="N178" s="45">
        <v>24</v>
      </c>
      <c r="O178" s="25">
        <f t="shared" si="6"/>
        <v>1</v>
      </c>
      <c r="P178" s="25">
        <f t="shared" si="7"/>
        <v>1</v>
      </c>
      <c r="Q178" s="25">
        <f t="shared" si="8"/>
        <v>0</v>
      </c>
      <c r="R178" s="55"/>
      <c r="S178" s="55"/>
      <c r="T178" s="48">
        <f t="shared" si="9"/>
        <v>58</v>
      </c>
      <c r="U178" s="69">
        <f t="shared" si="19"/>
        <v>58</v>
      </c>
      <c r="V178" s="67">
        <v>24</v>
      </c>
      <c r="W178" s="72">
        <v>24</v>
      </c>
      <c r="X178" s="55">
        <v>23</v>
      </c>
      <c r="Y178" s="55">
        <v>25</v>
      </c>
      <c r="Z178" s="55"/>
      <c r="AA178" s="55"/>
      <c r="AB178" s="55"/>
      <c r="AC178" s="55">
        <v>20</v>
      </c>
      <c r="AD178" s="55"/>
      <c r="AE178" s="55"/>
    </row>
    <row r="179" spans="1:31" ht="15.75" customHeight="1">
      <c r="A179" s="92">
        <v>173</v>
      </c>
      <c r="B179" s="93" t="s">
        <v>641</v>
      </c>
      <c r="C179" s="93" t="s">
        <v>642</v>
      </c>
      <c r="D179" s="58"/>
      <c r="E179" s="58"/>
      <c r="F179" s="45">
        <f t="shared" si="20"/>
        <v>11</v>
      </c>
      <c r="G179" s="25">
        <f t="shared" si="0"/>
        <v>1</v>
      </c>
      <c r="H179" s="25">
        <f t="shared" si="1"/>
        <v>0</v>
      </c>
      <c r="I179" s="25">
        <f t="shared" si="2"/>
        <v>0</v>
      </c>
      <c r="J179" s="45">
        <f t="shared" si="18"/>
        <v>23</v>
      </c>
      <c r="K179" s="25">
        <f t="shared" si="3"/>
        <v>1</v>
      </c>
      <c r="L179" s="25">
        <f t="shared" si="4"/>
        <v>1</v>
      </c>
      <c r="M179" s="25">
        <f t="shared" si="5"/>
        <v>0</v>
      </c>
      <c r="N179" s="45">
        <v>24</v>
      </c>
      <c r="O179" s="25">
        <f t="shared" si="6"/>
        <v>1</v>
      </c>
      <c r="P179" s="25">
        <f t="shared" si="7"/>
        <v>1</v>
      </c>
      <c r="Q179" s="25">
        <f t="shared" si="8"/>
        <v>0</v>
      </c>
      <c r="R179" s="55"/>
      <c r="S179" s="55"/>
      <c r="T179" s="48">
        <f t="shared" si="9"/>
        <v>58</v>
      </c>
      <c r="U179" s="69">
        <f t="shared" si="19"/>
        <v>58</v>
      </c>
      <c r="V179" s="67">
        <v>24</v>
      </c>
      <c r="W179" s="72">
        <v>24</v>
      </c>
      <c r="X179" s="55">
        <v>23</v>
      </c>
      <c r="Y179" s="55">
        <v>25</v>
      </c>
      <c r="Z179" s="55"/>
      <c r="AA179" s="55"/>
      <c r="AB179" s="55"/>
      <c r="AC179" s="55">
        <v>20</v>
      </c>
      <c r="AD179" s="55"/>
      <c r="AE179" s="55"/>
    </row>
    <row r="180" spans="1:31" ht="15.75" customHeight="1">
      <c r="A180" s="92">
        <v>174</v>
      </c>
      <c r="B180" s="93" t="s">
        <v>643</v>
      </c>
      <c r="C180" s="93" t="s">
        <v>644</v>
      </c>
      <c r="D180" s="58"/>
      <c r="E180" s="58"/>
      <c r="F180" s="45">
        <f t="shared" si="20"/>
        <v>14</v>
      </c>
      <c r="G180" s="25">
        <f t="shared" si="0"/>
        <v>1</v>
      </c>
      <c r="H180" s="25">
        <f t="shared" si="1"/>
        <v>1</v>
      </c>
      <c r="I180" s="25">
        <f t="shared" si="2"/>
        <v>1</v>
      </c>
      <c r="J180" s="45">
        <f t="shared" si="18"/>
        <v>28</v>
      </c>
      <c r="K180" s="25">
        <f t="shared" si="3"/>
        <v>1</v>
      </c>
      <c r="L180" s="25">
        <f t="shared" si="4"/>
        <v>1</v>
      </c>
      <c r="M180" s="25">
        <f t="shared" si="5"/>
        <v>1</v>
      </c>
      <c r="N180" s="45">
        <f t="shared" si="21"/>
        <v>28</v>
      </c>
      <c r="O180" s="25">
        <f t="shared" si="6"/>
        <v>1</v>
      </c>
      <c r="P180" s="25">
        <f t="shared" si="7"/>
        <v>1</v>
      </c>
      <c r="Q180" s="25">
        <f t="shared" si="8"/>
        <v>1</v>
      </c>
      <c r="R180" s="55"/>
      <c r="S180" s="55"/>
      <c r="T180" s="48">
        <f t="shared" si="9"/>
        <v>70</v>
      </c>
      <c r="U180" s="69">
        <f t="shared" si="19"/>
        <v>70</v>
      </c>
      <c r="V180" s="67">
        <v>29</v>
      </c>
      <c r="W180" s="72">
        <v>29</v>
      </c>
      <c r="X180" s="55">
        <v>28</v>
      </c>
      <c r="Y180" s="55">
        <v>30</v>
      </c>
      <c r="Z180" s="55"/>
      <c r="AA180" s="55"/>
      <c r="AB180" s="55"/>
      <c r="AC180" s="55">
        <v>19</v>
      </c>
      <c r="AD180" s="55"/>
      <c r="AE180" s="55"/>
    </row>
    <row r="181" spans="1:31" ht="15.75" customHeight="1">
      <c r="A181" s="92">
        <v>175</v>
      </c>
      <c r="B181" s="93" t="s">
        <v>645</v>
      </c>
      <c r="C181" s="93" t="s">
        <v>646</v>
      </c>
      <c r="D181" s="58"/>
      <c r="E181" s="58"/>
      <c r="F181" s="45">
        <f t="shared" si="20"/>
        <v>11</v>
      </c>
      <c r="G181" s="25">
        <f t="shared" si="0"/>
        <v>1</v>
      </c>
      <c r="H181" s="25">
        <f t="shared" si="1"/>
        <v>0</v>
      </c>
      <c r="I181" s="25">
        <f t="shared" si="2"/>
        <v>0</v>
      </c>
      <c r="J181" s="45">
        <f t="shared" si="18"/>
        <v>23</v>
      </c>
      <c r="K181" s="25">
        <f t="shared" si="3"/>
        <v>1</v>
      </c>
      <c r="L181" s="25">
        <f t="shared" si="4"/>
        <v>1</v>
      </c>
      <c r="M181" s="25">
        <f t="shared" si="5"/>
        <v>0</v>
      </c>
      <c r="N181" s="45">
        <v>24</v>
      </c>
      <c r="O181" s="25">
        <f t="shared" si="6"/>
        <v>1</v>
      </c>
      <c r="P181" s="25">
        <f t="shared" si="7"/>
        <v>1</v>
      </c>
      <c r="Q181" s="25">
        <f t="shared" si="8"/>
        <v>0</v>
      </c>
      <c r="R181" s="55"/>
      <c r="S181" s="55"/>
      <c r="T181" s="48">
        <f t="shared" si="9"/>
        <v>58</v>
      </c>
      <c r="U181" s="69">
        <f t="shared" si="19"/>
        <v>58</v>
      </c>
      <c r="V181" s="67">
        <v>24</v>
      </c>
      <c r="W181" s="72">
        <v>24</v>
      </c>
      <c r="X181" s="55">
        <v>23</v>
      </c>
      <c r="Y181" s="55">
        <v>25</v>
      </c>
      <c r="Z181" s="55"/>
      <c r="AA181" s="55"/>
      <c r="AB181" s="55"/>
      <c r="AC181" s="55">
        <v>24</v>
      </c>
      <c r="AD181" s="55"/>
      <c r="AE181" s="55"/>
    </row>
    <row r="182" spans="1:31" ht="15.75" customHeight="1">
      <c r="A182" s="22">
        <v>176</v>
      </c>
      <c r="B182" s="91" t="s">
        <v>647</v>
      </c>
      <c r="C182" s="91" t="s">
        <v>274</v>
      </c>
      <c r="D182" s="58"/>
      <c r="E182" s="58"/>
      <c r="F182" s="45">
        <f t="shared" si="20"/>
        <v>12</v>
      </c>
      <c r="G182" s="25">
        <f t="shared" si="0"/>
        <v>1</v>
      </c>
      <c r="H182" s="25">
        <f t="shared" si="1"/>
        <v>1</v>
      </c>
      <c r="I182" s="25">
        <f t="shared" si="2"/>
        <v>0</v>
      </c>
      <c r="J182" s="45">
        <f t="shared" si="18"/>
        <v>25</v>
      </c>
      <c r="K182" s="25">
        <f t="shared" si="3"/>
        <v>1</v>
      </c>
      <c r="L182" s="25">
        <f t="shared" si="4"/>
        <v>1</v>
      </c>
      <c r="M182" s="25">
        <f t="shared" si="5"/>
        <v>0</v>
      </c>
      <c r="N182" s="45">
        <v>26</v>
      </c>
      <c r="O182" s="25">
        <f t="shared" si="6"/>
        <v>1</v>
      </c>
      <c r="P182" s="25">
        <f t="shared" si="7"/>
        <v>1</v>
      </c>
      <c r="Q182" s="25">
        <f t="shared" si="8"/>
        <v>1</v>
      </c>
      <c r="R182" s="55"/>
      <c r="S182" s="55"/>
      <c r="T182" s="48">
        <f t="shared" si="9"/>
        <v>63</v>
      </c>
      <c r="U182" s="69">
        <f t="shared" si="19"/>
        <v>63</v>
      </c>
      <c r="V182" s="67">
        <v>26</v>
      </c>
      <c r="W182" s="72">
        <v>26</v>
      </c>
      <c r="X182" s="55">
        <v>25</v>
      </c>
      <c r="Y182" s="55">
        <v>27</v>
      </c>
      <c r="Z182" s="55"/>
      <c r="AA182" s="55"/>
      <c r="AB182" s="55"/>
      <c r="AC182" s="55">
        <v>17</v>
      </c>
      <c r="AD182" s="55"/>
      <c r="AE182" s="55"/>
    </row>
    <row r="183" spans="1:31" ht="15.75" customHeight="1">
      <c r="A183" s="18">
        <v>177</v>
      </c>
      <c r="B183" s="91" t="s">
        <v>648</v>
      </c>
      <c r="C183" s="91" t="s">
        <v>297</v>
      </c>
      <c r="D183" s="58"/>
      <c r="E183" s="58"/>
      <c r="F183" s="45">
        <f t="shared" si="20"/>
        <v>12</v>
      </c>
      <c r="G183" s="25">
        <f t="shared" si="0"/>
        <v>1</v>
      </c>
      <c r="H183" s="25">
        <f t="shared" si="1"/>
        <v>1</v>
      </c>
      <c r="I183" s="25">
        <f t="shared" si="2"/>
        <v>0</v>
      </c>
      <c r="J183" s="45">
        <f t="shared" si="18"/>
        <v>24</v>
      </c>
      <c r="K183" s="25">
        <f t="shared" si="3"/>
        <v>1</v>
      </c>
      <c r="L183" s="25">
        <f t="shared" si="4"/>
        <v>1</v>
      </c>
      <c r="M183" s="25">
        <f t="shared" si="5"/>
        <v>0</v>
      </c>
      <c r="N183" s="45">
        <v>25</v>
      </c>
      <c r="O183" s="25">
        <f t="shared" si="6"/>
        <v>1</v>
      </c>
      <c r="P183" s="25">
        <f t="shared" si="7"/>
        <v>1</v>
      </c>
      <c r="Q183" s="25">
        <f t="shared" si="8"/>
        <v>0</v>
      </c>
      <c r="R183" s="55"/>
      <c r="S183" s="55"/>
      <c r="T183" s="48">
        <f t="shared" si="9"/>
        <v>61</v>
      </c>
      <c r="U183" s="69">
        <f t="shared" si="19"/>
        <v>61</v>
      </c>
      <c r="V183" s="67">
        <v>25</v>
      </c>
      <c r="W183" s="72">
        <v>25</v>
      </c>
      <c r="X183" s="55">
        <v>24</v>
      </c>
      <c r="Y183" s="55">
        <v>26</v>
      </c>
      <c r="Z183" s="55"/>
      <c r="AA183" s="55"/>
      <c r="AB183" s="55"/>
      <c r="AC183" s="55">
        <v>24</v>
      </c>
      <c r="AD183" s="55"/>
      <c r="AE183" s="55"/>
    </row>
    <row r="184" spans="1:31" ht="15.75" customHeight="1">
      <c r="A184" s="22">
        <v>178</v>
      </c>
      <c r="B184" s="91" t="s">
        <v>649</v>
      </c>
      <c r="C184" s="91" t="s">
        <v>298</v>
      </c>
      <c r="D184" s="58"/>
      <c r="E184" s="58"/>
      <c r="F184" s="45">
        <f t="shared" si="20"/>
        <v>12</v>
      </c>
      <c r="G184" s="25">
        <f t="shared" si="0"/>
        <v>1</v>
      </c>
      <c r="H184" s="25">
        <f t="shared" si="1"/>
        <v>1</v>
      </c>
      <c r="I184" s="25">
        <f t="shared" si="2"/>
        <v>0</v>
      </c>
      <c r="J184" s="45">
        <f t="shared" si="18"/>
        <v>24</v>
      </c>
      <c r="K184" s="25">
        <f t="shared" si="3"/>
        <v>1</v>
      </c>
      <c r="L184" s="25">
        <f t="shared" si="4"/>
        <v>1</v>
      </c>
      <c r="M184" s="25">
        <f t="shared" si="5"/>
        <v>0</v>
      </c>
      <c r="N184" s="45">
        <v>25</v>
      </c>
      <c r="O184" s="25">
        <f t="shared" si="6"/>
        <v>1</v>
      </c>
      <c r="P184" s="25">
        <f t="shared" si="7"/>
        <v>1</v>
      </c>
      <c r="Q184" s="25">
        <f t="shared" si="8"/>
        <v>0</v>
      </c>
      <c r="R184" s="55"/>
      <c r="S184" s="55"/>
      <c r="T184" s="48">
        <f t="shared" si="9"/>
        <v>61</v>
      </c>
      <c r="U184" s="69">
        <f t="shared" si="19"/>
        <v>61</v>
      </c>
      <c r="V184" s="67">
        <v>25</v>
      </c>
      <c r="W184" s="72">
        <v>25</v>
      </c>
      <c r="X184" s="55">
        <v>24</v>
      </c>
      <c r="Y184" s="55">
        <v>26</v>
      </c>
      <c r="Z184" s="55"/>
      <c r="AA184" s="55"/>
      <c r="AB184" s="55"/>
      <c r="AC184" s="55">
        <v>20</v>
      </c>
      <c r="AD184" s="55"/>
      <c r="AE184" s="55"/>
    </row>
    <row r="185" spans="1:31" ht="15.75" customHeight="1">
      <c r="A185" s="18">
        <v>179</v>
      </c>
      <c r="B185" s="91" t="s">
        <v>650</v>
      </c>
      <c r="C185" s="91" t="s">
        <v>299</v>
      </c>
      <c r="D185" s="58"/>
      <c r="E185" s="58"/>
      <c r="F185" s="45">
        <f t="shared" si="20"/>
        <v>9</v>
      </c>
      <c r="G185" s="25">
        <f t="shared" si="0"/>
        <v>0</v>
      </c>
      <c r="H185" s="25">
        <f t="shared" si="1"/>
        <v>0</v>
      </c>
      <c r="I185" s="25">
        <f t="shared" si="2"/>
        <v>0</v>
      </c>
      <c r="J185" s="45">
        <f t="shared" si="18"/>
        <v>18</v>
      </c>
      <c r="K185" s="25">
        <f t="shared" si="3"/>
        <v>0</v>
      </c>
      <c r="L185" s="25">
        <f t="shared" si="4"/>
        <v>0</v>
      </c>
      <c r="M185" s="25">
        <f t="shared" si="5"/>
        <v>0</v>
      </c>
      <c r="N185" s="45">
        <v>20</v>
      </c>
      <c r="O185" s="25">
        <f t="shared" si="6"/>
        <v>1</v>
      </c>
      <c r="P185" s="25">
        <f t="shared" si="7"/>
        <v>0</v>
      </c>
      <c r="Q185" s="25">
        <f t="shared" si="8"/>
        <v>0</v>
      </c>
      <c r="R185" s="55"/>
      <c r="S185" s="55"/>
      <c r="T185" s="48">
        <f t="shared" si="9"/>
        <v>47</v>
      </c>
      <c r="U185" s="69">
        <f t="shared" si="19"/>
        <v>47</v>
      </c>
      <c r="V185" s="67">
        <v>19</v>
      </c>
      <c r="W185" s="72">
        <v>19</v>
      </c>
      <c r="X185" s="55">
        <v>18</v>
      </c>
      <c r="Y185" s="55">
        <v>20</v>
      </c>
      <c r="Z185" s="55"/>
      <c r="AA185" s="55"/>
      <c r="AB185" s="55"/>
      <c r="AC185" s="55">
        <v>28</v>
      </c>
      <c r="AD185" s="55"/>
      <c r="AE185" s="55"/>
    </row>
    <row r="186" spans="1:31" ht="15.75" customHeight="1">
      <c r="A186" s="22">
        <v>180</v>
      </c>
      <c r="B186" s="91" t="s">
        <v>651</v>
      </c>
      <c r="C186" s="91" t="s">
        <v>300</v>
      </c>
      <c r="D186" s="58"/>
      <c r="E186" s="58"/>
      <c r="F186" s="45">
        <f t="shared" si="20"/>
        <v>11</v>
      </c>
      <c r="G186" s="25">
        <f t="shared" si="0"/>
        <v>1</v>
      </c>
      <c r="H186" s="25">
        <f t="shared" si="1"/>
        <v>0</v>
      </c>
      <c r="I186" s="25">
        <f t="shared" si="2"/>
        <v>0</v>
      </c>
      <c r="J186" s="45">
        <f t="shared" si="18"/>
        <v>22</v>
      </c>
      <c r="K186" s="25">
        <f t="shared" si="3"/>
        <v>1</v>
      </c>
      <c r="L186" s="25">
        <f t="shared" si="4"/>
        <v>0</v>
      </c>
      <c r="M186" s="25">
        <f t="shared" si="5"/>
        <v>0</v>
      </c>
      <c r="N186" s="45">
        <v>23</v>
      </c>
      <c r="O186" s="25">
        <f t="shared" si="6"/>
        <v>1</v>
      </c>
      <c r="P186" s="25">
        <f t="shared" si="7"/>
        <v>1</v>
      </c>
      <c r="Q186" s="25">
        <f t="shared" si="8"/>
        <v>0</v>
      </c>
      <c r="R186" s="55"/>
      <c r="S186" s="55"/>
      <c r="T186" s="48">
        <f t="shared" si="9"/>
        <v>56</v>
      </c>
      <c r="U186" s="69">
        <f t="shared" si="19"/>
        <v>56</v>
      </c>
      <c r="V186" s="67">
        <v>23</v>
      </c>
      <c r="W186" s="72">
        <v>23</v>
      </c>
      <c r="X186" s="55">
        <v>22</v>
      </c>
      <c r="Y186" s="55">
        <v>24</v>
      </c>
      <c r="Z186" s="55"/>
      <c r="AA186" s="55"/>
      <c r="AB186" s="55"/>
      <c r="AC186" s="55">
        <v>18</v>
      </c>
      <c r="AD186" s="55"/>
      <c r="AE186" s="55"/>
    </row>
    <row r="187" spans="1:31" ht="15.75" customHeight="1">
      <c r="A187" s="18">
        <v>181</v>
      </c>
      <c r="B187" s="91" t="s">
        <v>652</v>
      </c>
      <c r="C187" s="91" t="s">
        <v>301</v>
      </c>
      <c r="D187" s="58"/>
      <c r="E187" s="58"/>
      <c r="F187" s="45">
        <f t="shared" si="20"/>
        <v>9</v>
      </c>
      <c r="G187" s="25">
        <f t="shared" si="0"/>
        <v>0</v>
      </c>
      <c r="H187" s="25">
        <f t="shared" si="1"/>
        <v>0</v>
      </c>
      <c r="I187" s="25">
        <f t="shared" si="2"/>
        <v>0</v>
      </c>
      <c r="J187" s="45">
        <f t="shared" si="18"/>
        <v>18</v>
      </c>
      <c r="K187" s="25">
        <f t="shared" si="3"/>
        <v>0</v>
      </c>
      <c r="L187" s="25">
        <f t="shared" si="4"/>
        <v>0</v>
      </c>
      <c r="M187" s="25">
        <f t="shared" si="5"/>
        <v>0</v>
      </c>
      <c r="N187" s="45">
        <v>20</v>
      </c>
      <c r="O187" s="25">
        <f t="shared" si="6"/>
        <v>1</v>
      </c>
      <c r="P187" s="25">
        <f t="shared" si="7"/>
        <v>0</v>
      </c>
      <c r="Q187" s="25">
        <f t="shared" si="8"/>
        <v>0</v>
      </c>
      <c r="R187" s="55"/>
      <c r="S187" s="55"/>
      <c r="T187" s="48">
        <f t="shared" si="9"/>
        <v>47</v>
      </c>
      <c r="U187" s="69">
        <f t="shared" si="19"/>
        <v>47</v>
      </c>
      <c r="V187" s="67">
        <v>19</v>
      </c>
      <c r="W187" s="72">
        <v>19</v>
      </c>
      <c r="X187" s="55">
        <v>18</v>
      </c>
      <c r="Y187" s="55">
        <v>20</v>
      </c>
      <c r="Z187" s="55"/>
      <c r="AA187" s="55"/>
      <c r="AB187" s="55"/>
      <c r="AC187" s="55">
        <v>28</v>
      </c>
      <c r="AD187" s="55"/>
      <c r="AE187" s="55"/>
    </row>
    <row r="188" spans="1:31" ht="15.75" customHeight="1">
      <c r="A188" s="22">
        <v>182</v>
      </c>
      <c r="B188" s="91" t="s">
        <v>653</v>
      </c>
      <c r="C188" s="91" t="s">
        <v>302</v>
      </c>
      <c r="D188" s="58"/>
      <c r="E188" s="58"/>
      <c r="F188" s="45">
        <f t="shared" si="20"/>
        <v>11</v>
      </c>
      <c r="G188" s="25">
        <f t="shared" si="0"/>
        <v>1</v>
      </c>
      <c r="H188" s="25">
        <f t="shared" si="1"/>
        <v>0</v>
      </c>
      <c r="I188" s="25">
        <f t="shared" si="2"/>
        <v>0</v>
      </c>
      <c r="J188" s="45">
        <f t="shared" si="18"/>
        <v>22</v>
      </c>
      <c r="K188" s="25">
        <f t="shared" si="3"/>
        <v>1</v>
      </c>
      <c r="L188" s="25">
        <f t="shared" si="4"/>
        <v>0</v>
      </c>
      <c r="M188" s="25">
        <f t="shared" si="5"/>
        <v>0</v>
      </c>
      <c r="N188" s="45">
        <v>23</v>
      </c>
      <c r="O188" s="25">
        <f t="shared" si="6"/>
        <v>1</v>
      </c>
      <c r="P188" s="25">
        <f t="shared" si="7"/>
        <v>1</v>
      </c>
      <c r="Q188" s="25">
        <f t="shared" si="8"/>
        <v>0</v>
      </c>
      <c r="R188" s="55"/>
      <c r="S188" s="55"/>
      <c r="T188" s="48">
        <f t="shared" si="9"/>
        <v>56</v>
      </c>
      <c r="U188" s="69">
        <f t="shared" si="19"/>
        <v>56</v>
      </c>
      <c r="V188" s="67">
        <v>23</v>
      </c>
      <c r="W188" s="72">
        <v>23</v>
      </c>
      <c r="X188" s="55">
        <v>22</v>
      </c>
      <c r="Y188" s="55">
        <v>24</v>
      </c>
      <c r="Z188" s="55"/>
      <c r="AA188" s="55"/>
      <c r="AB188" s="55"/>
      <c r="AC188" s="55">
        <v>20</v>
      </c>
      <c r="AD188" s="55"/>
      <c r="AE188" s="55"/>
    </row>
    <row r="189" spans="1:31" ht="15.75" customHeight="1">
      <c r="A189" s="18">
        <v>183</v>
      </c>
      <c r="B189" s="91" t="s">
        <v>654</v>
      </c>
      <c r="C189" s="91" t="s">
        <v>303</v>
      </c>
      <c r="D189" s="58"/>
      <c r="E189" s="58"/>
      <c r="F189" s="45">
        <f t="shared" si="20"/>
        <v>10</v>
      </c>
      <c r="G189" s="25">
        <f t="shared" si="0"/>
        <v>1</v>
      </c>
      <c r="H189" s="25">
        <f t="shared" si="1"/>
        <v>0</v>
      </c>
      <c r="I189" s="25">
        <f t="shared" si="2"/>
        <v>0</v>
      </c>
      <c r="J189" s="45">
        <f t="shared" si="18"/>
        <v>21</v>
      </c>
      <c r="K189" s="25">
        <f t="shared" si="3"/>
        <v>1</v>
      </c>
      <c r="L189" s="25">
        <f t="shared" si="4"/>
        <v>0</v>
      </c>
      <c r="M189" s="25">
        <f t="shared" si="5"/>
        <v>0</v>
      </c>
      <c r="N189" s="45">
        <v>23</v>
      </c>
      <c r="O189" s="25">
        <f t="shared" si="6"/>
        <v>1</v>
      </c>
      <c r="P189" s="25">
        <f t="shared" si="7"/>
        <v>1</v>
      </c>
      <c r="Q189" s="25">
        <f t="shared" si="8"/>
        <v>0</v>
      </c>
      <c r="R189" s="55"/>
      <c r="S189" s="55"/>
      <c r="T189" s="48">
        <f t="shared" si="9"/>
        <v>54</v>
      </c>
      <c r="U189" s="69">
        <f t="shared" si="19"/>
        <v>54</v>
      </c>
      <c r="V189" s="67">
        <v>22</v>
      </c>
      <c r="W189" s="72">
        <v>22</v>
      </c>
      <c r="X189" s="55">
        <v>21</v>
      </c>
      <c r="Y189" s="55">
        <v>23</v>
      </c>
      <c r="Z189" s="55"/>
      <c r="AA189" s="55"/>
      <c r="AB189" s="55"/>
      <c r="AC189" s="55">
        <v>21</v>
      </c>
      <c r="AD189" s="55"/>
      <c r="AE189" s="55"/>
    </row>
    <row r="190" spans="1:31" ht="15.75" customHeight="1">
      <c r="A190" s="22">
        <v>184</v>
      </c>
      <c r="B190" s="91" t="s">
        <v>655</v>
      </c>
      <c r="C190" s="91" t="s">
        <v>656</v>
      </c>
      <c r="D190" s="58"/>
      <c r="E190" s="58"/>
      <c r="F190" s="45">
        <f t="shared" si="20"/>
        <v>14</v>
      </c>
      <c r="G190" s="25">
        <f t="shared" si="0"/>
        <v>1</v>
      </c>
      <c r="H190" s="25">
        <f t="shared" si="1"/>
        <v>1</v>
      </c>
      <c r="I190" s="25">
        <f t="shared" si="2"/>
        <v>1</v>
      </c>
      <c r="J190" s="45">
        <f t="shared" si="18"/>
        <v>28</v>
      </c>
      <c r="K190" s="25">
        <f t="shared" si="3"/>
        <v>1</v>
      </c>
      <c r="L190" s="25">
        <f t="shared" si="4"/>
        <v>1</v>
      </c>
      <c r="M190" s="25">
        <f t="shared" si="5"/>
        <v>1</v>
      </c>
      <c r="N190" s="45">
        <f t="shared" si="21"/>
        <v>28</v>
      </c>
      <c r="O190" s="25">
        <f t="shared" si="6"/>
        <v>1</v>
      </c>
      <c r="P190" s="25">
        <f t="shared" si="7"/>
        <v>1</v>
      </c>
      <c r="Q190" s="25">
        <f t="shared" si="8"/>
        <v>1</v>
      </c>
      <c r="R190" s="55"/>
      <c r="S190" s="55"/>
      <c r="T190" s="48">
        <f t="shared" si="9"/>
        <v>70</v>
      </c>
      <c r="U190" s="69">
        <f t="shared" si="19"/>
        <v>70</v>
      </c>
      <c r="V190" s="67">
        <v>30</v>
      </c>
      <c r="W190" s="72">
        <v>30</v>
      </c>
      <c r="X190" s="55">
        <v>29</v>
      </c>
      <c r="Y190" s="55">
        <v>30</v>
      </c>
      <c r="Z190" s="55"/>
      <c r="AA190" s="55"/>
      <c r="AB190" s="55"/>
      <c r="AC190" s="55">
        <v>19</v>
      </c>
      <c r="AD190" s="55"/>
      <c r="AE190" s="55"/>
    </row>
    <row r="191" spans="1:31" ht="15.75" customHeight="1">
      <c r="A191" s="18">
        <v>185</v>
      </c>
      <c r="B191" s="91" t="s">
        <v>657</v>
      </c>
      <c r="C191" s="91" t="s">
        <v>658</v>
      </c>
      <c r="D191" s="58"/>
      <c r="E191" s="58"/>
      <c r="F191" s="45">
        <f t="shared" si="20"/>
        <v>14</v>
      </c>
      <c r="G191" s="25">
        <f t="shared" si="0"/>
        <v>1</v>
      </c>
      <c r="H191" s="25">
        <f t="shared" si="1"/>
        <v>1</v>
      </c>
      <c r="I191" s="25">
        <f t="shared" si="2"/>
        <v>1</v>
      </c>
      <c r="J191" s="45">
        <f t="shared" ref="J191:J206" si="22">ROUNDDOWN(U191*2/5,0)</f>
        <v>28</v>
      </c>
      <c r="K191" s="25">
        <f t="shared" si="3"/>
        <v>1</v>
      </c>
      <c r="L191" s="25">
        <f t="shared" si="4"/>
        <v>1</v>
      </c>
      <c r="M191" s="25">
        <f t="shared" si="5"/>
        <v>1</v>
      </c>
      <c r="N191" s="45">
        <f t="shared" si="21"/>
        <v>28</v>
      </c>
      <c r="O191" s="25">
        <f t="shared" si="6"/>
        <v>1</v>
      </c>
      <c r="P191" s="25">
        <f t="shared" si="7"/>
        <v>1</v>
      </c>
      <c r="Q191" s="25">
        <f t="shared" si="8"/>
        <v>1</v>
      </c>
      <c r="R191" s="55"/>
      <c r="S191" s="55"/>
      <c r="T191" s="48">
        <f t="shared" si="9"/>
        <v>70</v>
      </c>
      <c r="U191" s="69">
        <f t="shared" ref="U191:U206" si="23">ROUND(7/3*Y191,0)</f>
        <v>70</v>
      </c>
      <c r="V191" s="67">
        <v>30</v>
      </c>
      <c r="W191" s="72">
        <v>30</v>
      </c>
      <c r="X191" s="55">
        <v>29</v>
      </c>
      <c r="Y191" s="55">
        <v>30</v>
      </c>
      <c r="Z191" s="55"/>
      <c r="AA191" s="55"/>
      <c r="AB191" s="55"/>
      <c r="AC191" s="55">
        <v>21</v>
      </c>
      <c r="AD191" s="55"/>
      <c r="AE191" s="55"/>
    </row>
    <row r="192" spans="1:31" ht="15.75" customHeight="1">
      <c r="A192" s="22">
        <v>186</v>
      </c>
      <c r="B192" s="91" t="s">
        <v>659</v>
      </c>
      <c r="C192" s="91" t="s">
        <v>660</v>
      </c>
      <c r="D192" s="58"/>
      <c r="E192" s="58"/>
      <c r="F192" s="45">
        <f t="shared" si="20"/>
        <v>13</v>
      </c>
      <c r="G192" s="25">
        <f t="shared" si="0"/>
        <v>1</v>
      </c>
      <c r="H192" s="25">
        <f t="shared" si="1"/>
        <v>1</v>
      </c>
      <c r="I192" s="25">
        <f t="shared" si="2"/>
        <v>1</v>
      </c>
      <c r="J192" s="45">
        <f t="shared" si="22"/>
        <v>27</v>
      </c>
      <c r="K192" s="25">
        <f t="shared" si="3"/>
        <v>1</v>
      </c>
      <c r="L192" s="25">
        <f t="shared" si="4"/>
        <v>1</v>
      </c>
      <c r="M192" s="25">
        <f t="shared" si="5"/>
        <v>1</v>
      </c>
      <c r="N192" s="45">
        <v>28</v>
      </c>
      <c r="O192" s="25">
        <f t="shared" si="6"/>
        <v>1</v>
      </c>
      <c r="P192" s="25">
        <f t="shared" si="7"/>
        <v>1</v>
      </c>
      <c r="Q192" s="25">
        <f t="shared" si="8"/>
        <v>1</v>
      </c>
      <c r="R192" s="55"/>
      <c r="S192" s="55"/>
      <c r="T192" s="48">
        <f t="shared" si="9"/>
        <v>68</v>
      </c>
      <c r="U192" s="69">
        <f t="shared" si="23"/>
        <v>68</v>
      </c>
      <c r="V192" s="67">
        <v>28</v>
      </c>
      <c r="W192" s="72">
        <v>28</v>
      </c>
      <c r="X192" s="55">
        <v>27</v>
      </c>
      <c r="Y192" s="55">
        <v>29</v>
      </c>
      <c r="Z192" s="55"/>
      <c r="AA192" s="55"/>
      <c r="AB192" s="55"/>
      <c r="AC192" s="55">
        <v>18</v>
      </c>
      <c r="AD192" s="55"/>
      <c r="AE192" s="55"/>
    </row>
    <row r="193" spans="1:31" ht="15.75" customHeight="1">
      <c r="A193" s="18">
        <v>187</v>
      </c>
      <c r="B193" s="91" t="s">
        <v>661</v>
      </c>
      <c r="C193" s="91" t="s">
        <v>358</v>
      </c>
      <c r="D193" s="58"/>
      <c r="E193" s="58"/>
      <c r="F193" s="45">
        <f t="shared" si="20"/>
        <v>11</v>
      </c>
      <c r="G193" s="25">
        <f t="shared" si="0"/>
        <v>1</v>
      </c>
      <c r="H193" s="25">
        <f t="shared" si="1"/>
        <v>0</v>
      </c>
      <c r="I193" s="25">
        <f t="shared" si="2"/>
        <v>0</v>
      </c>
      <c r="J193" s="45">
        <f t="shared" si="22"/>
        <v>22</v>
      </c>
      <c r="K193" s="25">
        <f t="shared" si="3"/>
        <v>1</v>
      </c>
      <c r="L193" s="25">
        <f t="shared" si="4"/>
        <v>0</v>
      </c>
      <c r="M193" s="25">
        <f t="shared" si="5"/>
        <v>0</v>
      </c>
      <c r="N193" s="45">
        <v>23</v>
      </c>
      <c r="O193" s="25">
        <f t="shared" si="6"/>
        <v>1</v>
      </c>
      <c r="P193" s="25">
        <f t="shared" si="7"/>
        <v>1</v>
      </c>
      <c r="Q193" s="25">
        <f t="shared" si="8"/>
        <v>0</v>
      </c>
      <c r="R193" s="55"/>
      <c r="S193" s="55"/>
      <c r="T193" s="48">
        <f t="shared" si="9"/>
        <v>56</v>
      </c>
      <c r="U193" s="69">
        <f t="shared" si="23"/>
        <v>56</v>
      </c>
      <c r="V193" s="67">
        <v>23</v>
      </c>
      <c r="W193" s="72">
        <v>23</v>
      </c>
      <c r="X193" s="55">
        <v>22</v>
      </c>
      <c r="Y193" s="55">
        <v>24</v>
      </c>
      <c r="Z193" s="55"/>
      <c r="AA193" s="55"/>
      <c r="AB193" s="55"/>
      <c r="AC193" s="55">
        <v>24</v>
      </c>
      <c r="AD193" s="55"/>
      <c r="AE193" s="55"/>
    </row>
    <row r="194" spans="1:31" ht="15.75" customHeight="1">
      <c r="A194" s="22">
        <v>188</v>
      </c>
      <c r="B194" s="91" t="s">
        <v>662</v>
      </c>
      <c r="C194" s="91" t="s">
        <v>663</v>
      </c>
      <c r="D194" s="58"/>
      <c r="E194" s="58"/>
      <c r="F194" s="45">
        <f t="shared" si="20"/>
        <v>11</v>
      </c>
      <c r="G194" s="25">
        <f t="shared" si="0"/>
        <v>1</v>
      </c>
      <c r="H194" s="25">
        <f t="shared" si="1"/>
        <v>0</v>
      </c>
      <c r="I194" s="25">
        <f t="shared" si="2"/>
        <v>0</v>
      </c>
      <c r="J194" s="45">
        <f t="shared" si="22"/>
        <v>23</v>
      </c>
      <c r="K194" s="25">
        <f t="shared" si="3"/>
        <v>1</v>
      </c>
      <c r="L194" s="25">
        <f t="shared" si="4"/>
        <v>1</v>
      </c>
      <c r="M194" s="25">
        <f t="shared" si="5"/>
        <v>0</v>
      </c>
      <c r="N194" s="45">
        <v>24</v>
      </c>
      <c r="O194" s="25">
        <f t="shared" si="6"/>
        <v>1</v>
      </c>
      <c r="P194" s="25">
        <f t="shared" si="7"/>
        <v>1</v>
      </c>
      <c r="Q194" s="25">
        <f t="shared" si="8"/>
        <v>0</v>
      </c>
      <c r="R194" s="55"/>
      <c r="S194" s="55"/>
      <c r="T194" s="48">
        <f t="shared" si="9"/>
        <v>58</v>
      </c>
      <c r="U194" s="69">
        <f t="shared" si="23"/>
        <v>58</v>
      </c>
      <c r="V194" s="67">
        <v>24</v>
      </c>
      <c r="W194" s="72">
        <v>24</v>
      </c>
      <c r="X194" s="55">
        <v>23</v>
      </c>
      <c r="Y194" s="55">
        <v>25</v>
      </c>
      <c r="Z194" s="55"/>
      <c r="AA194" s="55"/>
      <c r="AB194" s="55"/>
      <c r="AC194" s="55">
        <v>21</v>
      </c>
      <c r="AD194" s="55"/>
      <c r="AE194" s="55"/>
    </row>
    <row r="195" spans="1:31" ht="15.75" customHeight="1">
      <c r="A195" s="18">
        <v>189</v>
      </c>
      <c r="B195" s="91" t="s">
        <v>664</v>
      </c>
      <c r="C195" s="91" t="s">
        <v>665</v>
      </c>
      <c r="D195" s="58"/>
      <c r="E195" s="58"/>
      <c r="F195" s="45">
        <f t="shared" si="20"/>
        <v>10</v>
      </c>
      <c r="G195" s="25">
        <f t="shared" si="0"/>
        <v>1</v>
      </c>
      <c r="H195" s="25">
        <f t="shared" si="1"/>
        <v>0</v>
      </c>
      <c r="I195" s="25">
        <f t="shared" si="2"/>
        <v>0</v>
      </c>
      <c r="J195" s="45">
        <f t="shared" si="22"/>
        <v>21</v>
      </c>
      <c r="K195" s="25">
        <f t="shared" si="3"/>
        <v>1</v>
      </c>
      <c r="L195" s="25">
        <f t="shared" si="4"/>
        <v>0</v>
      </c>
      <c r="M195" s="25">
        <f t="shared" si="5"/>
        <v>0</v>
      </c>
      <c r="N195" s="45">
        <v>23</v>
      </c>
      <c r="O195" s="25">
        <f t="shared" si="6"/>
        <v>1</v>
      </c>
      <c r="P195" s="25">
        <f t="shared" si="7"/>
        <v>1</v>
      </c>
      <c r="Q195" s="25">
        <f t="shared" si="8"/>
        <v>0</v>
      </c>
      <c r="R195" s="55"/>
      <c r="S195" s="55"/>
      <c r="T195" s="48">
        <f t="shared" si="9"/>
        <v>54</v>
      </c>
      <c r="U195" s="69">
        <f t="shared" si="23"/>
        <v>54</v>
      </c>
      <c r="V195" s="67">
        <v>22</v>
      </c>
      <c r="W195" s="72">
        <v>22</v>
      </c>
      <c r="X195" s="55">
        <v>21</v>
      </c>
      <c r="Y195" s="55">
        <v>23</v>
      </c>
      <c r="Z195" s="55"/>
      <c r="AA195" s="55"/>
      <c r="AB195" s="55"/>
      <c r="AC195" s="55">
        <v>19</v>
      </c>
      <c r="AD195" s="55"/>
      <c r="AE195" s="55"/>
    </row>
    <row r="196" spans="1:31" ht="15.75" customHeight="1">
      <c r="A196" s="22">
        <v>190</v>
      </c>
      <c r="B196" s="91" t="s">
        <v>666</v>
      </c>
      <c r="C196" s="91" t="s">
        <v>667</v>
      </c>
      <c r="D196" s="58"/>
      <c r="E196" s="58"/>
      <c r="F196" s="45">
        <f t="shared" si="20"/>
        <v>11</v>
      </c>
      <c r="G196" s="25">
        <f t="shared" si="0"/>
        <v>1</v>
      </c>
      <c r="H196" s="25">
        <f t="shared" si="1"/>
        <v>0</v>
      </c>
      <c r="I196" s="25">
        <f t="shared" si="2"/>
        <v>0</v>
      </c>
      <c r="J196" s="45">
        <f t="shared" si="22"/>
        <v>23</v>
      </c>
      <c r="K196" s="25">
        <f t="shared" si="3"/>
        <v>1</v>
      </c>
      <c r="L196" s="25">
        <f t="shared" si="4"/>
        <v>1</v>
      </c>
      <c r="M196" s="25">
        <f t="shared" si="5"/>
        <v>0</v>
      </c>
      <c r="N196" s="45">
        <v>24</v>
      </c>
      <c r="O196" s="25">
        <f t="shared" si="6"/>
        <v>1</v>
      </c>
      <c r="P196" s="25">
        <f t="shared" si="7"/>
        <v>1</v>
      </c>
      <c r="Q196" s="25">
        <f t="shared" si="8"/>
        <v>0</v>
      </c>
      <c r="R196" s="55"/>
      <c r="S196" s="55"/>
      <c r="T196" s="48">
        <f t="shared" si="9"/>
        <v>58</v>
      </c>
      <c r="U196" s="69">
        <f t="shared" si="23"/>
        <v>58</v>
      </c>
      <c r="V196" s="67">
        <v>24</v>
      </c>
      <c r="W196" s="72">
        <v>24</v>
      </c>
      <c r="X196" s="55">
        <v>23</v>
      </c>
      <c r="Y196" s="55">
        <v>25</v>
      </c>
      <c r="Z196" s="55"/>
      <c r="AA196" s="55"/>
      <c r="AB196" s="55"/>
      <c r="AC196" s="55">
        <v>19</v>
      </c>
      <c r="AD196" s="55"/>
      <c r="AE196" s="55"/>
    </row>
    <row r="197" spans="1:31" ht="15.75" customHeight="1">
      <c r="A197" s="18">
        <v>191</v>
      </c>
      <c r="B197" s="91" t="s">
        <v>668</v>
      </c>
      <c r="C197" s="91" t="s">
        <v>669</v>
      </c>
      <c r="D197" s="58"/>
      <c r="E197" s="58"/>
      <c r="F197" s="45">
        <f t="shared" si="20"/>
        <v>10</v>
      </c>
      <c r="G197" s="25">
        <f t="shared" si="0"/>
        <v>1</v>
      </c>
      <c r="H197" s="25">
        <f t="shared" si="1"/>
        <v>0</v>
      </c>
      <c r="I197" s="25">
        <f t="shared" si="2"/>
        <v>0</v>
      </c>
      <c r="J197" s="45">
        <f t="shared" si="22"/>
        <v>21</v>
      </c>
      <c r="K197" s="25">
        <f t="shared" si="3"/>
        <v>1</v>
      </c>
      <c r="L197" s="25">
        <f t="shared" si="4"/>
        <v>0</v>
      </c>
      <c r="M197" s="25">
        <f t="shared" si="5"/>
        <v>0</v>
      </c>
      <c r="N197" s="45">
        <v>23</v>
      </c>
      <c r="O197" s="25">
        <f t="shared" si="6"/>
        <v>1</v>
      </c>
      <c r="P197" s="25">
        <f t="shared" si="7"/>
        <v>1</v>
      </c>
      <c r="Q197" s="25">
        <f t="shared" si="8"/>
        <v>0</v>
      </c>
      <c r="R197" s="55"/>
      <c r="S197" s="55"/>
      <c r="T197" s="48">
        <f t="shared" si="9"/>
        <v>54</v>
      </c>
      <c r="U197" s="69">
        <f t="shared" si="23"/>
        <v>54</v>
      </c>
      <c r="V197" s="67">
        <v>22</v>
      </c>
      <c r="W197" s="72">
        <v>22</v>
      </c>
      <c r="X197" s="55">
        <v>21</v>
      </c>
      <c r="Y197" s="55">
        <v>23</v>
      </c>
      <c r="Z197" s="55"/>
      <c r="AA197" s="55"/>
      <c r="AB197" s="55"/>
      <c r="AC197" s="55">
        <v>18</v>
      </c>
      <c r="AD197" s="55"/>
      <c r="AE197" s="55"/>
    </row>
    <row r="198" spans="1:31" ht="15.75" customHeight="1">
      <c r="A198" s="22">
        <v>192</v>
      </c>
      <c r="B198" s="91" t="s">
        <v>670</v>
      </c>
      <c r="C198" s="91" t="s">
        <v>671</v>
      </c>
      <c r="D198" s="58"/>
      <c r="E198" s="58"/>
      <c r="F198" s="45">
        <f t="shared" si="20"/>
        <v>11</v>
      </c>
      <c r="G198" s="25">
        <f t="shared" si="0"/>
        <v>1</v>
      </c>
      <c r="H198" s="25">
        <f t="shared" si="1"/>
        <v>0</v>
      </c>
      <c r="I198" s="25">
        <f t="shared" si="2"/>
        <v>0</v>
      </c>
      <c r="J198" s="45">
        <f t="shared" si="22"/>
        <v>23</v>
      </c>
      <c r="K198" s="25">
        <f t="shared" si="3"/>
        <v>1</v>
      </c>
      <c r="L198" s="25">
        <f t="shared" si="4"/>
        <v>1</v>
      </c>
      <c r="M198" s="25">
        <f t="shared" si="5"/>
        <v>0</v>
      </c>
      <c r="N198" s="45">
        <v>24</v>
      </c>
      <c r="O198" s="25">
        <f t="shared" si="6"/>
        <v>1</v>
      </c>
      <c r="P198" s="25">
        <f t="shared" si="7"/>
        <v>1</v>
      </c>
      <c r="Q198" s="25">
        <f t="shared" si="8"/>
        <v>0</v>
      </c>
      <c r="R198" s="55"/>
      <c r="S198" s="55"/>
      <c r="T198" s="48">
        <f t="shared" si="9"/>
        <v>58</v>
      </c>
      <c r="U198" s="69">
        <f t="shared" si="23"/>
        <v>58</v>
      </c>
      <c r="V198" s="67">
        <v>24</v>
      </c>
      <c r="W198" s="72">
        <v>24</v>
      </c>
      <c r="X198" s="55">
        <v>23</v>
      </c>
      <c r="Y198" s="55">
        <v>25</v>
      </c>
      <c r="Z198" s="55"/>
      <c r="AA198" s="55"/>
      <c r="AB198" s="55"/>
      <c r="AC198" s="55">
        <v>28</v>
      </c>
      <c r="AD198" s="55"/>
      <c r="AE198" s="55"/>
    </row>
    <row r="199" spans="1:31" ht="15.75" customHeight="1">
      <c r="A199" s="18">
        <v>193</v>
      </c>
      <c r="B199" s="91" t="s">
        <v>672</v>
      </c>
      <c r="C199" s="91" t="s">
        <v>673</v>
      </c>
      <c r="D199" s="58"/>
      <c r="E199" s="58"/>
      <c r="F199" s="45">
        <f t="shared" si="20"/>
        <v>10</v>
      </c>
      <c r="G199" s="25">
        <f t="shared" si="0"/>
        <v>1</v>
      </c>
      <c r="H199" s="25">
        <f t="shared" si="1"/>
        <v>0</v>
      </c>
      <c r="I199" s="25">
        <f t="shared" si="2"/>
        <v>0</v>
      </c>
      <c r="J199" s="45">
        <f t="shared" si="22"/>
        <v>21</v>
      </c>
      <c r="K199" s="25">
        <f t="shared" si="3"/>
        <v>1</v>
      </c>
      <c r="L199" s="25">
        <f t="shared" si="4"/>
        <v>0</v>
      </c>
      <c r="M199" s="25">
        <f t="shared" si="5"/>
        <v>0</v>
      </c>
      <c r="N199" s="45">
        <v>23</v>
      </c>
      <c r="O199" s="25">
        <f t="shared" si="6"/>
        <v>1</v>
      </c>
      <c r="P199" s="25">
        <f t="shared" si="7"/>
        <v>1</v>
      </c>
      <c r="Q199" s="25">
        <f t="shared" si="8"/>
        <v>0</v>
      </c>
      <c r="R199" s="55"/>
      <c r="S199" s="55"/>
      <c r="T199" s="48">
        <f t="shared" si="9"/>
        <v>54</v>
      </c>
      <c r="U199" s="69">
        <f t="shared" si="23"/>
        <v>54</v>
      </c>
      <c r="V199" s="67">
        <v>22</v>
      </c>
      <c r="W199" s="72">
        <v>22</v>
      </c>
      <c r="X199" s="55">
        <v>21</v>
      </c>
      <c r="Y199" s="55">
        <v>23</v>
      </c>
      <c r="Z199" s="55"/>
      <c r="AA199" s="55"/>
      <c r="AB199" s="55"/>
      <c r="AC199" s="55">
        <v>20</v>
      </c>
      <c r="AD199" s="55"/>
      <c r="AE199" s="55"/>
    </row>
    <row r="200" spans="1:31" ht="15.75" customHeight="1">
      <c r="A200" s="22">
        <v>194</v>
      </c>
      <c r="B200" s="91" t="s">
        <v>674</v>
      </c>
      <c r="C200" s="91" t="s">
        <v>675</v>
      </c>
      <c r="D200" s="58"/>
      <c r="E200" s="58"/>
      <c r="F200" s="45">
        <f t="shared" ref="F200:F206" si="24">ROUNDDOWN(U200*1/5,0)</f>
        <v>11</v>
      </c>
      <c r="G200" s="25">
        <f t="shared" si="0"/>
        <v>1</v>
      </c>
      <c r="H200" s="25">
        <f t="shared" si="1"/>
        <v>0</v>
      </c>
      <c r="I200" s="25">
        <f t="shared" si="2"/>
        <v>0</v>
      </c>
      <c r="J200" s="45">
        <f t="shared" si="22"/>
        <v>22</v>
      </c>
      <c r="K200" s="25">
        <f t="shared" si="3"/>
        <v>1</v>
      </c>
      <c r="L200" s="25">
        <f t="shared" si="4"/>
        <v>0</v>
      </c>
      <c r="M200" s="25">
        <f t="shared" si="5"/>
        <v>0</v>
      </c>
      <c r="N200" s="45">
        <v>23</v>
      </c>
      <c r="O200" s="25">
        <f t="shared" si="6"/>
        <v>1</v>
      </c>
      <c r="P200" s="25">
        <f t="shared" si="7"/>
        <v>1</v>
      </c>
      <c r="Q200" s="25">
        <f t="shared" si="8"/>
        <v>0</v>
      </c>
      <c r="R200" s="55"/>
      <c r="S200" s="55"/>
      <c r="T200" s="48">
        <f t="shared" si="9"/>
        <v>56</v>
      </c>
      <c r="U200" s="69">
        <f t="shared" si="23"/>
        <v>56</v>
      </c>
      <c r="V200" s="67">
        <v>23</v>
      </c>
      <c r="W200" s="72">
        <v>23</v>
      </c>
      <c r="X200" s="55">
        <v>22</v>
      </c>
      <c r="Y200" s="55">
        <v>24</v>
      </c>
      <c r="Z200" s="55"/>
      <c r="AA200" s="55"/>
      <c r="AB200" s="55"/>
      <c r="AC200" s="55">
        <v>25</v>
      </c>
      <c r="AD200" s="55"/>
      <c r="AE200" s="55"/>
    </row>
    <row r="201" spans="1:31" ht="15.75" customHeight="1">
      <c r="A201" s="18">
        <v>195</v>
      </c>
      <c r="B201" s="91" t="s">
        <v>676</v>
      </c>
      <c r="C201" s="91" t="s">
        <v>677</v>
      </c>
      <c r="D201" s="61"/>
      <c r="E201" s="61"/>
      <c r="F201" s="45">
        <f t="shared" si="24"/>
        <v>11</v>
      </c>
      <c r="G201" s="25">
        <f t="shared" si="0"/>
        <v>1</v>
      </c>
      <c r="H201" s="25">
        <f t="shared" si="1"/>
        <v>0</v>
      </c>
      <c r="I201" s="25">
        <f t="shared" si="2"/>
        <v>0</v>
      </c>
      <c r="J201" s="45">
        <f t="shared" si="22"/>
        <v>22</v>
      </c>
      <c r="K201" s="25">
        <f t="shared" si="3"/>
        <v>1</v>
      </c>
      <c r="L201" s="25">
        <f t="shared" si="4"/>
        <v>0</v>
      </c>
      <c r="M201" s="25">
        <f t="shared" si="5"/>
        <v>0</v>
      </c>
      <c r="N201" s="45">
        <v>23</v>
      </c>
      <c r="O201" s="25">
        <f t="shared" si="6"/>
        <v>1</v>
      </c>
      <c r="P201" s="25">
        <f t="shared" si="7"/>
        <v>1</v>
      </c>
      <c r="Q201" s="25">
        <f t="shared" si="8"/>
        <v>0</v>
      </c>
      <c r="R201" s="55"/>
      <c r="S201" s="55"/>
      <c r="T201" s="48">
        <f t="shared" si="9"/>
        <v>56</v>
      </c>
      <c r="U201" s="69">
        <f t="shared" si="23"/>
        <v>56</v>
      </c>
      <c r="V201" s="67">
        <v>23</v>
      </c>
      <c r="W201" s="72">
        <v>23</v>
      </c>
      <c r="X201" s="55">
        <v>22</v>
      </c>
      <c r="Y201" s="55">
        <v>24</v>
      </c>
      <c r="Z201" s="55"/>
      <c r="AA201" s="55"/>
      <c r="AB201" s="55"/>
      <c r="AC201" s="55">
        <v>0</v>
      </c>
      <c r="AD201" s="55"/>
      <c r="AE201" s="55"/>
    </row>
    <row r="202" spans="1:31" ht="15.75" customHeight="1">
      <c r="A202" s="22">
        <v>196</v>
      </c>
      <c r="B202" s="91" t="s">
        <v>678</v>
      </c>
      <c r="C202" s="91" t="s">
        <v>679</v>
      </c>
      <c r="D202" s="58"/>
      <c r="E202" s="58"/>
      <c r="F202" s="45">
        <f t="shared" si="24"/>
        <v>9</v>
      </c>
      <c r="G202" s="25">
        <f t="shared" si="0"/>
        <v>0</v>
      </c>
      <c r="H202" s="25">
        <f t="shared" si="1"/>
        <v>0</v>
      </c>
      <c r="I202" s="25">
        <f t="shared" si="2"/>
        <v>0</v>
      </c>
      <c r="J202" s="45">
        <f t="shared" si="22"/>
        <v>18</v>
      </c>
      <c r="K202" s="25">
        <f t="shared" si="3"/>
        <v>0</v>
      </c>
      <c r="L202" s="25">
        <f t="shared" si="4"/>
        <v>0</v>
      </c>
      <c r="M202" s="25">
        <f t="shared" si="5"/>
        <v>0</v>
      </c>
      <c r="N202" s="45">
        <v>20</v>
      </c>
      <c r="O202" s="25">
        <f t="shared" si="6"/>
        <v>1</v>
      </c>
      <c r="P202" s="25">
        <f t="shared" si="7"/>
        <v>0</v>
      </c>
      <c r="Q202" s="25">
        <f t="shared" si="8"/>
        <v>0</v>
      </c>
      <c r="R202" s="55"/>
      <c r="S202" s="55"/>
      <c r="T202" s="48">
        <f t="shared" si="9"/>
        <v>47</v>
      </c>
      <c r="U202" s="69">
        <f t="shared" si="23"/>
        <v>47</v>
      </c>
      <c r="V202" s="67">
        <v>19</v>
      </c>
      <c r="W202" s="72">
        <v>19</v>
      </c>
      <c r="X202" s="55">
        <v>18</v>
      </c>
      <c r="Y202" s="55">
        <v>20</v>
      </c>
      <c r="Z202" s="55"/>
      <c r="AA202" s="55"/>
      <c r="AB202" s="55"/>
      <c r="AC202" s="55">
        <v>19</v>
      </c>
      <c r="AD202" s="55"/>
      <c r="AE202" s="55"/>
    </row>
    <row r="203" spans="1:31" ht="15.75" customHeight="1">
      <c r="A203" s="18">
        <v>197</v>
      </c>
      <c r="B203" s="91" t="s">
        <v>680</v>
      </c>
      <c r="C203" s="91" t="s">
        <v>681</v>
      </c>
      <c r="D203" s="58"/>
      <c r="E203" s="58"/>
      <c r="F203" s="45">
        <f t="shared" si="24"/>
        <v>9</v>
      </c>
      <c r="G203" s="25">
        <f t="shared" si="0"/>
        <v>0</v>
      </c>
      <c r="H203" s="25">
        <f t="shared" si="1"/>
        <v>0</v>
      </c>
      <c r="I203" s="25">
        <f t="shared" si="2"/>
        <v>0</v>
      </c>
      <c r="J203" s="45">
        <f t="shared" si="22"/>
        <v>18</v>
      </c>
      <c r="K203" s="25">
        <f t="shared" si="3"/>
        <v>0</v>
      </c>
      <c r="L203" s="25">
        <f t="shared" si="4"/>
        <v>0</v>
      </c>
      <c r="M203" s="25">
        <f t="shared" si="5"/>
        <v>0</v>
      </c>
      <c r="N203" s="45">
        <v>20</v>
      </c>
      <c r="O203" s="25">
        <f t="shared" si="6"/>
        <v>1</v>
      </c>
      <c r="P203" s="25">
        <f t="shared" si="7"/>
        <v>0</v>
      </c>
      <c r="Q203" s="25">
        <f t="shared" si="8"/>
        <v>0</v>
      </c>
      <c r="R203" s="55"/>
      <c r="S203" s="55"/>
      <c r="T203" s="48">
        <f t="shared" si="9"/>
        <v>47</v>
      </c>
      <c r="U203" s="69">
        <f t="shared" si="23"/>
        <v>47</v>
      </c>
      <c r="V203" s="67">
        <v>19</v>
      </c>
      <c r="W203" s="72">
        <v>19</v>
      </c>
      <c r="X203" s="55">
        <v>18</v>
      </c>
      <c r="Y203" s="55">
        <v>20</v>
      </c>
      <c r="Z203" s="55"/>
      <c r="AA203" s="55"/>
      <c r="AB203" s="55"/>
      <c r="AC203" s="55">
        <v>25</v>
      </c>
      <c r="AD203" s="55"/>
      <c r="AE203" s="55"/>
    </row>
    <row r="204" spans="1:31" ht="15.75" customHeight="1">
      <c r="A204" s="22">
        <v>198</v>
      </c>
      <c r="B204" s="91" t="s">
        <v>682</v>
      </c>
      <c r="C204" s="91" t="s">
        <v>683</v>
      </c>
      <c r="D204" s="58"/>
      <c r="E204" s="58"/>
      <c r="F204" s="45" t="e">
        <f t="shared" si="24"/>
        <v>#VALUE!</v>
      </c>
      <c r="G204" s="25" t="e">
        <f t="shared" si="0"/>
        <v>#VALUE!</v>
      </c>
      <c r="H204" s="25" t="e">
        <f t="shared" si="1"/>
        <v>#VALUE!</v>
      </c>
      <c r="I204" s="25" t="e">
        <f t="shared" si="2"/>
        <v>#VALUE!</v>
      </c>
      <c r="J204" s="45" t="e">
        <f t="shared" si="22"/>
        <v>#VALUE!</v>
      </c>
      <c r="K204" s="25" t="e">
        <f t="shared" si="3"/>
        <v>#VALUE!</v>
      </c>
      <c r="L204" s="25" t="e">
        <f t="shared" si="4"/>
        <v>#VALUE!</v>
      </c>
      <c r="M204" s="25" t="e">
        <f t="shared" si="5"/>
        <v>#VALUE!</v>
      </c>
      <c r="N204" s="45" t="e">
        <f t="shared" ref="N204:N206" si="25">ROUNDDOWN(U204*2/5,0)</f>
        <v>#VALUE!</v>
      </c>
      <c r="O204" s="25" t="e">
        <f t="shared" si="6"/>
        <v>#VALUE!</v>
      </c>
      <c r="P204" s="25" t="e">
        <f t="shared" si="7"/>
        <v>#VALUE!</v>
      </c>
      <c r="Q204" s="25" t="e">
        <f t="shared" si="8"/>
        <v>#VALUE!</v>
      </c>
      <c r="R204" s="55"/>
      <c r="S204" s="55"/>
      <c r="T204" s="48" t="e">
        <f t="shared" si="9"/>
        <v>#VALUE!</v>
      </c>
      <c r="U204" s="69" t="e">
        <f t="shared" si="23"/>
        <v>#VALUE!</v>
      </c>
      <c r="V204" s="67" t="s">
        <v>72</v>
      </c>
      <c r="W204" s="72" t="s">
        <v>72</v>
      </c>
      <c r="X204" s="55" t="e">
        <v>#VALUE!</v>
      </c>
      <c r="Y204" s="55" t="e">
        <v>#VALUE!</v>
      </c>
      <c r="Z204" s="55"/>
      <c r="AA204" s="55"/>
      <c r="AB204" s="55"/>
      <c r="AC204" s="55">
        <v>26</v>
      </c>
      <c r="AD204" s="55"/>
      <c r="AE204" s="55"/>
    </row>
    <row r="205" spans="1:31" ht="15.75" customHeight="1">
      <c r="A205" s="18">
        <v>199</v>
      </c>
      <c r="B205" s="91" t="s">
        <v>684</v>
      </c>
      <c r="C205" s="91" t="s">
        <v>685</v>
      </c>
      <c r="D205" s="58"/>
      <c r="E205" s="58"/>
      <c r="F205" s="45">
        <f t="shared" si="24"/>
        <v>11</v>
      </c>
      <c r="G205" s="25">
        <f t="shared" si="0"/>
        <v>1</v>
      </c>
      <c r="H205" s="25">
        <f t="shared" si="1"/>
        <v>0</v>
      </c>
      <c r="I205" s="25">
        <f t="shared" si="2"/>
        <v>0</v>
      </c>
      <c r="J205" s="45">
        <f t="shared" si="22"/>
        <v>23</v>
      </c>
      <c r="K205" s="25">
        <f t="shared" si="3"/>
        <v>1</v>
      </c>
      <c r="L205" s="25">
        <f t="shared" si="4"/>
        <v>1</v>
      </c>
      <c r="M205" s="25">
        <f t="shared" si="5"/>
        <v>0</v>
      </c>
      <c r="N205" s="45">
        <v>24</v>
      </c>
      <c r="O205" s="25">
        <f t="shared" si="6"/>
        <v>1</v>
      </c>
      <c r="P205" s="25">
        <f t="shared" si="7"/>
        <v>1</v>
      </c>
      <c r="Q205" s="25">
        <f t="shared" si="8"/>
        <v>0</v>
      </c>
      <c r="R205" s="55"/>
      <c r="S205" s="55"/>
      <c r="T205" s="48">
        <f t="shared" si="9"/>
        <v>58</v>
      </c>
      <c r="U205" s="69">
        <f t="shared" si="23"/>
        <v>58</v>
      </c>
      <c r="V205" s="67">
        <v>24</v>
      </c>
      <c r="W205" s="72">
        <v>24</v>
      </c>
      <c r="X205" s="55">
        <v>23</v>
      </c>
      <c r="Y205" s="55">
        <v>25</v>
      </c>
      <c r="Z205" s="55"/>
      <c r="AA205" s="55"/>
      <c r="AB205" s="55"/>
      <c r="AC205" s="55">
        <v>20</v>
      </c>
      <c r="AD205" s="55"/>
      <c r="AE205" s="55"/>
    </row>
    <row r="206" spans="1:31" ht="15.75" customHeight="1">
      <c r="A206" s="22">
        <v>200</v>
      </c>
      <c r="B206" s="91" t="s">
        <v>686</v>
      </c>
      <c r="C206" s="91" t="s">
        <v>294</v>
      </c>
      <c r="D206" s="58"/>
      <c r="E206" s="58"/>
      <c r="F206" s="45" t="e">
        <f t="shared" si="24"/>
        <v>#VALUE!</v>
      </c>
      <c r="G206" s="25" t="e">
        <f t="shared" si="0"/>
        <v>#VALUE!</v>
      </c>
      <c r="H206" s="25" t="e">
        <f t="shared" si="1"/>
        <v>#VALUE!</v>
      </c>
      <c r="I206" s="25" t="e">
        <f t="shared" si="2"/>
        <v>#VALUE!</v>
      </c>
      <c r="J206" s="45" t="e">
        <f t="shared" si="22"/>
        <v>#VALUE!</v>
      </c>
      <c r="K206" s="25" t="e">
        <f t="shared" si="3"/>
        <v>#VALUE!</v>
      </c>
      <c r="L206" s="25" t="e">
        <f t="shared" si="4"/>
        <v>#VALUE!</v>
      </c>
      <c r="M206" s="25" t="e">
        <f t="shared" si="5"/>
        <v>#VALUE!</v>
      </c>
      <c r="N206" s="45" t="e">
        <f t="shared" si="25"/>
        <v>#VALUE!</v>
      </c>
      <c r="O206" s="25" t="e">
        <f t="shared" si="6"/>
        <v>#VALUE!</v>
      </c>
      <c r="P206" s="25" t="e">
        <f t="shared" si="7"/>
        <v>#VALUE!</v>
      </c>
      <c r="Q206" s="25" t="e">
        <f t="shared" si="8"/>
        <v>#VALUE!</v>
      </c>
      <c r="R206" s="55"/>
      <c r="S206" s="55"/>
      <c r="T206" s="48" t="e">
        <f t="shared" si="9"/>
        <v>#VALUE!</v>
      </c>
      <c r="U206" s="69" t="e">
        <f t="shared" si="23"/>
        <v>#VALUE!</v>
      </c>
      <c r="V206" s="67" t="s">
        <v>72</v>
      </c>
      <c r="W206" s="72" t="s">
        <v>72</v>
      </c>
      <c r="X206" s="55" t="e">
        <v>#VALUE!</v>
      </c>
      <c r="Y206" s="55" t="e">
        <v>#VALUE!</v>
      </c>
      <c r="Z206" s="55"/>
      <c r="AA206" s="55"/>
      <c r="AB206" s="55"/>
      <c r="AC206" s="55">
        <v>18</v>
      </c>
      <c r="AD206" s="55"/>
      <c r="AE206" s="55"/>
    </row>
    <row r="207" spans="1:31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</row>
    <row r="208" spans="1:31" ht="15.75" customHeight="1">
      <c r="A208" s="55"/>
      <c r="B208" s="55"/>
      <c r="C208" s="55"/>
      <c r="D208" s="55"/>
      <c r="E208" s="55"/>
      <c r="F208" s="55"/>
      <c r="G208" s="55">
        <f t="shared" ref="G208:I208" si="26">COUNTIF(G7:G206,1)</f>
        <v>189</v>
      </c>
      <c r="H208" s="55">
        <f t="shared" si="26"/>
        <v>99</v>
      </c>
      <c r="I208" s="55">
        <f t="shared" si="26"/>
        <v>60</v>
      </c>
      <c r="J208" s="55"/>
      <c r="K208" s="55">
        <f t="shared" ref="K208:M208" si="27">COUNTIF(K7:K206,1)</f>
        <v>189</v>
      </c>
      <c r="L208" s="55">
        <f t="shared" si="27"/>
        <v>142</v>
      </c>
      <c r="M208" s="55">
        <f t="shared" si="27"/>
        <v>60</v>
      </c>
      <c r="N208" s="55"/>
      <c r="O208" s="55">
        <f t="shared" ref="O208:Q208" si="28">COUNTIF(O7:O206,1)</f>
        <v>197</v>
      </c>
      <c r="P208" s="55">
        <f t="shared" si="28"/>
        <v>187</v>
      </c>
      <c r="Q208" s="55">
        <f t="shared" si="28"/>
        <v>75</v>
      </c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</row>
    <row r="209" spans="1:31" ht="15.75" customHeight="1">
      <c r="A209" s="55"/>
      <c r="B209" s="55"/>
      <c r="C209" s="55"/>
      <c r="D209" s="55"/>
      <c r="E209" s="55"/>
      <c r="F209" s="55"/>
      <c r="G209" s="55">
        <f t="shared" ref="G209:I209" si="29">IF($A$206/G208&gt;=0.7,1,0)</f>
        <v>1</v>
      </c>
      <c r="H209" s="55">
        <f t="shared" si="29"/>
        <v>1</v>
      </c>
      <c r="I209" s="55">
        <f t="shared" si="29"/>
        <v>1</v>
      </c>
      <c r="J209" s="55"/>
      <c r="K209" s="55">
        <f t="shared" ref="K209:M209" si="30">IF($A$206/K208&gt;=0.7,1,0)</f>
        <v>1</v>
      </c>
      <c r="L209" s="55">
        <f t="shared" si="30"/>
        <v>1</v>
      </c>
      <c r="M209" s="55">
        <f t="shared" si="30"/>
        <v>1</v>
      </c>
      <c r="N209" s="55"/>
      <c r="O209" s="55">
        <f t="shared" ref="O209:Q209" si="31">IF($A$206/O208&gt;=0.7,1,0)</f>
        <v>1</v>
      </c>
      <c r="P209" s="55">
        <f t="shared" si="31"/>
        <v>1</v>
      </c>
      <c r="Q209" s="55">
        <f t="shared" si="31"/>
        <v>1</v>
      </c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</row>
    <row r="210" spans="1:31" ht="15.75" customHeight="1">
      <c r="A210" s="55"/>
      <c r="B210" s="55"/>
      <c r="C210" s="55"/>
      <c r="D210" s="55"/>
      <c r="E210" s="55"/>
      <c r="F210" s="55"/>
      <c r="G210" s="55">
        <f t="shared" ref="G210:I210" si="32">G208/200*100</f>
        <v>94.5</v>
      </c>
      <c r="H210" s="55">
        <f t="shared" si="32"/>
        <v>49.5</v>
      </c>
      <c r="I210" s="55">
        <f t="shared" si="32"/>
        <v>30</v>
      </c>
      <c r="J210" s="55"/>
      <c r="K210" s="55">
        <f t="shared" ref="K210:M210" si="33">K208/200*100</f>
        <v>94.5</v>
      </c>
      <c r="L210" s="55">
        <f t="shared" si="33"/>
        <v>71</v>
      </c>
      <c r="M210" s="55">
        <f t="shared" si="33"/>
        <v>30</v>
      </c>
      <c r="N210" s="55"/>
      <c r="O210" s="55">
        <f t="shared" ref="O210:Q210" si="34">O208/200*100</f>
        <v>98.5</v>
      </c>
      <c r="P210" s="55">
        <f t="shared" si="34"/>
        <v>93.5</v>
      </c>
      <c r="Q210" s="55">
        <f t="shared" si="34"/>
        <v>37.5</v>
      </c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</row>
    <row r="211" spans="1:31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</row>
    <row r="212" spans="1:31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</row>
    <row r="213" spans="1:31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</row>
    <row r="214" spans="1:31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</row>
    <row r="215" spans="1:31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</row>
    <row r="216" spans="1:31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</row>
    <row r="217" spans="1:31" ht="15.75" customHeight="1">
      <c r="A217" s="55"/>
      <c r="B217" s="55"/>
      <c r="C217" s="55"/>
      <c r="D217" s="55"/>
      <c r="E217" s="55"/>
      <c r="F217" s="55"/>
      <c r="G217" s="48"/>
      <c r="H217" s="48"/>
      <c r="I217" s="48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</row>
    <row r="218" spans="1:31" ht="15.75" customHeight="1">
      <c r="A218" s="55"/>
      <c r="B218" s="55"/>
      <c r="C218" s="55"/>
      <c r="D218" s="55"/>
      <c r="E218" s="55"/>
      <c r="F218" s="55"/>
      <c r="G218" s="48"/>
      <c r="H218" s="48"/>
      <c r="I218" s="48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</row>
    <row r="219" spans="1:31" ht="15.75" customHeight="1">
      <c r="A219" s="55"/>
      <c r="B219" s="55"/>
      <c r="C219" s="55"/>
      <c r="D219" s="55"/>
      <c r="E219" s="55"/>
      <c r="F219" s="55"/>
      <c r="G219" s="48"/>
      <c r="H219" s="48"/>
      <c r="I219" s="48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</row>
    <row r="220" spans="1:31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</row>
    <row r="221" spans="1:31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</row>
    <row r="222" spans="1:31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</row>
    <row r="223" spans="1:31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</row>
    <row r="224" spans="1:31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</row>
    <row r="225" spans="1:31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</row>
    <row r="226" spans="1:31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</row>
    <row r="227" spans="1:31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</row>
    <row r="228" spans="1:31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</row>
    <row r="229" spans="1:31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</row>
    <row r="230" spans="1:31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</row>
    <row r="231" spans="1:31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</row>
    <row r="232" spans="1:31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</row>
    <row r="233" spans="1:31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</row>
    <row r="234" spans="1:31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</row>
    <row r="235" spans="1:31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</row>
    <row r="236" spans="1:31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</row>
    <row r="237" spans="1:31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</row>
    <row r="238" spans="1:31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</row>
    <row r="239" spans="1:31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</row>
    <row r="240" spans="1:31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</row>
    <row r="241" spans="1:31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</row>
    <row r="242" spans="1:31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</row>
    <row r="243" spans="1:31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</row>
    <row r="244" spans="1:31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</row>
    <row r="245" spans="1:31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</row>
    <row r="246" spans="1:31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</row>
    <row r="247" spans="1:31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</row>
    <row r="248" spans="1:31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</row>
    <row r="249" spans="1:31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</row>
    <row r="250" spans="1:31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</row>
    <row r="251" spans="1:31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</row>
    <row r="252" spans="1:31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</row>
    <row r="253" spans="1:31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</row>
    <row r="254" spans="1:31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</row>
    <row r="255" spans="1:31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</row>
    <row r="256" spans="1:31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</row>
    <row r="257" spans="1:31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</row>
    <row r="258" spans="1:31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</row>
    <row r="259" spans="1:31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</row>
    <row r="260" spans="1:31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</row>
    <row r="261" spans="1:31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</row>
    <row r="262" spans="1:31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</row>
    <row r="263" spans="1:31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</row>
    <row r="264" spans="1:31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</row>
    <row r="265" spans="1:31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</row>
    <row r="266" spans="1:31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</row>
    <row r="267" spans="1:31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</row>
    <row r="268" spans="1:31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</row>
    <row r="269" spans="1:31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</row>
    <row r="270" spans="1:31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</row>
    <row r="271" spans="1:31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</row>
    <row r="272" spans="1:31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</row>
    <row r="273" spans="1:31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</row>
    <row r="274" spans="1:31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</row>
    <row r="275" spans="1:31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</row>
    <row r="276" spans="1:31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</row>
    <row r="277" spans="1:31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</row>
    <row r="278" spans="1:31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</row>
    <row r="279" spans="1:31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</row>
    <row r="280" spans="1:31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</row>
    <row r="281" spans="1:31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</row>
    <row r="282" spans="1:31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</row>
    <row r="283" spans="1:31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</row>
    <row r="284" spans="1:31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</row>
    <row r="285" spans="1:31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</row>
    <row r="286" spans="1:31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</row>
    <row r="287" spans="1:31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</row>
    <row r="288" spans="1:31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</row>
    <row r="289" spans="1:31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</row>
    <row r="290" spans="1:31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</row>
    <row r="291" spans="1:31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</row>
    <row r="292" spans="1:31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</row>
    <row r="293" spans="1:31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</row>
    <row r="294" spans="1:31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</row>
    <row r="295" spans="1:31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</row>
    <row r="296" spans="1:31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</row>
    <row r="297" spans="1:31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</row>
    <row r="298" spans="1:31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</row>
    <row r="299" spans="1:31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</row>
    <row r="300" spans="1:31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</row>
    <row r="301" spans="1:31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</row>
    <row r="302" spans="1:31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</row>
    <row r="303" spans="1:31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</row>
    <row r="304" spans="1:31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</row>
    <row r="305" spans="1:31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</row>
    <row r="306" spans="1:31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</row>
    <row r="307" spans="1:31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</row>
    <row r="308" spans="1:31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</row>
    <row r="309" spans="1:31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</row>
    <row r="310" spans="1:31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</row>
    <row r="311" spans="1:31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</row>
    <row r="312" spans="1:31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</row>
    <row r="313" spans="1:31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</row>
    <row r="314" spans="1:31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</row>
    <row r="315" spans="1:31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</row>
    <row r="316" spans="1:31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</row>
    <row r="317" spans="1:31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</row>
    <row r="318" spans="1:31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</row>
    <row r="319" spans="1:31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</row>
    <row r="320" spans="1:31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</row>
    <row r="321" spans="1:31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</row>
    <row r="322" spans="1:31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</row>
    <row r="323" spans="1:31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</row>
    <row r="324" spans="1:31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</row>
    <row r="325" spans="1:31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</row>
    <row r="326" spans="1:31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</row>
    <row r="327" spans="1:31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</row>
    <row r="328" spans="1:31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</row>
    <row r="329" spans="1:31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</row>
    <row r="330" spans="1:31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</row>
    <row r="331" spans="1:31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</row>
    <row r="332" spans="1:31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</row>
    <row r="333" spans="1:31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</row>
    <row r="334" spans="1:31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</row>
    <row r="335" spans="1:31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</row>
    <row r="336" spans="1:31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</row>
    <row r="337" spans="1:31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</row>
    <row r="338" spans="1:31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</row>
    <row r="339" spans="1:31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</row>
    <row r="340" spans="1:31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</row>
    <row r="341" spans="1:31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</row>
    <row r="342" spans="1:31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</row>
    <row r="343" spans="1:31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</row>
    <row r="344" spans="1:31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</row>
    <row r="345" spans="1:31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</row>
    <row r="346" spans="1:31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</row>
    <row r="347" spans="1:31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</row>
    <row r="348" spans="1:31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</row>
    <row r="349" spans="1:31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</row>
    <row r="350" spans="1:31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</row>
    <row r="351" spans="1:31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</row>
    <row r="352" spans="1:31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</row>
    <row r="353" spans="1:31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</row>
    <row r="354" spans="1:31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</row>
    <row r="355" spans="1:31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</row>
    <row r="356" spans="1:31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</row>
    <row r="357" spans="1:31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</row>
    <row r="358" spans="1:31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</row>
    <row r="359" spans="1:31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</row>
    <row r="360" spans="1:31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</row>
    <row r="361" spans="1:31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</row>
    <row r="362" spans="1:31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</row>
    <row r="363" spans="1:31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</row>
    <row r="364" spans="1:31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</row>
    <row r="365" spans="1:31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</row>
    <row r="366" spans="1:31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</row>
    <row r="367" spans="1:31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</row>
    <row r="368" spans="1:31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</row>
    <row r="369" spans="1:31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</row>
    <row r="370" spans="1:31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</row>
    <row r="371" spans="1:31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</row>
    <row r="372" spans="1:31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</row>
    <row r="373" spans="1:31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</row>
    <row r="374" spans="1:31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</row>
    <row r="375" spans="1:31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</row>
    <row r="376" spans="1:31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</row>
    <row r="377" spans="1:31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</row>
    <row r="378" spans="1:31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</row>
    <row r="379" spans="1:31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</row>
    <row r="380" spans="1:31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</row>
    <row r="381" spans="1:31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</row>
    <row r="382" spans="1:31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</row>
    <row r="383" spans="1:31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</row>
    <row r="384" spans="1:31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</row>
    <row r="385" spans="1:31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</row>
    <row r="386" spans="1:31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</row>
    <row r="387" spans="1:31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</row>
    <row r="388" spans="1:31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</row>
    <row r="389" spans="1:31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</row>
    <row r="390" spans="1:31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</row>
    <row r="391" spans="1:31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</row>
    <row r="392" spans="1:31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</row>
    <row r="393" spans="1:31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</row>
    <row r="394" spans="1:31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</row>
    <row r="395" spans="1:31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</row>
    <row r="396" spans="1:31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</row>
    <row r="397" spans="1:31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</row>
    <row r="398" spans="1:31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</row>
    <row r="399" spans="1:31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</row>
    <row r="400" spans="1:31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</row>
    <row r="401" spans="1:31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</row>
    <row r="402" spans="1:31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</row>
    <row r="403" spans="1:31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</row>
    <row r="404" spans="1:31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</row>
    <row r="405" spans="1:31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</row>
    <row r="406" spans="1:31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</row>
    <row r="407" spans="1:31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</row>
    <row r="408" spans="1:31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</row>
    <row r="409" spans="1:31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</row>
    <row r="410" spans="1:31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</row>
    <row r="411" spans="1:31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69"/>
      <c r="W411" s="48"/>
      <c r="X411" s="48"/>
      <c r="Y411" s="48"/>
      <c r="Z411" s="48"/>
      <c r="AA411" s="48"/>
      <c r="AB411" s="48"/>
      <c r="AC411" s="48"/>
      <c r="AD411" s="48"/>
      <c r="AE411" s="48"/>
    </row>
    <row r="412" spans="1:31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69"/>
      <c r="W412" s="48"/>
      <c r="X412" s="48"/>
      <c r="Y412" s="48"/>
      <c r="Z412" s="48"/>
      <c r="AA412" s="48"/>
      <c r="AB412" s="48"/>
      <c r="AC412" s="48"/>
      <c r="AD412" s="48"/>
      <c r="AE412" s="48"/>
    </row>
    <row r="413" spans="1:31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69"/>
      <c r="W413" s="48"/>
      <c r="X413" s="48"/>
      <c r="Y413" s="48"/>
      <c r="Z413" s="48"/>
      <c r="AA413" s="48"/>
      <c r="AB413" s="48"/>
      <c r="AC413" s="48"/>
      <c r="AD413" s="48"/>
      <c r="AE413" s="48"/>
    </row>
    <row r="414" spans="1:31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69"/>
      <c r="W414" s="48"/>
      <c r="X414" s="48"/>
      <c r="Y414" s="48"/>
      <c r="Z414" s="48"/>
      <c r="AA414" s="48"/>
      <c r="AB414" s="48"/>
      <c r="AC414" s="48"/>
      <c r="AD414" s="48"/>
      <c r="AE414" s="48"/>
    </row>
    <row r="415" spans="1:31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69"/>
      <c r="W415" s="48"/>
      <c r="X415" s="48"/>
      <c r="Y415" s="48"/>
      <c r="Z415" s="48"/>
      <c r="AA415" s="48"/>
      <c r="AB415" s="48"/>
      <c r="AC415" s="48"/>
      <c r="AD415" s="48"/>
      <c r="AE415" s="48"/>
    </row>
    <row r="416" spans="1:31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69"/>
      <c r="W416" s="48"/>
      <c r="X416" s="48"/>
      <c r="Y416" s="48"/>
      <c r="Z416" s="48"/>
      <c r="AA416" s="48"/>
      <c r="AB416" s="48"/>
      <c r="AC416" s="48"/>
      <c r="AD416" s="48"/>
      <c r="AE416" s="48"/>
    </row>
    <row r="417" spans="1:31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69"/>
      <c r="W417" s="48"/>
      <c r="X417" s="48"/>
      <c r="Y417" s="48"/>
      <c r="Z417" s="48"/>
      <c r="AA417" s="48"/>
      <c r="AB417" s="48"/>
      <c r="AC417" s="48"/>
      <c r="AD417" s="48"/>
      <c r="AE417" s="48"/>
    </row>
    <row r="418" spans="1:31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69"/>
      <c r="W418" s="48"/>
      <c r="X418" s="48"/>
      <c r="Y418" s="48"/>
      <c r="Z418" s="48"/>
      <c r="AA418" s="48"/>
      <c r="AB418" s="48"/>
      <c r="AC418" s="48"/>
      <c r="AD418" s="48"/>
      <c r="AE418" s="48"/>
    </row>
    <row r="419" spans="1:31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69"/>
      <c r="W419" s="48"/>
      <c r="X419" s="48"/>
      <c r="Y419" s="48"/>
      <c r="Z419" s="48"/>
      <c r="AA419" s="48"/>
      <c r="AB419" s="48"/>
      <c r="AC419" s="48"/>
      <c r="AD419" s="48"/>
      <c r="AE419" s="48"/>
    </row>
    <row r="420" spans="1:31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69"/>
      <c r="W420" s="48"/>
      <c r="X420" s="48"/>
      <c r="Y420" s="48"/>
      <c r="Z420" s="48"/>
      <c r="AA420" s="48"/>
      <c r="AB420" s="48"/>
      <c r="AC420" s="48"/>
      <c r="AD420" s="48"/>
      <c r="AE420" s="48"/>
    </row>
    <row r="421" spans="1:31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69"/>
      <c r="W421" s="48"/>
      <c r="X421" s="48"/>
      <c r="Y421" s="48"/>
      <c r="Z421" s="48"/>
      <c r="AA421" s="48"/>
      <c r="AB421" s="48"/>
      <c r="AC421" s="48"/>
      <c r="AD421" s="48"/>
      <c r="AE421" s="48"/>
    </row>
    <row r="422" spans="1:31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69"/>
      <c r="W422" s="48"/>
      <c r="X422" s="48"/>
      <c r="Y422" s="48"/>
      <c r="Z422" s="48"/>
      <c r="AA422" s="48"/>
      <c r="AB422" s="48"/>
      <c r="AC422" s="48"/>
      <c r="AD422" s="48"/>
      <c r="AE422" s="48"/>
    </row>
    <row r="423" spans="1:31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69"/>
      <c r="W423" s="48"/>
      <c r="X423" s="48"/>
      <c r="Y423" s="48"/>
      <c r="Z423" s="48"/>
      <c r="AA423" s="48"/>
      <c r="AB423" s="48"/>
      <c r="AC423" s="48"/>
      <c r="AD423" s="48"/>
      <c r="AE423" s="48"/>
    </row>
    <row r="424" spans="1:31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69"/>
      <c r="W424" s="48"/>
      <c r="X424" s="48"/>
      <c r="Y424" s="48"/>
      <c r="Z424" s="48"/>
      <c r="AA424" s="48"/>
      <c r="AB424" s="48"/>
      <c r="AC424" s="48"/>
      <c r="AD424" s="48"/>
      <c r="AE424" s="48"/>
    </row>
    <row r="425" spans="1:31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69"/>
      <c r="W425" s="48"/>
      <c r="X425" s="48"/>
      <c r="Y425" s="48"/>
      <c r="Z425" s="48"/>
      <c r="AA425" s="48"/>
      <c r="AB425" s="48"/>
      <c r="AC425" s="48"/>
      <c r="AD425" s="48"/>
      <c r="AE425" s="48"/>
    </row>
    <row r="426" spans="1:31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69"/>
      <c r="W426" s="48"/>
      <c r="X426" s="48"/>
      <c r="Y426" s="48"/>
      <c r="Z426" s="48"/>
      <c r="AA426" s="48"/>
      <c r="AB426" s="48"/>
      <c r="AC426" s="48"/>
      <c r="AD426" s="48"/>
      <c r="AE426" s="48"/>
    </row>
    <row r="427" spans="1:31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69"/>
      <c r="W427" s="48"/>
      <c r="X427" s="48"/>
      <c r="Y427" s="48"/>
      <c r="Z427" s="48"/>
      <c r="AA427" s="48"/>
      <c r="AB427" s="48"/>
      <c r="AC427" s="48"/>
      <c r="AD427" s="48"/>
      <c r="AE427" s="48"/>
    </row>
    <row r="428" spans="1:31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69"/>
      <c r="W428" s="48"/>
      <c r="X428" s="48"/>
      <c r="Y428" s="48"/>
      <c r="Z428" s="48"/>
      <c r="AA428" s="48"/>
      <c r="AB428" s="48"/>
      <c r="AC428" s="48"/>
      <c r="AD428" s="48"/>
      <c r="AE428" s="48"/>
    </row>
    <row r="429" spans="1:31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69"/>
      <c r="W429" s="48"/>
      <c r="X429" s="48"/>
      <c r="Y429" s="48"/>
      <c r="Z429" s="48"/>
      <c r="AA429" s="48"/>
      <c r="AB429" s="48"/>
      <c r="AC429" s="48"/>
      <c r="AD429" s="48"/>
      <c r="AE429" s="48"/>
    </row>
    <row r="430" spans="1:31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69"/>
      <c r="W430" s="48"/>
      <c r="X430" s="48"/>
      <c r="Y430" s="48"/>
      <c r="Z430" s="48"/>
      <c r="AA430" s="48"/>
      <c r="AB430" s="48"/>
      <c r="AC430" s="48"/>
      <c r="AD430" s="48"/>
      <c r="AE430" s="48"/>
    </row>
    <row r="431" spans="1:31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69"/>
      <c r="W431" s="48"/>
      <c r="X431" s="48"/>
      <c r="Y431" s="48"/>
      <c r="Z431" s="48"/>
      <c r="AA431" s="48"/>
      <c r="AB431" s="48"/>
      <c r="AC431" s="48"/>
      <c r="AD431" s="48"/>
      <c r="AE431" s="48"/>
    </row>
    <row r="432" spans="1:31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69"/>
      <c r="W432" s="48"/>
      <c r="X432" s="48"/>
      <c r="Y432" s="48"/>
      <c r="Z432" s="48"/>
      <c r="AA432" s="48"/>
      <c r="AB432" s="48"/>
      <c r="AC432" s="48"/>
      <c r="AD432" s="48"/>
      <c r="AE432" s="48"/>
    </row>
    <row r="433" spans="1:31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69"/>
      <c r="W433" s="48"/>
      <c r="X433" s="48"/>
      <c r="Y433" s="48"/>
      <c r="Z433" s="48"/>
      <c r="AA433" s="48"/>
      <c r="AB433" s="48"/>
      <c r="AC433" s="48"/>
      <c r="AD433" s="48"/>
      <c r="AE433" s="48"/>
    </row>
    <row r="434" spans="1:31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69"/>
      <c r="W434" s="48"/>
      <c r="X434" s="48"/>
      <c r="Y434" s="48"/>
      <c r="Z434" s="48"/>
      <c r="AA434" s="48"/>
      <c r="AB434" s="48"/>
      <c r="AC434" s="48"/>
      <c r="AD434" s="48"/>
      <c r="AE434" s="48"/>
    </row>
    <row r="435" spans="1:31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69"/>
      <c r="W435" s="48"/>
      <c r="X435" s="48"/>
      <c r="Y435" s="48"/>
      <c r="Z435" s="48"/>
      <c r="AA435" s="48"/>
      <c r="AB435" s="48"/>
      <c r="AC435" s="48"/>
      <c r="AD435" s="48"/>
      <c r="AE435" s="48"/>
    </row>
    <row r="436" spans="1:31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69"/>
      <c r="W436" s="48"/>
      <c r="X436" s="48"/>
      <c r="Y436" s="48"/>
      <c r="Z436" s="48"/>
      <c r="AA436" s="48"/>
      <c r="AB436" s="48"/>
      <c r="AC436" s="48"/>
      <c r="AD436" s="48"/>
      <c r="AE436" s="48"/>
    </row>
    <row r="437" spans="1:31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69"/>
      <c r="W437" s="48"/>
      <c r="X437" s="48"/>
      <c r="Y437" s="48"/>
      <c r="Z437" s="48"/>
      <c r="AA437" s="48"/>
      <c r="AB437" s="48"/>
      <c r="AC437" s="48"/>
      <c r="AD437" s="48"/>
      <c r="AE437" s="48"/>
    </row>
    <row r="438" spans="1:31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69"/>
      <c r="W438" s="48"/>
      <c r="X438" s="48"/>
      <c r="Y438" s="48"/>
      <c r="Z438" s="48"/>
      <c r="AA438" s="48"/>
      <c r="AB438" s="48"/>
      <c r="AC438" s="48"/>
      <c r="AD438" s="48"/>
      <c r="AE438" s="48"/>
    </row>
    <row r="439" spans="1:31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69"/>
      <c r="W439" s="48"/>
      <c r="X439" s="48"/>
      <c r="Y439" s="48"/>
      <c r="Z439" s="48"/>
      <c r="AA439" s="48"/>
      <c r="AB439" s="48"/>
      <c r="AC439" s="48"/>
      <c r="AD439" s="48"/>
      <c r="AE439" s="48"/>
    </row>
    <row r="440" spans="1:31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69"/>
      <c r="W440" s="48"/>
      <c r="X440" s="48"/>
      <c r="Y440" s="48"/>
      <c r="Z440" s="48"/>
      <c r="AA440" s="48"/>
      <c r="AB440" s="48"/>
      <c r="AC440" s="48"/>
      <c r="AD440" s="48"/>
      <c r="AE440" s="48"/>
    </row>
    <row r="441" spans="1:31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69"/>
      <c r="W441" s="48"/>
      <c r="X441" s="48"/>
      <c r="Y441" s="48"/>
      <c r="Z441" s="48"/>
      <c r="AA441" s="48"/>
      <c r="AB441" s="48"/>
      <c r="AC441" s="48"/>
      <c r="AD441" s="48"/>
      <c r="AE441" s="48"/>
    </row>
    <row r="442" spans="1:31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69"/>
      <c r="W442" s="48"/>
      <c r="X442" s="48"/>
      <c r="Y442" s="48"/>
      <c r="Z442" s="48"/>
      <c r="AA442" s="48"/>
      <c r="AB442" s="48"/>
      <c r="AC442" s="48"/>
      <c r="AD442" s="48"/>
      <c r="AE442" s="48"/>
    </row>
    <row r="443" spans="1:31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69"/>
      <c r="W443" s="48"/>
      <c r="X443" s="48"/>
      <c r="Y443" s="48"/>
      <c r="Z443" s="48"/>
      <c r="AA443" s="48"/>
      <c r="AB443" s="48"/>
      <c r="AC443" s="48"/>
      <c r="AD443" s="48"/>
      <c r="AE443" s="48"/>
    </row>
    <row r="444" spans="1:31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69"/>
      <c r="W444" s="48"/>
      <c r="X444" s="48"/>
      <c r="Y444" s="48"/>
      <c r="Z444" s="48"/>
      <c r="AA444" s="48"/>
      <c r="AB444" s="48"/>
      <c r="AC444" s="48"/>
      <c r="AD444" s="48"/>
      <c r="AE444" s="48"/>
    </row>
    <row r="445" spans="1:31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69"/>
      <c r="W445" s="48"/>
      <c r="X445" s="48"/>
      <c r="Y445" s="48"/>
      <c r="Z445" s="48"/>
      <c r="AA445" s="48"/>
      <c r="AB445" s="48"/>
      <c r="AC445" s="48"/>
      <c r="AD445" s="48"/>
      <c r="AE445" s="48"/>
    </row>
    <row r="446" spans="1:31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69"/>
      <c r="W446" s="48"/>
      <c r="X446" s="48"/>
      <c r="Y446" s="48"/>
      <c r="Z446" s="48"/>
      <c r="AA446" s="48"/>
      <c r="AB446" s="48"/>
      <c r="AC446" s="48"/>
      <c r="AD446" s="48"/>
      <c r="AE446" s="48"/>
    </row>
    <row r="447" spans="1:31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69"/>
      <c r="W447" s="48"/>
      <c r="X447" s="48"/>
      <c r="Y447" s="48"/>
      <c r="Z447" s="48"/>
      <c r="AA447" s="48"/>
      <c r="AB447" s="48"/>
      <c r="AC447" s="48"/>
      <c r="AD447" s="48"/>
      <c r="AE447" s="48"/>
    </row>
    <row r="448" spans="1:31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69"/>
      <c r="W448" s="48"/>
      <c r="X448" s="48"/>
      <c r="Y448" s="48"/>
      <c r="Z448" s="48"/>
      <c r="AA448" s="48"/>
      <c r="AB448" s="48"/>
      <c r="AC448" s="48"/>
      <c r="AD448" s="48"/>
      <c r="AE448" s="48"/>
    </row>
    <row r="449" spans="1:31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69"/>
      <c r="W449" s="48"/>
      <c r="X449" s="48"/>
      <c r="Y449" s="48"/>
      <c r="Z449" s="48"/>
      <c r="AA449" s="48"/>
      <c r="AB449" s="48"/>
      <c r="AC449" s="48"/>
      <c r="AD449" s="48"/>
      <c r="AE449" s="48"/>
    </row>
    <row r="450" spans="1:31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69"/>
      <c r="W450" s="48"/>
      <c r="X450" s="48"/>
      <c r="Y450" s="48"/>
      <c r="Z450" s="48"/>
      <c r="AA450" s="48"/>
      <c r="AB450" s="48"/>
      <c r="AC450" s="48"/>
      <c r="AD450" s="48"/>
      <c r="AE450" s="48"/>
    </row>
    <row r="451" spans="1:31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69"/>
      <c r="W451" s="48"/>
      <c r="X451" s="48"/>
      <c r="Y451" s="48"/>
      <c r="Z451" s="48"/>
      <c r="AA451" s="48"/>
      <c r="AB451" s="48"/>
      <c r="AC451" s="48"/>
      <c r="AD451" s="48"/>
      <c r="AE451" s="48"/>
    </row>
    <row r="452" spans="1:31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69"/>
      <c r="W452" s="48"/>
      <c r="X452" s="48"/>
      <c r="Y452" s="48"/>
      <c r="Z452" s="48"/>
      <c r="AA452" s="48"/>
      <c r="AB452" s="48"/>
      <c r="AC452" s="48"/>
      <c r="AD452" s="48"/>
      <c r="AE452" s="48"/>
    </row>
    <row r="453" spans="1:31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69"/>
      <c r="W453" s="48"/>
      <c r="X453" s="48"/>
      <c r="Y453" s="48"/>
      <c r="Z453" s="48"/>
      <c r="AA453" s="48"/>
      <c r="AB453" s="48"/>
      <c r="AC453" s="48"/>
      <c r="AD453" s="48"/>
      <c r="AE453" s="48"/>
    </row>
    <row r="454" spans="1:31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69"/>
      <c r="W454" s="48"/>
      <c r="X454" s="48"/>
      <c r="Y454" s="48"/>
      <c r="Z454" s="48"/>
      <c r="AA454" s="48"/>
      <c r="AB454" s="48"/>
      <c r="AC454" s="48"/>
      <c r="AD454" s="48"/>
      <c r="AE454" s="48"/>
    </row>
    <row r="455" spans="1:31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69"/>
      <c r="W455" s="48"/>
      <c r="X455" s="48"/>
      <c r="Y455" s="48"/>
      <c r="Z455" s="48"/>
      <c r="AA455" s="48"/>
      <c r="AB455" s="48"/>
      <c r="AC455" s="48"/>
      <c r="AD455" s="48"/>
      <c r="AE455" s="48"/>
    </row>
    <row r="456" spans="1:31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69"/>
      <c r="W456" s="48"/>
      <c r="X456" s="48"/>
      <c r="Y456" s="48"/>
      <c r="Z456" s="48"/>
      <c r="AA456" s="48"/>
      <c r="AB456" s="48"/>
      <c r="AC456" s="48"/>
      <c r="AD456" s="48"/>
      <c r="AE456" s="48"/>
    </row>
    <row r="457" spans="1:31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69"/>
      <c r="W457" s="48"/>
      <c r="X457" s="48"/>
      <c r="Y457" s="48"/>
      <c r="Z457" s="48"/>
      <c r="AA457" s="48"/>
      <c r="AB457" s="48"/>
      <c r="AC457" s="48"/>
      <c r="AD457" s="48"/>
      <c r="AE457" s="48"/>
    </row>
    <row r="458" spans="1:31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69"/>
      <c r="W458" s="48"/>
      <c r="X458" s="48"/>
      <c r="Y458" s="48"/>
      <c r="Z458" s="48"/>
      <c r="AA458" s="48"/>
      <c r="AB458" s="48"/>
      <c r="AC458" s="48"/>
      <c r="AD458" s="48"/>
      <c r="AE458" s="48"/>
    </row>
    <row r="459" spans="1:31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69"/>
      <c r="W459" s="48"/>
      <c r="X459" s="48"/>
      <c r="Y459" s="48"/>
      <c r="Z459" s="48"/>
      <c r="AA459" s="48"/>
      <c r="AB459" s="48"/>
      <c r="AC459" s="48"/>
      <c r="AD459" s="48"/>
      <c r="AE459" s="48"/>
    </row>
    <row r="460" spans="1:31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69"/>
      <c r="W460" s="48"/>
      <c r="X460" s="48"/>
      <c r="Y460" s="48"/>
      <c r="Z460" s="48"/>
      <c r="AA460" s="48"/>
      <c r="AB460" s="48"/>
      <c r="AC460" s="48"/>
      <c r="AD460" s="48"/>
      <c r="AE460" s="48"/>
    </row>
    <row r="461" spans="1:31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69"/>
      <c r="W461" s="48"/>
      <c r="X461" s="48"/>
      <c r="Y461" s="48"/>
      <c r="Z461" s="48"/>
      <c r="AA461" s="48"/>
      <c r="AB461" s="48"/>
      <c r="AC461" s="48"/>
      <c r="AD461" s="48"/>
      <c r="AE461" s="48"/>
    </row>
    <row r="462" spans="1:31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69"/>
      <c r="W462" s="48"/>
      <c r="X462" s="48"/>
      <c r="Y462" s="48"/>
      <c r="Z462" s="48"/>
      <c r="AA462" s="48"/>
      <c r="AB462" s="48"/>
      <c r="AC462" s="48"/>
      <c r="AD462" s="48"/>
      <c r="AE462" s="48"/>
    </row>
    <row r="463" spans="1:31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69"/>
      <c r="W463" s="48"/>
      <c r="X463" s="48"/>
      <c r="Y463" s="48"/>
      <c r="Z463" s="48"/>
      <c r="AA463" s="48"/>
      <c r="AB463" s="48"/>
      <c r="AC463" s="48"/>
      <c r="AD463" s="48"/>
      <c r="AE463" s="48"/>
    </row>
    <row r="464" spans="1:31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69"/>
      <c r="W464" s="48"/>
      <c r="X464" s="48"/>
      <c r="Y464" s="48"/>
      <c r="Z464" s="48"/>
      <c r="AA464" s="48"/>
      <c r="AB464" s="48"/>
      <c r="AC464" s="48"/>
      <c r="AD464" s="48"/>
      <c r="AE464" s="48"/>
    </row>
    <row r="465" spans="1:31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69"/>
      <c r="W465" s="48"/>
      <c r="X465" s="48"/>
      <c r="Y465" s="48"/>
      <c r="Z465" s="48"/>
      <c r="AA465" s="48"/>
      <c r="AB465" s="48"/>
      <c r="AC465" s="48"/>
      <c r="AD465" s="48"/>
      <c r="AE465" s="48"/>
    </row>
    <row r="466" spans="1:31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69"/>
      <c r="W466" s="48"/>
      <c r="X466" s="48"/>
      <c r="Y466" s="48"/>
      <c r="Z466" s="48"/>
      <c r="AA466" s="48"/>
      <c r="AB466" s="48"/>
      <c r="AC466" s="48"/>
      <c r="AD466" s="48"/>
      <c r="AE466" s="48"/>
    </row>
    <row r="467" spans="1:31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69"/>
      <c r="W467" s="48"/>
      <c r="X467" s="48"/>
      <c r="Y467" s="48"/>
      <c r="Z467" s="48"/>
      <c r="AA467" s="48"/>
      <c r="AB467" s="48"/>
      <c r="AC467" s="48"/>
      <c r="AD467" s="48"/>
      <c r="AE467" s="48"/>
    </row>
    <row r="468" spans="1:31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69"/>
      <c r="W468" s="48"/>
      <c r="X468" s="48"/>
      <c r="Y468" s="48"/>
      <c r="Z468" s="48"/>
      <c r="AA468" s="48"/>
      <c r="AB468" s="48"/>
      <c r="AC468" s="48"/>
      <c r="AD468" s="48"/>
      <c r="AE468" s="48"/>
    </row>
    <row r="469" spans="1:31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69"/>
      <c r="W469" s="48"/>
      <c r="X469" s="48"/>
      <c r="Y469" s="48"/>
      <c r="Z469" s="48"/>
      <c r="AA469" s="48"/>
      <c r="AB469" s="48"/>
      <c r="AC469" s="48"/>
      <c r="AD469" s="48"/>
      <c r="AE469" s="48"/>
    </row>
    <row r="470" spans="1:31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69"/>
      <c r="W470" s="48"/>
      <c r="X470" s="48"/>
      <c r="Y470" s="48"/>
      <c r="Z470" s="48"/>
      <c r="AA470" s="48"/>
      <c r="AB470" s="48"/>
      <c r="AC470" s="48"/>
      <c r="AD470" s="48"/>
      <c r="AE470" s="48"/>
    </row>
    <row r="471" spans="1:31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69"/>
      <c r="W471" s="48"/>
      <c r="X471" s="48"/>
      <c r="Y471" s="48"/>
      <c r="Z471" s="48"/>
      <c r="AA471" s="48"/>
      <c r="AB471" s="48"/>
      <c r="AC471" s="48"/>
      <c r="AD471" s="48"/>
      <c r="AE471" s="48"/>
    </row>
    <row r="472" spans="1:31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69"/>
      <c r="W472" s="48"/>
      <c r="X472" s="48"/>
      <c r="Y472" s="48"/>
      <c r="Z472" s="48"/>
      <c r="AA472" s="48"/>
      <c r="AB472" s="48"/>
      <c r="AC472" s="48"/>
      <c r="AD472" s="48"/>
      <c r="AE472" s="48"/>
    </row>
    <row r="473" spans="1:31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69"/>
      <c r="W473" s="48"/>
      <c r="X473" s="48"/>
      <c r="Y473" s="48"/>
      <c r="Z473" s="48"/>
      <c r="AA473" s="48"/>
      <c r="AB473" s="48"/>
      <c r="AC473" s="48"/>
      <c r="AD473" s="48"/>
      <c r="AE473" s="48"/>
    </row>
    <row r="474" spans="1:31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69"/>
      <c r="W474" s="48"/>
      <c r="X474" s="48"/>
      <c r="Y474" s="48"/>
      <c r="Z474" s="48"/>
      <c r="AA474" s="48"/>
      <c r="AB474" s="48"/>
      <c r="AC474" s="48"/>
      <c r="AD474" s="48"/>
      <c r="AE474" s="48"/>
    </row>
    <row r="475" spans="1:31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69"/>
      <c r="W475" s="48"/>
      <c r="X475" s="48"/>
      <c r="Y475" s="48"/>
      <c r="Z475" s="48"/>
      <c r="AA475" s="48"/>
      <c r="AB475" s="48"/>
      <c r="AC475" s="48"/>
      <c r="AD475" s="48"/>
      <c r="AE475" s="48"/>
    </row>
    <row r="476" spans="1:31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69"/>
      <c r="W476" s="48"/>
      <c r="X476" s="48"/>
      <c r="Y476" s="48"/>
      <c r="Z476" s="48"/>
      <c r="AA476" s="48"/>
      <c r="AB476" s="48"/>
      <c r="AC476" s="48"/>
      <c r="AD476" s="48"/>
      <c r="AE476" s="48"/>
    </row>
    <row r="477" spans="1:31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69"/>
      <c r="W477" s="48"/>
      <c r="X477" s="48"/>
      <c r="Y477" s="48"/>
      <c r="Z477" s="48"/>
      <c r="AA477" s="48"/>
      <c r="AB477" s="48"/>
      <c r="AC477" s="48"/>
      <c r="AD477" s="48"/>
      <c r="AE477" s="48"/>
    </row>
    <row r="478" spans="1:31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69"/>
      <c r="W478" s="48"/>
      <c r="X478" s="48"/>
      <c r="Y478" s="48"/>
      <c r="Z478" s="48"/>
      <c r="AA478" s="48"/>
      <c r="AB478" s="48"/>
      <c r="AC478" s="48"/>
      <c r="AD478" s="48"/>
      <c r="AE478" s="48"/>
    </row>
    <row r="479" spans="1:31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69"/>
      <c r="W479" s="48"/>
      <c r="X479" s="48"/>
      <c r="Y479" s="48"/>
      <c r="Z479" s="48"/>
      <c r="AA479" s="48"/>
      <c r="AB479" s="48"/>
      <c r="AC479" s="48"/>
      <c r="AD479" s="48"/>
      <c r="AE479" s="48"/>
    </row>
    <row r="480" spans="1:31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69"/>
      <c r="W480" s="48"/>
      <c r="X480" s="48"/>
      <c r="Y480" s="48"/>
      <c r="Z480" s="48"/>
      <c r="AA480" s="48"/>
      <c r="AB480" s="48"/>
      <c r="AC480" s="48"/>
      <c r="AD480" s="48"/>
      <c r="AE480" s="48"/>
    </row>
    <row r="481" spans="1:31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69"/>
      <c r="W481" s="48"/>
      <c r="X481" s="48"/>
      <c r="Y481" s="48"/>
      <c r="Z481" s="48"/>
      <c r="AA481" s="48"/>
      <c r="AB481" s="48"/>
      <c r="AC481" s="48"/>
      <c r="AD481" s="48"/>
      <c r="AE481" s="48"/>
    </row>
    <row r="482" spans="1:31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69"/>
      <c r="W482" s="48"/>
      <c r="X482" s="48"/>
      <c r="Y482" s="48"/>
      <c r="Z482" s="48"/>
      <c r="AA482" s="48"/>
      <c r="AB482" s="48"/>
      <c r="AC482" s="48"/>
      <c r="AD482" s="48"/>
      <c r="AE482" s="48"/>
    </row>
    <row r="483" spans="1:31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69"/>
      <c r="W483" s="48"/>
      <c r="X483" s="48"/>
      <c r="Y483" s="48"/>
      <c r="Z483" s="48"/>
      <c r="AA483" s="48"/>
      <c r="AB483" s="48"/>
      <c r="AC483" s="48"/>
      <c r="AD483" s="48"/>
      <c r="AE483" s="48"/>
    </row>
    <row r="484" spans="1:31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69"/>
      <c r="W484" s="48"/>
      <c r="X484" s="48"/>
      <c r="Y484" s="48"/>
      <c r="Z484" s="48"/>
      <c r="AA484" s="48"/>
      <c r="AB484" s="48"/>
      <c r="AC484" s="48"/>
      <c r="AD484" s="48"/>
      <c r="AE484" s="48"/>
    </row>
    <row r="485" spans="1:31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69"/>
      <c r="W485" s="48"/>
      <c r="X485" s="48"/>
      <c r="Y485" s="48"/>
      <c r="Z485" s="48"/>
      <c r="AA485" s="48"/>
      <c r="AB485" s="48"/>
      <c r="AC485" s="48"/>
      <c r="AD485" s="48"/>
      <c r="AE485" s="48"/>
    </row>
    <row r="486" spans="1:31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69"/>
      <c r="W486" s="48"/>
      <c r="X486" s="48"/>
      <c r="Y486" s="48"/>
      <c r="Z486" s="48"/>
      <c r="AA486" s="48"/>
      <c r="AB486" s="48"/>
      <c r="AC486" s="48"/>
      <c r="AD486" s="48"/>
      <c r="AE486" s="48"/>
    </row>
    <row r="487" spans="1:31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69"/>
      <c r="W487" s="48"/>
      <c r="X487" s="48"/>
      <c r="Y487" s="48"/>
      <c r="Z487" s="48"/>
      <c r="AA487" s="48"/>
      <c r="AB487" s="48"/>
      <c r="AC487" s="48"/>
      <c r="AD487" s="48"/>
      <c r="AE487" s="48"/>
    </row>
    <row r="488" spans="1:31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69"/>
      <c r="W488" s="48"/>
      <c r="X488" s="48"/>
      <c r="Y488" s="48"/>
      <c r="Z488" s="48"/>
      <c r="AA488" s="48"/>
      <c r="AB488" s="48"/>
      <c r="AC488" s="48"/>
      <c r="AD488" s="48"/>
      <c r="AE488" s="48"/>
    </row>
    <row r="489" spans="1:31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69"/>
      <c r="W489" s="48"/>
      <c r="X489" s="48"/>
      <c r="Y489" s="48"/>
      <c r="Z489" s="48"/>
      <c r="AA489" s="48"/>
      <c r="AB489" s="48"/>
      <c r="AC489" s="48"/>
      <c r="AD489" s="48"/>
      <c r="AE489" s="48"/>
    </row>
    <row r="490" spans="1:31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69"/>
      <c r="W490" s="48"/>
      <c r="X490" s="48"/>
      <c r="Y490" s="48"/>
      <c r="Z490" s="48"/>
      <c r="AA490" s="48"/>
      <c r="AB490" s="48"/>
      <c r="AC490" s="48"/>
      <c r="AD490" s="48"/>
      <c r="AE490" s="48"/>
    </row>
    <row r="491" spans="1:31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69"/>
      <c r="W491" s="48"/>
      <c r="X491" s="48"/>
      <c r="Y491" s="48"/>
      <c r="Z491" s="48"/>
      <c r="AA491" s="48"/>
      <c r="AB491" s="48"/>
      <c r="AC491" s="48"/>
      <c r="AD491" s="48"/>
      <c r="AE491" s="48"/>
    </row>
    <row r="492" spans="1:31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69"/>
      <c r="W492" s="48"/>
      <c r="X492" s="48"/>
      <c r="Y492" s="48"/>
      <c r="Z492" s="48"/>
      <c r="AA492" s="48"/>
      <c r="AB492" s="48"/>
      <c r="AC492" s="48"/>
      <c r="AD492" s="48"/>
      <c r="AE492" s="48"/>
    </row>
    <row r="493" spans="1:31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69"/>
      <c r="W493" s="48"/>
      <c r="X493" s="48"/>
      <c r="Y493" s="48"/>
      <c r="Z493" s="48"/>
      <c r="AA493" s="48"/>
      <c r="AB493" s="48"/>
      <c r="AC493" s="48"/>
      <c r="AD493" s="48"/>
      <c r="AE493" s="48"/>
    </row>
    <row r="494" spans="1:31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69"/>
      <c r="W494" s="48"/>
      <c r="X494" s="48"/>
      <c r="Y494" s="48"/>
      <c r="Z494" s="48"/>
      <c r="AA494" s="48"/>
      <c r="AB494" s="48"/>
      <c r="AC494" s="48"/>
      <c r="AD494" s="48"/>
      <c r="AE494" s="48"/>
    </row>
    <row r="495" spans="1:31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69"/>
      <c r="W495" s="48"/>
      <c r="X495" s="48"/>
      <c r="Y495" s="48"/>
      <c r="Z495" s="48"/>
      <c r="AA495" s="48"/>
      <c r="AB495" s="48"/>
      <c r="AC495" s="48"/>
      <c r="AD495" s="48"/>
      <c r="AE495" s="48"/>
    </row>
    <row r="496" spans="1:31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69"/>
      <c r="W496" s="48"/>
      <c r="X496" s="48"/>
      <c r="Y496" s="48"/>
      <c r="Z496" s="48"/>
      <c r="AA496" s="48"/>
      <c r="AB496" s="48"/>
      <c r="AC496" s="48"/>
      <c r="AD496" s="48"/>
      <c r="AE496" s="48"/>
    </row>
    <row r="497" spans="1:31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69"/>
      <c r="W497" s="48"/>
      <c r="X497" s="48"/>
      <c r="Y497" s="48"/>
      <c r="Z497" s="48"/>
      <c r="AA497" s="48"/>
      <c r="AB497" s="48"/>
      <c r="AC497" s="48"/>
      <c r="AD497" s="48"/>
      <c r="AE497" s="48"/>
    </row>
    <row r="498" spans="1:31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69"/>
      <c r="W498" s="48"/>
      <c r="X498" s="48"/>
      <c r="Y498" s="48"/>
      <c r="Z498" s="48"/>
      <c r="AA498" s="48"/>
      <c r="AB498" s="48"/>
      <c r="AC498" s="48"/>
      <c r="AD498" s="48"/>
      <c r="AE498" s="48"/>
    </row>
    <row r="499" spans="1:31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69"/>
      <c r="W499" s="48"/>
      <c r="X499" s="48"/>
      <c r="Y499" s="48"/>
      <c r="Z499" s="48"/>
      <c r="AA499" s="48"/>
      <c r="AB499" s="48"/>
      <c r="AC499" s="48"/>
      <c r="AD499" s="48"/>
      <c r="AE499" s="48"/>
    </row>
    <row r="500" spans="1:31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69"/>
      <c r="W500" s="48"/>
      <c r="X500" s="48"/>
      <c r="Y500" s="48"/>
      <c r="Z500" s="48"/>
      <c r="AA500" s="48"/>
      <c r="AB500" s="48"/>
      <c r="AC500" s="48"/>
      <c r="AD500" s="48"/>
      <c r="AE500" s="48"/>
    </row>
    <row r="501" spans="1:31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69"/>
      <c r="W501" s="48"/>
      <c r="X501" s="48"/>
      <c r="Y501" s="48"/>
      <c r="Z501" s="48"/>
      <c r="AA501" s="48"/>
      <c r="AB501" s="48"/>
      <c r="AC501" s="48"/>
      <c r="AD501" s="48"/>
      <c r="AE501" s="48"/>
    </row>
    <row r="502" spans="1:31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69"/>
      <c r="W502" s="48"/>
      <c r="X502" s="48"/>
      <c r="Y502" s="48"/>
      <c r="Z502" s="48"/>
      <c r="AA502" s="48"/>
      <c r="AB502" s="48"/>
      <c r="AC502" s="48"/>
      <c r="AD502" s="48"/>
      <c r="AE502" s="48"/>
    </row>
    <row r="503" spans="1:31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69"/>
      <c r="W503" s="48"/>
      <c r="X503" s="48"/>
      <c r="Y503" s="48"/>
      <c r="Z503" s="48"/>
      <c r="AA503" s="48"/>
      <c r="AB503" s="48"/>
      <c r="AC503" s="48"/>
      <c r="AD503" s="48"/>
      <c r="AE503" s="48"/>
    </row>
    <row r="504" spans="1:31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69"/>
      <c r="W504" s="48"/>
      <c r="X504" s="48"/>
      <c r="Y504" s="48"/>
      <c r="Z504" s="48"/>
      <c r="AA504" s="48"/>
      <c r="AB504" s="48"/>
      <c r="AC504" s="48"/>
      <c r="AD504" s="48"/>
      <c r="AE504" s="48"/>
    </row>
    <row r="505" spans="1:31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69"/>
      <c r="W505" s="48"/>
      <c r="X505" s="48"/>
      <c r="Y505" s="48"/>
      <c r="Z505" s="48"/>
      <c r="AA505" s="48"/>
      <c r="AB505" s="48"/>
      <c r="AC505" s="48"/>
      <c r="AD505" s="48"/>
      <c r="AE505" s="48"/>
    </row>
    <row r="506" spans="1:31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69"/>
      <c r="W506" s="48"/>
      <c r="X506" s="48"/>
      <c r="Y506" s="48"/>
      <c r="Z506" s="48"/>
      <c r="AA506" s="48"/>
      <c r="AB506" s="48"/>
      <c r="AC506" s="48"/>
      <c r="AD506" s="48"/>
      <c r="AE506" s="48"/>
    </row>
    <row r="507" spans="1:31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69"/>
      <c r="W507" s="48"/>
      <c r="X507" s="48"/>
      <c r="Y507" s="48"/>
      <c r="Z507" s="48"/>
      <c r="AA507" s="48"/>
      <c r="AB507" s="48"/>
      <c r="AC507" s="48"/>
      <c r="AD507" s="48"/>
      <c r="AE507" s="48"/>
    </row>
    <row r="508" spans="1:31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69"/>
      <c r="W508" s="48"/>
      <c r="X508" s="48"/>
      <c r="Y508" s="48"/>
      <c r="Z508" s="48"/>
      <c r="AA508" s="48"/>
      <c r="AB508" s="48"/>
      <c r="AC508" s="48"/>
      <c r="AD508" s="48"/>
      <c r="AE508" s="48"/>
    </row>
    <row r="509" spans="1:31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69"/>
      <c r="W509" s="48"/>
      <c r="X509" s="48"/>
      <c r="Y509" s="48"/>
      <c r="Z509" s="48"/>
      <c r="AA509" s="48"/>
      <c r="AB509" s="48"/>
      <c r="AC509" s="48"/>
      <c r="AD509" s="48"/>
      <c r="AE509" s="48"/>
    </row>
    <row r="510" spans="1:31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69"/>
      <c r="W510" s="48"/>
      <c r="X510" s="48"/>
      <c r="Y510" s="48"/>
      <c r="Z510" s="48"/>
      <c r="AA510" s="48"/>
      <c r="AB510" s="48"/>
      <c r="AC510" s="48"/>
      <c r="AD510" s="48"/>
      <c r="AE510" s="48"/>
    </row>
    <row r="511" spans="1:31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69"/>
      <c r="W511" s="48"/>
      <c r="X511" s="48"/>
      <c r="Y511" s="48"/>
      <c r="Z511" s="48"/>
      <c r="AA511" s="48"/>
      <c r="AB511" s="48"/>
      <c r="AC511" s="48"/>
      <c r="AD511" s="48"/>
      <c r="AE511" s="48"/>
    </row>
    <row r="512" spans="1:31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69"/>
      <c r="W512" s="48"/>
      <c r="X512" s="48"/>
      <c r="Y512" s="48"/>
      <c r="Z512" s="48"/>
      <c r="AA512" s="48"/>
      <c r="AB512" s="48"/>
      <c r="AC512" s="48"/>
      <c r="AD512" s="48"/>
      <c r="AE512" s="48"/>
    </row>
    <row r="513" spans="1:31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69"/>
      <c r="W513" s="48"/>
      <c r="X513" s="48"/>
      <c r="Y513" s="48"/>
      <c r="Z513" s="48"/>
      <c r="AA513" s="48"/>
      <c r="AB513" s="48"/>
      <c r="AC513" s="48"/>
      <c r="AD513" s="48"/>
      <c r="AE513" s="48"/>
    </row>
    <row r="514" spans="1:31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69"/>
      <c r="W514" s="48"/>
      <c r="X514" s="48"/>
      <c r="Y514" s="48"/>
      <c r="Z514" s="48"/>
      <c r="AA514" s="48"/>
      <c r="AB514" s="48"/>
      <c r="AC514" s="48"/>
      <c r="AD514" s="48"/>
      <c r="AE514" s="48"/>
    </row>
    <row r="515" spans="1:31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69"/>
      <c r="W515" s="48"/>
      <c r="X515" s="48"/>
      <c r="Y515" s="48"/>
      <c r="Z515" s="48"/>
      <c r="AA515" s="48"/>
      <c r="AB515" s="48"/>
      <c r="AC515" s="48"/>
      <c r="AD515" s="48"/>
      <c r="AE515" s="48"/>
    </row>
    <row r="516" spans="1:31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69"/>
      <c r="W516" s="48"/>
      <c r="X516" s="48"/>
      <c r="Y516" s="48"/>
      <c r="Z516" s="48"/>
      <c r="AA516" s="48"/>
      <c r="AB516" s="48"/>
      <c r="AC516" s="48"/>
      <c r="AD516" s="48"/>
      <c r="AE516" s="48"/>
    </row>
    <row r="517" spans="1:31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69"/>
      <c r="W517" s="48"/>
      <c r="X517" s="48"/>
      <c r="Y517" s="48"/>
      <c r="Z517" s="48"/>
      <c r="AA517" s="48"/>
      <c r="AB517" s="48"/>
      <c r="AC517" s="48"/>
      <c r="AD517" s="48"/>
      <c r="AE517" s="48"/>
    </row>
    <row r="518" spans="1:31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69"/>
      <c r="W518" s="48"/>
      <c r="X518" s="48"/>
      <c r="Y518" s="48"/>
      <c r="Z518" s="48"/>
      <c r="AA518" s="48"/>
      <c r="AB518" s="48"/>
      <c r="AC518" s="48"/>
      <c r="AD518" s="48"/>
      <c r="AE518" s="48"/>
    </row>
    <row r="519" spans="1:31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69"/>
      <c r="W519" s="48"/>
      <c r="X519" s="48"/>
      <c r="Y519" s="48"/>
      <c r="Z519" s="48"/>
      <c r="AA519" s="48"/>
      <c r="AB519" s="48"/>
      <c r="AC519" s="48"/>
      <c r="AD519" s="48"/>
      <c r="AE519" s="48"/>
    </row>
    <row r="520" spans="1:31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69"/>
      <c r="W520" s="48"/>
      <c r="X520" s="48"/>
      <c r="Y520" s="48"/>
      <c r="Z520" s="48"/>
      <c r="AA520" s="48"/>
      <c r="AB520" s="48"/>
      <c r="AC520" s="48"/>
      <c r="AD520" s="48"/>
      <c r="AE520" s="48"/>
    </row>
    <row r="521" spans="1:31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69"/>
      <c r="W521" s="48"/>
      <c r="X521" s="48"/>
      <c r="Y521" s="48"/>
      <c r="Z521" s="48"/>
      <c r="AA521" s="48"/>
      <c r="AB521" s="48"/>
      <c r="AC521" s="48"/>
      <c r="AD521" s="48"/>
      <c r="AE521" s="48"/>
    </row>
    <row r="522" spans="1:31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69"/>
      <c r="W522" s="48"/>
      <c r="X522" s="48"/>
      <c r="Y522" s="48"/>
      <c r="Z522" s="48"/>
      <c r="AA522" s="48"/>
      <c r="AB522" s="48"/>
      <c r="AC522" s="48"/>
      <c r="AD522" s="48"/>
      <c r="AE522" s="48"/>
    </row>
    <row r="523" spans="1:31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69"/>
      <c r="W523" s="48"/>
      <c r="X523" s="48"/>
      <c r="Y523" s="48"/>
      <c r="Z523" s="48"/>
      <c r="AA523" s="48"/>
      <c r="AB523" s="48"/>
      <c r="AC523" s="48"/>
      <c r="AD523" s="48"/>
      <c r="AE523" s="48"/>
    </row>
    <row r="524" spans="1:31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69"/>
      <c r="W524" s="48"/>
      <c r="X524" s="48"/>
      <c r="Y524" s="48"/>
      <c r="Z524" s="48"/>
      <c r="AA524" s="48"/>
      <c r="AB524" s="48"/>
      <c r="AC524" s="48"/>
      <c r="AD524" s="48"/>
      <c r="AE524" s="48"/>
    </row>
    <row r="525" spans="1:31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69"/>
      <c r="W525" s="48"/>
      <c r="X525" s="48"/>
      <c r="Y525" s="48"/>
      <c r="Z525" s="48"/>
      <c r="AA525" s="48"/>
      <c r="AB525" s="48"/>
      <c r="AC525" s="48"/>
      <c r="AD525" s="48"/>
      <c r="AE525" s="48"/>
    </row>
    <row r="526" spans="1:31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69"/>
      <c r="W526" s="48"/>
      <c r="X526" s="48"/>
      <c r="Y526" s="48"/>
      <c r="Z526" s="48"/>
      <c r="AA526" s="48"/>
      <c r="AB526" s="48"/>
      <c r="AC526" s="48"/>
      <c r="AD526" s="48"/>
      <c r="AE526" s="48"/>
    </row>
    <row r="527" spans="1:31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69"/>
      <c r="W527" s="48"/>
      <c r="X527" s="48"/>
      <c r="Y527" s="48"/>
      <c r="Z527" s="48"/>
      <c r="AA527" s="48"/>
      <c r="AB527" s="48"/>
      <c r="AC527" s="48"/>
      <c r="AD527" s="48"/>
      <c r="AE527" s="48"/>
    </row>
    <row r="528" spans="1:31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69"/>
      <c r="W528" s="48"/>
      <c r="X528" s="48"/>
      <c r="Y528" s="48"/>
      <c r="Z528" s="48"/>
      <c r="AA528" s="48"/>
      <c r="AB528" s="48"/>
      <c r="AC528" s="48"/>
      <c r="AD528" s="48"/>
      <c r="AE528" s="48"/>
    </row>
    <row r="529" spans="1:31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69"/>
      <c r="W529" s="48"/>
      <c r="X529" s="48"/>
      <c r="Y529" s="48"/>
      <c r="Z529" s="48"/>
      <c r="AA529" s="48"/>
      <c r="AB529" s="48"/>
      <c r="AC529" s="48"/>
      <c r="AD529" s="48"/>
      <c r="AE529" s="48"/>
    </row>
    <row r="530" spans="1:31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69"/>
      <c r="W530" s="48"/>
      <c r="X530" s="48"/>
      <c r="Y530" s="48"/>
      <c r="Z530" s="48"/>
      <c r="AA530" s="48"/>
      <c r="AB530" s="48"/>
      <c r="AC530" s="48"/>
      <c r="AD530" s="48"/>
      <c r="AE530" s="48"/>
    </row>
    <row r="531" spans="1:31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69"/>
      <c r="W531" s="48"/>
      <c r="X531" s="48"/>
      <c r="Y531" s="48"/>
      <c r="Z531" s="48"/>
      <c r="AA531" s="48"/>
      <c r="AB531" s="48"/>
      <c r="AC531" s="48"/>
      <c r="AD531" s="48"/>
      <c r="AE531" s="48"/>
    </row>
    <row r="532" spans="1:31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69"/>
      <c r="W532" s="48"/>
      <c r="X532" s="48"/>
      <c r="Y532" s="48"/>
      <c r="Z532" s="48"/>
      <c r="AA532" s="48"/>
      <c r="AB532" s="48"/>
      <c r="AC532" s="48"/>
      <c r="AD532" s="48"/>
      <c r="AE532" s="48"/>
    </row>
    <row r="533" spans="1:31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69"/>
      <c r="W533" s="48"/>
      <c r="X533" s="48"/>
      <c r="Y533" s="48"/>
      <c r="Z533" s="48"/>
      <c r="AA533" s="48"/>
      <c r="AB533" s="48"/>
      <c r="AC533" s="48"/>
      <c r="AD533" s="48"/>
      <c r="AE533" s="48"/>
    </row>
    <row r="534" spans="1:31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69"/>
      <c r="W534" s="48"/>
      <c r="X534" s="48"/>
      <c r="Y534" s="48"/>
      <c r="Z534" s="48"/>
      <c r="AA534" s="48"/>
      <c r="AB534" s="48"/>
      <c r="AC534" s="48"/>
      <c r="AD534" s="48"/>
      <c r="AE534" s="48"/>
    </row>
    <row r="535" spans="1:31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69"/>
      <c r="W535" s="48"/>
      <c r="X535" s="48"/>
      <c r="Y535" s="48"/>
      <c r="Z535" s="48"/>
      <c r="AA535" s="48"/>
      <c r="AB535" s="48"/>
      <c r="AC535" s="48"/>
      <c r="AD535" s="48"/>
      <c r="AE535" s="48"/>
    </row>
    <row r="536" spans="1:31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69"/>
      <c r="W536" s="48"/>
      <c r="X536" s="48"/>
      <c r="Y536" s="48"/>
      <c r="Z536" s="48"/>
      <c r="AA536" s="48"/>
      <c r="AB536" s="48"/>
      <c r="AC536" s="48"/>
      <c r="AD536" s="48"/>
      <c r="AE536" s="48"/>
    </row>
    <row r="537" spans="1:31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69"/>
      <c r="W537" s="48"/>
      <c r="X537" s="48"/>
      <c r="Y537" s="48"/>
      <c r="Z537" s="48"/>
      <c r="AA537" s="48"/>
      <c r="AB537" s="48"/>
      <c r="AC537" s="48"/>
      <c r="AD537" s="48"/>
      <c r="AE537" s="48"/>
    </row>
    <row r="538" spans="1:31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69"/>
      <c r="W538" s="48"/>
      <c r="X538" s="48"/>
      <c r="Y538" s="48"/>
      <c r="Z538" s="48"/>
      <c r="AA538" s="48"/>
      <c r="AB538" s="48"/>
      <c r="AC538" s="48"/>
      <c r="AD538" s="48"/>
      <c r="AE538" s="48"/>
    </row>
    <row r="539" spans="1:31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69"/>
      <c r="W539" s="48"/>
      <c r="X539" s="48"/>
      <c r="Y539" s="48"/>
      <c r="Z539" s="48"/>
      <c r="AA539" s="48"/>
      <c r="AB539" s="48"/>
      <c r="AC539" s="48"/>
      <c r="AD539" s="48"/>
      <c r="AE539" s="48"/>
    </row>
    <row r="540" spans="1:31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69"/>
      <c r="W540" s="48"/>
      <c r="X540" s="48"/>
      <c r="Y540" s="48"/>
      <c r="Z540" s="48"/>
      <c r="AA540" s="48"/>
      <c r="AB540" s="48"/>
      <c r="AC540" s="48"/>
      <c r="AD540" s="48"/>
      <c r="AE540" s="48"/>
    </row>
    <row r="541" spans="1:31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69"/>
      <c r="W541" s="48"/>
      <c r="X541" s="48"/>
      <c r="Y541" s="48"/>
      <c r="Z541" s="48"/>
      <c r="AA541" s="48"/>
      <c r="AB541" s="48"/>
      <c r="AC541" s="48"/>
      <c r="AD541" s="48"/>
      <c r="AE541" s="48"/>
    </row>
    <row r="542" spans="1:31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69"/>
      <c r="W542" s="48"/>
      <c r="X542" s="48"/>
      <c r="Y542" s="48"/>
      <c r="Z542" s="48"/>
      <c r="AA542" s="48"/>
      <c r="AB542" s="48"/>
      <c r="AC542" s="48"/>
      <c r="AD542" s="48"/>
      <c r="AE542" s="48"/>
    </row>
    <row r="543" spans="1:31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69"/>
      <c r="W543" s="48"/>
      <c r="X543" s="48"/>
      <c r="Y543" s="48"/>
      <c r="Z543" s="48"/>
      <c r="AA543" s="48"/>
      <c r="AB543" s="48"/>
      <c r="AC543" s="48"/>
      <c r="AD543" s="48"/>
      <c r="AE543" s="48"/>
    </row>
    <row r="544" spans="1:31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69"/>
      <c r="W544" s="48"/>
      <c r="X544" s="48"/>
      <c r="Y544" s="48"/>
      <c r="Z544" s="48"/>
      <c r="AA544" s="48"/>
      <c r="AB544" s="48"/>
      <c r="AC544" s="48"/>
      <c r="AD544" s="48"/>
      <c r="AE544" s="48"/>
    </row>
    <row r="545" spans="1:31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69"/>
      <c r="W545" s="48"/>
      <c r="X545" s="48"/>
      <c r="Y545" s="48"/>
      <c r="Z545" s="48"/>
      <c r="AA545" s="48"/>
      <c r="AB545" s="48"/>
      <c r="AC545" s="48"/>
      <c r="AD545" s="48"/>
      <c r="AE545" s="48"/>
    </row>
    <row r="546" spans="1:31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69"/>
      <c r="W546" s="48"/>
      <c r="X546" s="48"/>
      <c r="Y546" s="48"/>
      <c r="Z546" s="48"/>
      <c r="AA546" s="48"/>
      <c r="AB546" s="48"/>
      <c r="AC546" s="48"/>
      <c r="AD546" s="48"/>
      <c r="AE546" s="48"/>
    </row>
    <row r="547" spans="1:31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69"/>
      <c r="W547" s="48"/>
      <c r="X547" s="48"/>
      <c r="Y547" s="48"/>
      <c r="Z547" s="48"/>
      <c r="AA547" s="48"/>
      <c r="AB547" s="48"/>
      <c r="AC547" s="48"/>
      <c r="AD547" s="48"/>
      <c r="AE547" s="48"/>
    </row>
    <row r="548" spans="1:31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69"/>
      <c r="W548" s="48"/>
      <c r="X548" s="48"/>
      <c r="Y548" s="48"/>
      <c r="Z548" s="48"/>
      <c r="AA548" s="48"/>
      <c r="AB548" s="48"/>
      <c r="AC548" s="48"/>
      <c r="AD548" s="48"/>
      <c r="AE548" s="48"/>
    </row>
    <row r="549" spans="1:31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69"/>
      <c r="W549" s="48"/>
      <c r="X549" s="48"/>
      <c r="Y549" s="48"/>
      <c r="Z549" s="48"/>
      <c r="AA549" s="48"/>
      <c r="AB549" s="48"/>
      <c r="AC549" s="48"/>
      <c r="AD549" s="48"/>
      <c r="AE549" s="48"/>
    </row>
    <row r="550" spans="1:31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69"/>
      <c r="W550" s="48"/>
      <c r="X550" s="48"/>
      <c r="Y550" s="48"/>
      <c r="Z550" s="48"/>
      <c r="AA550" s="48"/>
      <c r="AB550" s="48"/>
      <c r="AC550" s="48"/>
      <c r="AD550" s="48"/>
      <c r="AE550" s="48"/>
    </row>
    <row r="551" spans="1:31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69"/>
      <c r="W551" s="48"/>
      <c r="X551" s="48"/>
      <c r="Y551" s="48"/>
      <c r="Z551" s="48"/>
      <c r="AA551" s="48"/>
      <c r="AB551" s="48"/>
      <c r="AC551" s="48"/>
      <c r="AD551" s="48"/>
      <c r="AE551" s="48"/>
    </row>
    <row r="552" spans="1:31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69"/>
      <c r="W552" s="48"/>
      <c r="X552" s="48"/>
      <c r="Y552" s="48"/>
      <c r="Z552" s="48"/>
      <c r="AA552" s="48"/>
      <c r="AB552" s="48"/>
      <c r="AC552" s="48"/>
      <c r="AD552" s="48"/>
      <c r="AE552" s="48"/>
    </row>
    <row r="553" spans="1:31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69"/>
      <c r="W553" s="48"/>
      <c r="X553" s="48"/>
      <c r="Y553" s="48"/>
      <c r="Z553" s="48"/>
      <c r="AA553" s="48"/>
      <c r="AB553" s="48"/>
      <c r="AC553" s="48"/>
      <c r="AD553" s="48"/>
      <c r="AE553" s="48"/>
    </row>
    <row r="554" spans="1:31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69"/>
      <c r="W554" s="48"/>
      <c r="X554" s="48"/>
      <c r="Y554" s="48"/>
      <c r="Z554" s="48"/>
      <c r="AA554" s="48"/>
      <c r="AB554" s="48"/>
      <c r="AC554" s="48"/>
      <c r="AD554" s="48"/>
      <c r="AE554" s="48"/>
    </row>
    <row r="555" spans="1:31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69"/>
      <c r="W555" s="48"/>
      <c r="X555" s="48"/>
      <c r="Y555" s="48"/>
      <c r="Z555" s="48"/>
      <c r="AA555" s="48"/>
      <c r="AB555" s="48"/>
      <c r="AC555" s="48"/>
      <c r="AD555" s="48"/>
      <c r="AE555" s="48"/>
    </row>
    <row r="556" spans="1:31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69"/>
      <c r="W556" s="48"/>
      <c r="X556" s="48"/>
      <c r="Y556" s="48"/>
      <c r="Z556" s="48"/>
      <c r="AA556" s="48"/>
      <c r="AB556" s="48"/>
      <c r="AC556" s="48"/>
      <c r="AD556" s="48"/>
      <c r="AE556" s="48"/>
    </row>
    <row r="557" spans="1:31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69"/>
      <c r="W557" s="48"/>
      <c r="X557" s="48"/>
      <c r="Y557" s="48"/>
      <c r="Z557" s="48"/>
      <c r="AA557" s="48"/>
      <c r="AB557" s="48"/>
      <c r="AC557" s="48"/>
      <c r="AD557" s="48"/>
      <c r="AE557" s="48"/>
    </row>
    <row r="558" spans="1:31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69"/>
      <c r="W558" s="48"/>
      <c r="X558" s="48"/>
      <c r="Y558" s="48"/>
      <c r="Z558" s="48"/>
      <c r="AA558" s="48"/>
      <c r="AB558" s="48"/>
      <c r="AC558" s="48"/>
      <c r="AD558" s="48"/>
      <c r="AE558" s="48"/>
    </row>
    <row r="559" spans="1:31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69"/>
      <c r="W559" s="48"/>
      <c r="X559" s="48"/>
      <c r="Y559" s="48"/>
      <c r="Z559" s="48"/>
      <c r="AA559" s="48"/>
      <c r="AB559" s="48"/>
      <c r="AC559" s="48"/>
      <c r="AD559" s="48"/>
      <c r="AE559" s="48"/>
    </row>
    <row r="560" spans="1:31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69"/>
      <c r="W560" s="48"/>
      <c r="X560" s="48"/>
      <c r="Y560" s="48"/>
      <c r="Z560" s="48"/>
      <c r="AA560" s="48"/>
      <c r="AB560" s="48"/>
      <c r="AC560" s="48"/>
      <c r="AD560" s="48"/>
      <c r="AE560" s="48"/>
    </row>
    <row r="561" spans="1:31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69"/>
      <c r="W561" s="48"/>
      <c r="X561" s="48"/>
      <c r="Y561" s="48"/>
      <c r="Z561" s="48"/>
      <c r="AA561" s="48"/>
      <c r="AB561" s="48"/>
      <c r="AC561" s="48"/>
      <c r="AD561" s="48"/>
      <c r="AE561" s="48"/>
    </row>
    <row r="562" spans="1:31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69"/>
      <c r="W562" s="48"/>
      <c r="X562" s="48"/>
      <c r="Y562" s="48"/>
      <c r="Z562" s="48"/>
      <c r="AA562" s="48"/>
      <c r="AB562" s="48"/>
      <c r="AC562" s="48"/>
      <c r="AD562" s="48"/>
      <c r="AE562" s="48"/>
    </row>
    <row r="563" spans="1:31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69"/>
      <c r="W563" s="48"/>
      <c r="X563" s="48"/>
      <c r="Y563" s="48"/>
      <c r="Z563" s="48"/>
      <c r="AA563" s="48"/>
      <c r="AB563" s="48"/>
      <c r="AC563" s="48"/>
      <c r="AD563" s="48"/>
      <c r="AE563" s="48"/>
    </row>
    <row r="564" spans="1:31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69"/>
      <c r="W564" s="48"/>
      <c r="X564" s="48"/>
      <c r="Y564" s="48"/>
      <c r="Z564" s="48"/>
      <c r="AA564" s="48"/>
      <c r="AB564" s="48"/>
      <c r="AC564" s="48"/>
      <c r="AD564" s="48"/>
      <c r="AE564" s="48"/>
    </row>
    <row r="565" spans="1:31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69"/>
      <c r="W565" s="48"/>
      <c r="X565" s="48"/>
      <c r="Y565" s="48"/>
      <c r="Z565" s="48"/>
      <c r="AA565" s="48"/>
      <c r="AB565" s="48"/>
      <c r="AC565" s="48"/>
      <c r="AD565" s="48"/>
      <c r="AE565" s="48"/>
    </row>
    <row r="566" spans="1:31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69"/>
      <c r="W566" s="48"/>
      <c r="X566" s="48"/>
      <c r="Y566" s="48"/>
      <c r="Z566" s="48"/>
      <c r="AA566" s="48"/>
      <c r="AB566" s="48"/>
      <c r="AC566" s="48"/>
      <c r="AD566" s="48"/>
      <c r="AE566" s="48"/>
    </row>
    <row r="567" spans="1:31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69"/>
      <c r="W567" s="48"/>
      <c r="X567" s="48"/>
      <c r="Y567" s="48"/>
      <c r="Z567" s="48"/>
      <c r="AA567" s="48"/>
      <c r="AB567" s="48"/>
      <c r="AC567" s="48"/>
      <c r="AD567" s="48"/>
      <c r="AE567" s="48"/>
    </row>
    <row r="568" spans="1:31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69"/>
      <c r="W568" s="48"/>
      <c r="X568" s="48"/>
      <c r="Y568" s="48"/>
      <c r="Z568" s="48"/>
      <c r="AA568" s="48"/>
      <c r="AB568" s="48"/>
      <c r="AC568" s="48"/>
      <c r="AD568" s="48"/>
      <c r="AE568" s="48"/>
    </row>
    <row r="569" spans="1:31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69"/>
      <c r="W569" s="48"/>
      <c r="X569" s="48"/>
      <c r="Y569" s="48"/>
      <c r="Z569" s="48"/>
      <c r="AA569" s="48"/>
      <c r="AB569" s="48"/>
      <c r="AC569" s="48"/>
      <c r="AD569" s="48"/>
      <c r="AE569" s="48"/>
    </row>
    <row r="570" spans="1:31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69"/>
      <c r="W570" s="48"/>
      <c r="X570" s="48"/>
      <c r="Y570" s="48"/>
      <c r="Z570" s="48"/>
      <c r="AA570" s="48"/>
      <c r="AB570" s="48"/>
      <c r="AC570" s="48"/>
      <c r="AD570" s="48"/>
      <c r="AE570" s="48"/>
    </row>
    <row r="571" spans="1:31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69"/>
      <c r="W571" s="48"/>
      <c r="X571" s="48"/>
      <c r="Y571" s="48"/>
      <c r="Z571" s="48"/>
      <c r="AA571" s="48"/>
      <c r="AB571" s="48"/>
      <c r="AC571" s="48"/>
      <c r="AD571" s="48"/>
      <c r="AE571" s="48"/>
    </row>
    <row r="572" spans="1:31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69"/>
      <c r="W572" s="48"/>
      <c r="X572" s="48"/>
      <c r="Y572" s="48"/>
      <c r="Z572" s="48"/>
      <c r="AA572" s="48"/>
      <c r="AB572" s="48"/>
      <c r="AC572" s="48"/>
      <c r="AD572" s="48"/>
      <c r="AE572" s="48"/>
    </row>
    <row r="573" spans="1:31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69"/>
      <c r="W573" s="48"/>
      <c r="X573" s="48"/>
      <c r="Y573" s="48"/>
      <c r="Z573" s="48"/>
      <c r="AA573" s="48"/>
      <c r="AB573" s="48"/>
      <c r="AC573" s="48"/>
      <c r="AD573" s="48"/>
      <c r="AE573" s="48"/>
    </row>
    <row r="574" spans="1:31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69"/>
      <c r="W574" s="48"/>
      <c r="X574" s="48"/>
      <c r="Y574" s="48"/>
      <c r="Z574" s="48"/>
      <c r="AA574" s="48"/>
      <c r="AB574" s="48"/>
      <c r="AC574" s="48"/>
      <c r="AD574" s="48"/>
      <c r="AE574" s="48"/>
    </row>
    <row r="575" spans="1:31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69"/>
      <c r="W575" s="48"/>
      <c r="X575" s="48"/>
      <c r="Y575" s="48"/>
      <c r="Z575" s="48"/>
      <c r="AA575" s="48"/>
      <c r="AB575" s="48"/>
      <c r="AC575" s="48"/>
      <c r="AD575" s="48"/>
      <c r="AE575" s="48"/>
    </row>
    <row r="576" spans="1:31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69"/>
      <c r="W576" s="48"/>
      <c r="X576" s="48"/>
      <c r="Y576" s="48"/>
      <c r="Z576" s="48"/>
      <c r="AA576" s="48"/>
      <c r="AB576" s="48"/>
      <c r="AC576" s="48"/>
      <c r="AD576" s="48"/>
      <c r="AE576" s="48"/>
    </row>
    <row r="577" spans="1:31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69"/>
      <c r="W577" s="48"/>
      <c r="X577" s="48"/>
      <c r="Y577" s="48"/>
      <c r="Z577" s="48"/>
      <c r="AA577" s="48"/>
      <c r="AB577" s="48"/>
      <c r="AC577" s="48"/>
      <c r="AD577" s="48"/>
      <c r="AE577" s="48"/>
    </row>
    <row r="578" spans="1:31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69"/>
      <c r="W578" s="48"/>
      <c r="X578" s="48"/>
      <c r="Y578" s="48"/>
      <c r="Z578" s="48"/>
      <c r="AA578" s="48"/>
      <c r="AB578" s="48"/>
      <c r="AC578" s="48"/>
      <c r="AD578" s="48"/>
      <c r="AE578" s="48"/>
    </row>
    <row r="579" spans="1:31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69"/>
      <c r="W579" s="48"/>
      <c r="X579" s="48"/>
      <c r="Y579" s="48"/>
      <c r="Z579" s="48"/>
      <c r="AA579" s="48"/>
      <c r="AB579" s="48"/>
      <c r="AC579" s="48"/>
      <c r="AD579" s="48"/>
      <c r="AE579" s="48"/>
    </row>
    <row r="580" spans="1:31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69"/>
      <c r="W580" s="48"/>
      <c r="X580" s="48"/>
      <c r="Y580" s="48"/>
      <c r="Z580" s="48"/>
      <c r="AA580" s="48"/>
      <c r="AB580" s="48"/>
      <c r="AC580" s="48"/>
      <c r="AD580" s="48"/>
      <c r="AE580" s="48"/>
    </row>
    <row r="581" spans="1:31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69"/>
      <c r="W581" s="48"/>
      <c r="X581" s="48"/>
      <c r="Y581" s="48"/>
      <c r="Z581" s="48"/>
      <c r="AA581" s="48"/>
      <c r="AB581" s="48"/>
      <c r="AC581" s="48"/>
      <c r="AD581" s="48"/>
      <c r="AE581" s="48"/>
    </row>
    <row r="582" spans="1:31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69"/>
      <c r="W582" s="48"/>
      <c r="X582" s="48"/>
      <c r="Y582" s="48"/>
      <c r="Z582" s="48"/>
      <c r="AA582" s="48"/>
      <c r="AB582" s="48"/>
      <c r="AC582" s="48"/>
      <c r="AD582" s="48"/>
      <c r="AE582" s="48"/>
    </row>
    <row r="583" spans="1:31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69"/>
      <c r="W583" s="48"/>
      <c r="X583" s="48"/>
      <c r="Y583" s="48"/>
      <c r="Z583" s="48"/>
      <c r="AA583" s="48"/>
      <c r="AB583" s="48"/>
      <c r="AC583" s="48"/>
      <c r="AD583" s="48"/>
      <c r="AE583" s="48"/>
    </row>
    <row r="584" spans="1:31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69"/>
      <c r="W584" s="48"/>
      <c r="X584" s="48"/>
      <c r="Y584" s="48"/>
      <c r="Z584" s="48"/>
      <c r="AA584" s="48"/>
      <c r="AB584" s="48"/>
      <c r="AC584" s="48"/>
      <c r="AD584" s="48"/>
      <c r="AE584" s="48"/>
    </row>
    <row r="585" spans="1:31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69"/>
      <c r="W585" s="48"/>
      <c r="X585" s="48"/>
      <c r="Y585" s="48"/>
      <c r="Z585" s="48"/>
      <c r="AA585" s="48"/>
      <c r="AB585" s="48"/>
      <c r="AC585" s="48"/>
      <c r="AD585" s="48"/>
      <c r="AE585" s="48"/>
    </row>
    <row r="586" spans="1:31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69"/>
      <c r="W586" s="48"/>
      <c r="X586" s="48"/>
      <c r="Y586" s="48"/>
      <c r="Z586" s="48"/>
      <c r="AA586" s="48"/>
      <c r="AB586" s="48"/>
      <c r="AC586" s="48"/>
      <c r="AD586" s="48"/>
      <c r="AE586" s="48"/>
    </row>
    <row r="587" spans="1:31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69"/>
      <c r="W587" s="48"/>
      <c r="X587" s="48"/>
      <c r="Y587" s="48"/>
      <c r="Z587" s="48"/>
      <c r="AA587" s="48"/>
      <c r="AB587" s="48"/>
      <c r="AC587" s="48"/>
      <c r="AD587" s="48"/>
      <c r="AE587" s="48"/>
    </row>
    <row r="588" spans="1:31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69"/>
      <c r="W588" s="48"/>
      <c r="X588" s="48"/>
      <c r="Y588" s="48"/>
      <c r="Z588" s="48"/>
      <c r="AA588" s="48"/>
      <c r="AB588" s="48"/>
      <c r="AC588" s="48"/>
      <c r="AD588" s="48"/>
      <c r="AE588" s="48"/>
    </row>
    <row r="589" spans="1:31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69"/>
      <c r="W589" s="48"/>
      <c r="X589" s="48"/>
      <c r="Y589" s="48"/>
      <c r="Z589" s="48"/>
      <c r="AA589" s="48"/>
      <c r="AB589" s="48"/>
      <c r="AC589" s="48"/>
      <c r="AD589" s="48"/>
      <c r="AE589" s="48"/>
    </row>
    <row r="590" spans="1:31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69"/>
      <c r="W590" s="48"/>
      <c r="X590" s="48"/>
      <c r="Y590" s="48"/>
      <c r="Z590" s="48"/>
      <c r="AA590" s="48"/>
      <c r="AB590" s="48"/>
      <c r="AC590" s="48"/>
      <c r="AD590" s="48"/>
      <c r="AE590" s="48"/>
    </row>
    <row r="591" spans="1:31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69"/>
      <c r="W591" s="48"/>
      <c r="X591" s="48"/>
      <c r="Y591" s="48"/>
      <c r="Z591" s="48"/>
      <c r="AA591" s="48"/>
      <c r="AB591" s="48"/>
      <c r="AC591" s="48"/>
      <c r="AD591" s="48"/>
      <c r="AE591" s="48"/>
    </row>
    <row r="592" spans="1:31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69"/>
      <c r="W592" s="48"/>
      <c r="X592" s="48"/>
      <c r="Y592" s="48"/>
      <c r="Z592" s="48"/>
      <c r="AA592" s="48"/>
      <c r="AB592" s="48"/>
      <c r="AC592" s="48"/>
      <c r="AD592" s="48"/>
      <c r="AE592" s="48"/>
    </row>
    <row r="593" spans="1:31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69"/>
      <c r="W593" s="48"/>
      <c r="X593" s="48"/>
      <c r="Y593" s="48"/>
      <c r="Z593" s="48"/>
      <c r="AA593" s="48"/>
      <c r="AB593" s="48"/>
      <c r="AC593" s="48"/>
      <c r="AD593" s="48"/>
      <c r="AE593" s="48"/>
    </row>
    <row r="594" spans="1:31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69"/>
      <c r="W594" s="48"/>
      <c r="X594" s="48"/>
      <c r="Y594" s="48"/>
      <c r="Z594" s="48"/>
      <c r="AA594" s="48"/>
      <c r="AB594" s="48"/>
      <c r="AC594" s="48"/>
      <c r="AD594" s="48"/>
      <c r="AE594" s="48"/>
    </row>
    <row r="595" spans="1:31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69"/>
      <c r="W595" s="48"/>
      <c r="X595" s="48"/>
      <c r="Y595" s="48"/>
      <c r="Z595" s="48"/>
      <c r="AA595" s="48"/>
      <c r="AB595" s="48"/>
      <c r="AC595" s="48"/>
      <c r="AD595" s="48"/>
      <c r="AE595" s="48"/>
    </row>
    <row r="596" spans="1:31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69"/>
      <c r="W596" s="48"/>
      <c r="X596" s="48"/>
      <c r="Y596" s="48"/>
      <c r="Z596" s="48"/>
      <c r="AA596" s="48"/>
      <c r="AB596" s="48"/>
      <c r="AC596" s="48"/>
      <c r="AD596" s="48"/>
      <c r="AE596" s="48"/>
    </row>
    <row r="597" spans="1:31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69"/>
      <c r="W597" s="48"/>
      <c r="X597" s="48"/>
      <c r="Y597" s="48"/>
      <c r="Z597" s="48"/>
      <c r="AA597" s="48"/>
      <c r="AB597" s="48"/>
      <c r="AC597" s="48"/>
      <c r="AD597" s="48"/>
      <c r="AE597" s="48"/>
    </row>
    <row r="598" spans="1:31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69"/>
      <c r="W598" s="48"/>
      <c r="X598" s="48"/>
      <c r="Y598" s="48"/>
      <c r="Z598" s="48"/>
      <c r="AA598" s="48"/>
      <c r="AB598" s="48"/>
      <c r="AC598" s="48"/>
      <c r="AD598" s="48"/>
      <c r="AE598" s="48"/>
    </row>
    <row r="599" spans="1:31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69"/>
      <c r="W599" s="48"/>
      <c r="X599" s="48"/>
      <c r="Y599" s="48"/>
      <c r="Z599" s="48"/>
      <c r="AA599" s="48"/>
      <c r="AB599" s="48"/>
      <c r="AC599" s="48"/>
      <c r="AD599" s="48"/>
      <c r="AE599" s="48"/>
    </row>
    <row r="600" spans="1:31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69"/>
      <c r="W600" s="48"/>
      <c r="X600" s="48"/>
      <c r="Y600" s="48"/>
      <c r="Z600" s="48"/>
      <c r="AA600" s="48"/>
      <c r="AB600" s="48"/>
      <c r="AC600" s="48"/>
      <c r="AD600" s="48"/>
      <c r="AE600" s="48"/>
    </row>
    <row r="601" spans="1:31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69"/>
      <c r="W601" s="48"/>
      <c r="X601" s="48"/>
      <c r="Y601" s="48"/>
      <c r="Z601" s="48"/>
      <c r="AA601" s="48"/>
      <c r="AB601" s="48"/>
      <c r="AC601" s="48"/>
      <c r="AD601" s="48"/>
      <c r="AE601" s="48"/>
    </row>
    <row r="602" spans="1:31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69"/>
      <c r="W602" s="48"/>
      <c r="X602" s="48"/>
      <c r="Y602" s="48"/>
      <c r="Z602" s="48"/>
      <c r="AA602" s="48"/>
      <c r="AB602" s="48"/>
      <c r="AC602" s="48"/>
      <c r="AD602" s="48"/>
      <c r="AE602" s="48"/>
    </row>
    <row r="603" spans="1:31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69"/>
      <c r="W603" s="48"/>
      <c r="X603" s="48"/>
      <c r="Y603" s="48"/>
      <c r="Z603" s="48"/>
      <c r="AA603" s="48"/>
      <c r="AB603" s="48"/>
      <c r="AC603" s="48"/>
      <c r="AD603" s="48"/>
      <c r="AE603" s="48"/>
    </row>
    <row r="604" spans="1:31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69"/>
      <c r="W604" s="48"/>
      <c r="X604" s="48"/>
      <c r="Y604" s="48"/>
      <c r="Z604" s="48"/>
      <c r="AA604" s="48"/>
      <c r="AB604" s="48"/>
      <c r="AC604" s="48"/>
      <c r="AD604" s="48"/>
      <c r="AE604" s="48"/>
    </row>
    <row r="605" spans="1:31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69"/>
      <c r="W605" s="48"/>
      <c r="X605" s="48"/>
      <c r="Y605" s="48"/>
      <c r="Z605" s="48"/>
      <c r="AA605" s="48"/>
      <c r="AB605" s="48"/>
      <c r="AC605" s="48"/>
      <c r="AD605" s="48"/>
      <c r="AE605" s="48"/>
    </row>
    <row r="606" spans="1:31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69"/>
      <c r="W606" s="48"/>
      <c r="X606" s="48"/>
      <c r="Y606" s="48"/>
      <c r="Z606" s="48"/>
      <c r="AA606" s="48"/>
      <c r="AB606" s="48"/>
      <c r="AC606" s="48"/>
      <c r="AD606" s="48"/>
      <c r="AE606" s="48"/>
    </row>
    <row r="607" spans="1:31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69"/>
      <c r="W607" s="48"/>
      <c r="X607" s="48"/>
      <c r="Y607" s="48"/>
      <c r="Z607" s="48"/>
      <c r="AA607" s="48"/>
      <c r="AB607" s="48"/>
      <c r="AC607" s="48"/>
      <c r="AD607" s="48"/>
      <c r="AE607" s="48"/>
    </row>
    <row r="608" spans="1:31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69"/>
      <c r="W608" s="48"/>
      <c r="X608" s="48"/>
      <c r="Y608" s="48"/>
      <c r="Z608" s="48"/>
      <c r="AA608" s="48"/>
      <c r="AB608" s="48"/>
      <c r="AC608" s="48"/>
      <c r="AD608" s="48"/>
      <c r="AE608" s="48"/>
    </row>
    <row r="609" spans="1:31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69"/>
      <c r="W609" s="48"/>
      <c r="X609" s="48"/>
      <c r="Y609" s="48"/>
      <c r="Z609" s="48"/>
      <c r="AA609" s="48"/>
      <c r="AB609" s="48"/>
      <c r="AC609" s="48"/>
      <c r="AD609" s="48"/>
      <c r="AE609" s="48"/>
    </row>
    <row r="610" spans="1:31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69"/>
      <c r="W610" s="48"/>
      <c r="X610" s="48"/>
      <c r="Y610" s="48"/>
      <c r="Z610" s="48"/>
      <c r="AA610" s="48"/>
      <c r="AB610" s="48"/>
      <c r="AC610" s="48"/>
      <c r="AD610" s="48"/>
      <c r="AE610" s="48"/>
    </row>
    <row r="611" spans="1:31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69"/>
      <c r="W611" s="48"/>
      <c r="X611" s="48"/>
      <c r="Y611" s="48"/>
      <c r="Z611" s="48"/>
      <c r="AA611" s="48"/>
      <c r="AB611" s="48"/>
      <c r="AC611" s="48"/>
      <c r="AD611" s="48"/>
      <c r="AE611" s="48"/>
    </row>
    <row r="612" spans="1:31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69"/>
      <c r="W612" s="48"/>
      <c r="X612" s="48"/>
      <c r="Y612" s="48"/>
      <c r="Z612" s="48"/>
      <c r="AA612" s="48"/>
      <c r="AB612" s="48"/>
      <c r="AC612" s="48"/>
      <c r="AD612" s="48"/>
      <c r="AE612" s="48"/>
    </row>
    <row r="613" spans="1:31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69"/>
      <c r="W613" s="48"/>
      <c r="X613" s="48"/>
      <c r="Y613" s="48"/>
      <c r="Z613" s="48"/>
      <c r="AA613" s="48"/>
      <c r="AB613" s="48"/>
      <c r="AC613" s="48"/>
      <c r="AD613" s="48"/>
      <c r="AE613" s="48"/>
    </row>
    <row r="614" spans="1:31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69"/>
      <c r="W614" s="48"/>
      <c r="X614" s="48"/>
      <c r="Y614" s="48"/>
      <c r="Z614" s="48"/>
      <c r="AA614" s="48"/>
      <c r="AB614" s="48"/>
      <c r="AC614" s="48"/>
      <c r="AD614" s="48"/>
      <c r="AE614" s="48"/>
    </row>
    <row r="615" spans="1:31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69"/>
      <c r="W615" s="48"/>
      <c r="X615" s="48"/>
      <c r="Y615" s="48"/>
      <c r="Z615" s="48"/>
      <c r="AA615" s="48"/>
      <c r="AB615" s="48"/>
      <c r="AC615" s="48"/>
      <c r="AD615" s="48"/>
      <c r="AE615" s="48"/>
    </row>
    <row r="616" spans="1:31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69"/>
      <c r="W616" s="48"/>
      <c r="X616" s="48"/>
      <c r="Y616" s="48"/>
      <c r="Z616" s="48"/>
      <c r="AA616" s="48"/>
      <c r="AB616" s="48"/>
      <c r="AC616" s="48"/>
      <c r="AD616" s="48"/>
      <c r="AE616" s="48"/>
    </row>
    <row r="617" spans="1:31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69"/>
      <c r="W617" s="48"/>
      <c r="X617" s="48"/>
      <c r="Y617" s="48"/>
      <c r="Z617" s="48"/>
      <c r="AA617" s="48"/>
      <c r="AB617" s="48"/>
      <c r="AC617" s="48"/>
      <c r="AD617" s="48"/>
      <c r="AE617" s="48"/>
    </row>
    <row r="618" spans="1:31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69"/>
      <c r="W618" s="48"/>
      <c r="X618" s="48"/>
      <c r="Y618" s="48"/>
      <c r="Z618" s="48"/>
      <c r="AA618" s="48"/>
      <c r="AB618" s="48"/>
      <c r="AC618" s="48"/>
      <c r="AD618" s="48"/>
      <c r="AE618" s="48"/>
    </row>
    <row r="619" spans="1:31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69"/>
      <c r="W619" s="48"/>
      <c r="X619" s="48"/>
      <c r="Y619" s="48"/>
      <c r="Z619" s="48"/>
      <c r="AA619" s="48"/>
      <c r="AB619" s="48"/>
      <c r="AC619" s="48"/>
      <c r="AD619" s="48"/>
      <c r="AE619" s="48"/>
    </row>
    <row r="620" spans="1:31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69"/>
      <c r="W620" s="48"/>
      <c r="X620" s="48"/>
      <c r="Y620" s="48"/>
      <c r="Z620" s="48"/>
      <c r="AA620" s="48"/>
      <c r="AB620" s="48"/>
      <c r="AC620" s="48"/>
      <c r="AD620" s="48"/>
      <c r="AE620" s="48"/>
    </row>
    <row r="621" spans="1:31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69"/>
      <c r="W621" s="48"/>
      <c r="X621" s="48"/>
      <c r="Y621" s="48"/>
      <c r="Z621" s="48"/>
      <c r="AA621" s="48"/>
      <c r="AB621" s="48"/>
      <c r="AC621" s="48"/>
      <c r="AD621" s="48"/>
      <c r="AE621" s="48"/>
    </row>
    <row r="622" spans="1:31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69"/>
      <c r="W622" s="48"/>
      <c r="X622" s="48"/>
      <c r="Y622" s="48"/>
      <c r="Z622" s="48"/>
      <c r="AA622" s="48"/>
      <c r="AB622" s="48"/>
      <c r="AC622" s="48"/>
      <c r="AD622" s="48"/>
      <c r="AE622" s="48"/>
    </row>
    <row r="623" spans="1:31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69"/>
      <c r="W623" s="48"/>
      <c r="X623" s="48"/>
      <c r="Y623" s="48"/>
      <c r="Z623" s="48"/>
      <c r="AA623" s="48"/>
      <c r="AB623" s="48"/>
      <c r="AC623" s="48"/>
      <c r="AD623" s="48"/>
      <c r="AE623" s="48"/>
    </row>
    <row r="624" spans="1:31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69"/>
      <c r="W624" s="48"/>
      <c r="X624" s="48"/>
      <c r="Y624" s="48"/>
      <c r="Z624" s="48"/>
      <c r="AA624" s="48"/>
      <c r="AB624" s="48"/>
      <c r="AC624" s="48"/>
      <c r="AD624" s="48"/>
      <c r="AE624" s="48"/>
    </row>
    <row r="625" spans="1:31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69"/>
      <c r="W625" s="48"/>
      <c r="X625" s="48"/>
      <c r="Y625" s="48"/>
      <c r="Z625" s="48"/>
      <c r="AA625" s="48"/>
      <c r="AB625" s="48"/>
      <c r="AC625" s="48"/>
      <c r="AD625" s="48"/>
      <c r="AE625" s="48"/>
    </row>
    <row r="626" spans="1:31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69"/>
      <c r="W626" s="48"/>
      <c r="X626" s="48"/>
      <c r="Y626" s="48"/>
      <c r="Z626" s="48"/>
      <c r="AA626" s="48"/>
      <c r="AB626" s="48"/>
      <c r="AC626" s="48"/>
      <c r="AD626" s="48"/>
      <c r="AE626" s="48"/>
    </row>
    <row r="627" spans="1:31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69"/>
      <c r="W627" s="48"/>
      <c r="X627" s="48"/>
      <c r="Y627" s="48"/>
      <c r="Z627" s="48"/>
      <c r="AA627" s="48"/>
      <c r="AB627" s="48"/>
      <c r="AC627" s="48"/>
      <c r="AD627" s="48"/>
      <c r="AE627" s="48"/>
    </row>
    <row r="628" spans="1:31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69"/>
      <c r="W628" s="48"/>
      <c r="X628" s="48"/>
      <c r="Y628" s="48"/>
      <c r="Z628" s="48"/>
      <c r="AA628" s="48"/>
      <c r="AB628" s="48"/>
      <c r="AC628" s="48"/>
      <c r="AD628" s="48"/>
      <c r="AE628" s="48"/>
    </row>
    <row r="629" spans="1:31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69"/>
      <c r="W629" s="48"/>
      <c r="X629" s="48"/>
      <c r="Y629" s="48"/>
      <c r="Z629" s="48"/>
      <c r="AA629" s="48"/>
      <c r="AB629" s="48"/>
      <c r="AC629" s="48"/>
      <c r="AD629" s="48"/>
      <c r="AE629" s="48"/>
    </row>
    <row r="630" spans="1:31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69"/>
      <c r="W630" s="48"/>
      <c r="X630" s="48"/>
      <c r="Y630" s="48"/>
      <c r="Z630" s="48"/>
      <c r="AA630" s="48"/>
      <c r="AB630" s="48"/>
      <c r="AC630" s="48"/>
      <c r="AD630" s="48"/>
      <c r="AE630" s="48"/>
    </row>
    <row r="631" spans="1:31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69"/>
      <c r="W631" s="48"/>
      <c r="X631" s="48"/>
      <c r="Y631" s="48"/>
      <c r="Z631" s="48"/>
      <c r="AA631" s="48"/>
      <c r="AB631" s="48"/>
      <c r="AC631" s="48"/>
      <c r="AD631" s="48"/>
      <c r="AE631" s="48"/>
    </row>
    <row r="632" spans="1:31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69"/>
      <c r="W632" s="48"/>
      <c r="X632" s="48"/>
      <c r="Y632" s="48"/>
      <c r="Z632" s="48"/>
      <c r="AA632" s="48"/>
      <c r="AB632" s="48"/>
      <c r="AC632" s="48"/>
      <c r="AD632" s="48"/>
      <c r="AE632" s="48"/>
    </row>
    <row r="633" spans="1:31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69"/>
      <c r="W633" s="48"/>
      <c r="X633" s="48"/>
      <c r="Y633" s="48"/>
      <c r="Z633" s="48"/>
      <c r="AA633" s="48"/>
      <c r="AB633" s="48"/>
      <c r="AC633" s="48"/>
      <c r="AD633" s="48"/>
      <c r="AE633" s="48"/>
    </row>
    <row r="634" spans="1:31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69"/>
      <c r="W634" s="48"/>
      <c r="X634" s="48"/>
      <c r="Y634" s="48"/>
      <c r="Z634" s="48"/>
      <c r="AA634" s="48"/>
      <c r="AB634" s="48"/>
      <c r="AC634" s="48"/>
      <c r="AD634" s="48"/>
      <c r="AE634" s="48"/>
    </row>
    <row r="635" spans="1:31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69"/>
      <c r="W635" s="48"/>
      <c r="X635" s="48"/>
      <c r="Y635" s="48"/>
      <c r="Z635" s="48"/>
      <c r="AA635" s="48"/>
      <c r="AB635" s="48"/>
      <c r="AC635" s="48"/>
      <c r="AD635" s="48"/>
      <c r="AE635" s="48"/>
    </row>
    <row r="636" spans="1:31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69"/>
      <c r="W636" s="48"/>
      <c r="X636" s="48"/>
      <c r="Y636" s="48"/>
      <c r="Z636" s="48"/>
      <c r="AA636" s="48"/>
      <c r="AB636" s="48"/>
      <c r="AC636" s="48"/>
      <c r="AD636" s="48"/>
      <c r="AE636" s="48"/>
    </row>
    <row r="637" spans="1:31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69"/>
      <c r="W637" s="48"/>
      <c r="X637" s="48"/>
      <c r="Y637" s="48"/>
      <c r="Z637" s="48"/>
      <c r="AA637" s="48"/>
      <c r="AB637" s="48"/>
      <c r="AC637" s="48"/>
      <c r="AD637" s="48"/>
      <c r="AE637" s="48"/>
    </row>
    <row r="638" spans="1:31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69"/>
      <c r="W638" s="48"/>
      <c r="X638" s="48"/>
      <c r="Y638" s="48"/>
      <c r="Z638" s="48"/>
      <c r="AA638" s="48"/>
      <c r="AB638" s="48"/>
      <c r="AC638" s="48"/>
      <c r="AD638" s="48"/>
      <c r="AE638" s="48"/>
    </row>
    <row r="639" spans="1:31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69"/>
      <c r="W639" s="48"/>
      <c r="X639" s="48"/>
      <c r="Y639" s="48"/>
      <c r="Z639" s="48"/>
      <c r="AA639" s="48"/>
      <c r="AB639" s="48"/>
      <c r="AC639" s="48"/>
      <c r="AD639" s="48"/>
      <c r="AE639" s="48"/>
    </row>
    <row r="640" spans="1:31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69"/>
      <c r="W640" s="48"/>
      <c r="X640" s="48"/>
      <c r="Y640" s="48"/>
      <c r="Z640" s="48"/>
      <c r="AA640" s="48"/>
      <c r="AB640" s="48"/>
      <c r="AC640" s="48"/>
      <c r="AD640" s="48"/>
      <c r="AE640" s="48"/>
    </row>
    <row r="641" spans="1:31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69"/>
      <c r="W641" s="48"/>
      <c r="X641" s="48"/>
      <c r="Y641" s="48"/>
      <c r="Z641" s="48"/>
      <c r="AA641" s="48"/>
      <c r="AB641" s="48"/>
      <c r="AC641" s="48"/>
      <c r="AD641" s="48"/>
      <c r="AE641" s="48"/>
    </row>
    <row r="642" spans="1:31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69"/>
      <c r="W642" s="48"/>
      <c r="X642" s="48"/>
      <c r="Y642" s="48"/>
      <c r="Z642" s="48"/>
      <c r="AA642" s="48"/>
      <c r="AB642" s="48"/>
      <c r="AC642" s="48"/>
      <c r="AD642" s="48"/>
      <c r="AE642" s="48"/>
    </row>
    <row r="643" spans="1:31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69"/>
      <c r="W643" s="48"/>
      <c r="X643" s="48"/>
      <c r="Y643" s="48"/>
      <c r="Z643" s="48"/>
      <c r="AA643" s="48"/>
      <c r="AB643" s="48"/>
      <c r="AC643" s="48"/>
      <c r="AD643" s="48"/>
      <c r="AE643" s="48"/>
    </row>
    <row r="644" spans="1:31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69"/>
      <c r="W644" s="48"/>
      <c r="X644" s="48"/>
      <c r="Y644" s="48"/>
      <c r="Z644" s="48"/>
      <c r="AA644" s="48"/>
      <c r="AB644" s="48"/>
      <c r="AC644" s="48"/>
      <c r="AD644" s="48"/>
      <c r="AE644" s="48"/>
    </row>
    <row r="645" spans="1:31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69"/>
      <c r="W645" s="48"/>
      <c r="X645" s="48"/>
      <c r="Y645" s="48"/>
      <c r="Z645" s="48"/>
      <c r="AA645" s="48"/>
      <c r="AB645" s="48"/>
      <c r="AC645" s="48"/>
      <c r="AD645" s="48"/>
      <c r="AE645" s="48"/>
    </row>
    <row r="646" spans="1:31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69"/>
      <c r="W646" s="48"/>
      <c r="X646" s="48"/>
      <c r="Y646" s="48"/>
      <c r="Z646" s="48"/>
      <c r="AA646" s="48"/>
      <c r="AB646" s="48"/>
      <c r="AC646" s="48"/>
      <c r="AD646" s="48"/>
      <c r="AE646" s="48"/>
    </row>
    <row r="647" spans="1:31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69"/>
      <c r="W647" s="48"/>
      <c r="X647" s="48"/>
      <c r="Y647" s="48"/>
      <c r="Z647" s="48"/>
      <c r="AA647" s="48"/>
      <c r="AB647" s="48"/>
      <c r="AC647" s="48"/>
      <c r="AD647" s="48"/>
      <c r="AE647" s="48"/>
    </row>
    <row r="648" spans="1:31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69"/>
      <c r="W648" s="48"/>
      <c r="X648" s="48"/>
      <c r="Y648" s="48"/>
      <c r="Z648" s="48"/>
      <c r="AA648" s="48"/>
      <c r="AB648" s="48"/>
      <c r="AC648" s="48"/>
      <c r="AD648" s="48"/>
      <c r="AE648" s="48"/>
    </row>
    <row r="649" spans="1:31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69"/>
      <c r="W649" s="48"/>
      <c r="X649" s="48"/>
      <c r="Y649" s="48"/>
      <c r="Z649" s="48"/>
      <c r="AA649" s="48"/>
      <c r="AB649" s="48"/>
      <c r="AC649" s="48"/>
      <c r="AD649" s="48"/>
      <c r="AE649" s="48"/>
    </row>
    <row r="650" spans="1:31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69"/>
      <c r="W650" s="48"/>
      <c r="X650" s="48"/>
      <c r="Y650" s="48"/>
      <c r="Z650" s="48"/>
      <c r="AA650" s="48"/>
      <c r="AB650" s="48"/>
      <c r="AC650" s="48"/>
      <c r="AD650" s="48"/>
      <c r="AE650" s="48"/>
    </row>
    <row r="651" spans="1:31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69"/>
      <c r="W651" s="48"/>
      <c r="X651" s="48"/>
      <c r="Y651" s="48"/>
      <c r="Z651" s="48"/>
      <c r="AA651" s="48"/>
      <c r="AB651" s="48"/>
      <c r="AC651" s="48"/>
      <c r="AD651" s="48"/>
      <c r="AE651" s="48"/>
    </row>
    <row r="652" spans="1:31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69"/>
      <c r="W652" s="48"/>
      <c r="X652" s="48"/>
      <c r="Y652" s="48"/>
      <c r="Z652" s="48"/>
      <c r="AA652" s="48"/>
      <c r="AB652" s="48"/>
      <c r="AC652" s="48"/>
      <c r="AD652" s="48"/>
      <c r="AE652" s="48"/>
    </row>
    <row r="653" spans="1:31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69"/>
      <c r="W653" s="48"/>
      <c r="X653" s="48"/>
      <c r="Y653" s="48"/>
      <c r="Z653" s="48"/>
      <c r="AA653" s="48"/>
      <c r="AB653" s="48"/>
      <c r="AC653" s="48"/>
      <c r="AD653" s="48"/>
      <c r="AE653" s="48"/>
    </row>
    <row r="654" spans="1:31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69"/>
      <c r="W654" s="48"/>
      <c r="X654" s="48"/>
      <c r="Y654" s="48"/>
      <c r="Z654" s="48"/>
      <c r="AA654" s="48"/>
      <c r="AB654" s="48"/>
      <c r="AC654" s="48"/>
      <c r="AD654" s="48"/>
      <c r="AE654" s="48"/>
    </row>
    <row r="655" spans="1:31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69"/>
      <c r="W655" s="48"/>
      <c r="X655" s="48"/>
      <c r="Y655" s="48"/>
      <c r="Z655" s="48"/>
      <c r="AA655" s="48"/>
      <c r="AB655" s="48"/>
      <c r="AC655" s="48"/>
      <c r="AD655" s="48"/>
      <c r="AE655" s="48"/>
    </row>
    <row r="656" spans="1:31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69"/>
      <c r="W656" s="48"/>
      <c r="X656" s="48"/>
      <c r="Y656" s="48"/>
      <c r="Z656" s="48"/>
      <c r="AA656" s="48"/>
      <c r="AB656" s="48"/>
      <c r="AC656" s="48"/>
      <c r="AD656" s="48"/>
      <c r="AE656" s="48"/>
    </row>
    <row r="657" spans="1:31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69"/>
      <c r="W657" s="48"/>
      <c r="X657" s="48"/>
      <c r="Y657" s="48"/>
      <c r="Z657" s="48"/>
      <c r="AA657" s="48"/>
      <c r="AB657" s="48"/>
      <c r="AC657" s="48"/>
      <c r="AD657" s="48"/>
      <c r="AE657" s="48"/>
    </row>
    <row r="658" spans="1:31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69"/>
      <c r="W658" s="48"/>
      <c r="X658" s="48"/>
      <c r="Y658" s="48"/>
      <c r="Z658" s="48"/>
      <c r="AA658" s="48"/>
      <c r="AB658" s="48"/>
      <c r="AC658" s="48"/>
      <c r="AD658" s="48"/>
      <c r="AE658" s="48"/>
    </row>
    <row r="659" spans="1:31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69"/>
      <c r="W659" s="48"/>
      <c r="X659" s="48"/>
      <c r="Y659" s="48"/>
      <c r="Z659" s="48"/>
      <c r="AA659" s="48"/>
      <c r="AB659" s="48"/>
      <c r="AC659" s="48"/>
      <c r="AD659" s="48"/>
      <c r="AE659" s="48"/>
    </row>
    <row r="660" spans="1:31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69"/>
      <c r="W660" s="48"/>
      <c r="X660" s="48"/>
      <c r="Y660" s="48"/>
      <c r="Z660" s="48"/>
      <c r="AA660" s="48"/>
      <c r="AB660" s="48"/>
      <c r="AC660" s="48"/>
      <c r="AD660" s="48"/>
      <c r="AE660" s="48"/>
    </row>
    <row r="661" spans="1:31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69"/>
      <c r="W661" s="48"/>
      <c r="X661" s="48"/>
      <c r="Y661" s="48"/>
      <c r="Z661" s="48"/>
      <c r="AA661" s="48"/>
      <c r="AB661" s="48"/>
      <c r="AC661" s="48"/>
      <c r="AD661" s="48"/>
      <c r="AE661" s="48"/>
    </row>
    <row r="662" spans="1:31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69"/>
      <c r="W662" s="48"/>
      <c r="X662" s="48"/>
      <c r="Y662" s="48"/>
      <c r="Z662" s="48"/>
      <c r="AA662" s="48"/>
      <c r="AB662" s="48"/>
      <c r="AC662" s="48"/>
      <c r="AD662" s="48"/>
      <c r="AE662" s="48"/>
    </row>
    <row r="663" spans="1:31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69"/>
      <c r="W663" s="48"/>
      <c r="X663" s="48"/>
      <c r="Y663" s="48"/>
      <c r="Z663" s="48"/>
      <c r="AA663" s="48"/>
      <c r="AB663" s="48"/>
      <c r="AC663" s="48"/>
      <c r="AD663" s="48"/>
      <c r="AE663" s="48"/>
    </row>
    <row r="664" spans="1:31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69"/>
      <c r="W664" s="48"/>
      <c r="X664" s="48"/>
      <c r="Y664" s="48"/>
      <c r="Z664" s="48"/>
      <c r="AA664" s="48"/>
      <c r="AB664" s="48"/>
      <c r="AC664" s="48"/>
      <c r="AD664" s="48"/>
      <c r="AE664" s="48"/>
    </row>
    <row r="665" spans="1:31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69"/>
      <c r="W665" s="48"/>
      <c r="X665" s="48"/>
      <c r="Y665" s="48"/>
      <c r="Z665" s="48"/>
      <c r="AA665" s="48"/>
      <c r="AB665" s="48"/>
      <c r="AC665" s="48"/>
      <c r="AD665" s="48"/>
      <c r="AE665" s="48"/>
    </row>
    <row r="666" spans="1:31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69"/>
      <c r="W666" s="48"/>
      <c r="X666" s="48"/>
      <c r="Y666" s="48"/>
      <c r="Z666" s="48"/>
      <c r="AA666" s="48"/>
      <c r="AB666" s="48"/>
      <c r="AC666" s="48"/>
      <c r="AD666" s="48"/>
      <c r="AE666" s="48"/>
    </row>
    <row r="667" spans="1:31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69"/>
      <c r="W667" s="48"/>
      <c r="X667" s="48"/>
      <c r="Y667" s="48"/>
      <c r="Z667" s="48"/>
      <c r="AA667" s="48"/>
      <c r="AB667" s="48"/>
      <c r="AC667" s="48"/>
      <c r="AD667" s="48"/>
      <c r="AE667" s="48"/>
    </row>
    <row r="668" spans="1:31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69"/>
      <c r="W668" s="48"/>
      <c r="X668" s="48"/>
      <c r="Y668" s="48"/>
      <c r="Z668" s="48"/>
      <c r="AA668" s="48"/>
      <c r="AB668" s="48"/>
      <c r="AC668" s="48"/>
      <c r="AD668" s="48"/>
      <c r="AE668" s="48"/>
    </row>
    <row r="669" spans="1:31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69"/>
      <c r="W669" s="48"/>
      <c r="X669" s="48"/>
      <c r="Y669" s="48"/>
      <c r="Z669" s="48"/>
      <c r="AA669" s="48"/>
      <c r="AB669" s="48"/>
      <c r="AC669" s="48"/>
      <c r="AD669" s="48"/>
      <c r="AE669" s="48"/>
    </row>
    <row r="670" spans="1:31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69"/>
      <c r="W670" s="48"/>
      <c r="X670" s="48"/>
      <c r="Y670" s="48"/>
      <c r="Z670" s="48"/>
      <c r="AA670" s="48"/>
      <c r="AB670" s="48"/>
      <c r="AC670" s="48"/>
      <c r="AD670" s="48"/>
      <c r="AE670" s="48"/>
    </row>
    <row r="671" spans="1:31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69"/>
      <c r="W671" s="48"/>
      <c r="X671" s="48"/>
      <c r="Y671" s="48"/>
      <c r="Z671" s="48"/>
      <c r="AA671" s="48"/>
      <c r="AB671" s="48"/>
      <c r="AC671" s="48"/>
      <c r="AD671" s="48"/>
      <c r="AE671" s="48"/>
    </row>
    <row r="672" spans="1:31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69"/>
      <c r="W672" s="48"/>
      <c r="X672" s="48"/>
      <c r="Y672" s="48"/>
      <c r="Z672" s="48"/>
      <c r="AA672" s="48"/>
      <c r="AB672" s="48"/>
      <c r="AC672" s="48"/>
      <c r="AD672" s="48"/>
      <c r="AE672" s="48"/>
    </row>
    <row r="673" spans="1:31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69"/>
      <c r="W673" s="48"/>
      <c r="X673" s="48"/>
      <c r="Y673" s="48"/>
      <c r="Z673" s="48"/>
      <c r="AA673" s="48"/>
      <c r="AB673" s="48"/>
      <c r="AC673" s="48"/>
      <c r="AD673" s="48"/>
      <c r="AE673" s="48"/>
    </row>
    <row r="674" spans="1:31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69"/>
      <c r="W674" s="48"/>
      <c r="X674" s="48"/>
      <c r="Y674" s="48"/>
      <c r="Z674" s="48"/>
      <c r="AA674" s="48"/>
      <c r="AB674" s="48"/>
      <c r="AC674" s="48"/>
      <c r="AD674" s="48"/>
      <c r="AE674" s="48"/>
    </row>
    <row r="675" spans="1:31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69"/>
      <c r="W675" s="48"/>
      <c r="X675" s="48"/>
      <c r="Y675" s="48"/>
      <c r="Z675" s="48"/>
      <c r="AA675" s="48"/>
      <c r="AB675" s="48"/>
      <c r="AC675" s="48"/>
      <c r="AD675" s="48"/>
      <c r="AE675" s="48"/>
    </row>
    <row r="676" spans="1:31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69"/>
      <c r="W676" s="48"/>
      <c r="X676" s="48"/>
      <c r="Y676" s="48"/>
      <c r="Z676" s="48"/>
      <c r="AA676" s="48"/>
      <c r="AB676" s="48"/>
      <c r="AC676" s="48"/>
      <c r="AD676" s="48"/>
      <c r="AE676" s="48"/>
    </row>
    <row r="677" spans="1:31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69"/>
      <c r="W677" s="48"/>
      <c r="X677" s="48"/>
      <c r="Y677" s="48"/>
      <c r="Z677" s="48"/>
      <c r="AA677" s="48"/>
      <c r="AB677" s="48"/>
      <c r="AC677" s="48"/>
      <c r="AD677" s="48"/>
      <c r="AE677" s="48"/>
    </row>
    <row r="678" spans="1:31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69"/>
      <c r="W678" s="48"/>
      <c r="X678" s="48"/>
      <c r="Y678" s="48"/>
      <c r="Z678" s="48"/>
      <c r="AA678" s="48"/>
      <c r="AB678" s="48"/>
      <c r="AC678" s="48"/>
      <c r="AD678" s="48"/>
      <c r="AE678" s="48"/>
    </row>
    <row r="679" spans="1:31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69"/>
      <c r="W679" s="48"/>
      <c r="X679" s="48"/>
      <c r="Y679" s="48"/>
      <c r="Z679" s="48"/>
      <c r="AA679" s="48"/>
      <c r="AB679" s="48"/>
      <c r="AC679" s="48"/>
      <c r="AD679" s="48"/>
      <c r="AE679" s="48"/>
    </row>
    <row r="680" spans="1:31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69"/>
      <c r="W680" s="48"/>
      <c r="X680" s="48"/>
      <c r="Y680" s="48"/>
      <c r="Z680" s="48"/>
      <c r="AA680" s="48"/>
      <c r="AB680" s="48"/>
      <c r="AC680" s="48"/>
      <c r="AD680" s="48"/>
      <c r="AE680" s="48"/>
    </row>
    <row r="681" spans="1:31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69"/>
      <c r="W681" s="48"/>
      <c r="X681" s="48"/>
      <c r="Y681" s="48"/>
      <c r="Z681" s="48"/>
      <c r="AA681" s="48"/>
      <c r="AB681" s="48"/>
      <c r="AC681" s="48"/>
      <c r="AD681" s="48"/>
      <c r="AE681" s="48"/>
    </row>
    <row r="682" spans="1:31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69"/>
      <c r="W682" s="48"/>
      <c r="X682" s="48"/>
      <c r="Y682" s="48"/>
      <c r="Z682" s="48"/>
      <c r="AA682" s="48"/>
      <c r="AB682" s="48"/>
      <c r="AC682" s="48"/>
      <c r="AD682" s="48"/>
      <c r="AE682" s="48"/>
    </row>
    <row r="683" spans="1:31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69"/>
      <c r="W683" s="48"/>
      <c r="X683" s="48"/>
      <c r="Y683" s="48"/>
      <c r="Z683" s="48"/>
      <c r="AA683" s="48"/>
      <c r="AB683" s="48"/>
      <c r="AC683" s="48"/>
      <c r="AD683" s="48"/>
      <c r="AE683" s="48"/>
    </row>
    <row r="684" spans="1:31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69"/>
      <c r="W684" s="48"/>
      <c r="X684" s="48"/>
      <c r="Y684" s="48"/>
      <c r="Z684" s="48"/>
      <c r="AA684" s="48"/>
      <c r="AB684" s="48"/>
      <c r="AC684" s="48"/>
      <c r="AD684" s="48"/>
      <c r="AE684" s="48"/>
    </row>
    <row r="685" spans="1:31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69"/>
      <c r="W685" s="48"/>
      <c r="X685" s="48"/>
      <c r="Y685" s="48"/>
      <c r="Z685" s="48"/>
      <c r="AA685" s="48"/>
      <c r="AB685" s="48"/>
      <c r="AC685" s="48"/>
      <c r="AD685" s="48"/>
      <c r="AE685" s="48"/>
    </row>
    <row r="686" spans="1:31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69"/>
      <c r="W686" s="48"/>
      <c r="X686" s="48"/>
      <c r="Y686" s="48"/>
      <c r="Z686" s="48"/>
      <c r="AA686" s="48"/>
      <c r="AB686" s="48"/>
      <c r="AC686" s="48"/>
      <c r="AD686" s="48"/>
      <c r="AE686" s="48"/>
    </row>
    <row r="687" spans="1:31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69"/>
      <c r="W687" s="48"/>
      <c r="X687" s="48"/>
      <c r="Y687" s="48"/>
      <c r="Z687" s="48"/>
      <c r="AA687" s="48"/>
      <c r="AB687" s="48"/>
      <c r="AC687" s="48"/>
      <c r="AD687" s="48"/>
      <c r="AE687" s="48"/>
    </row>
    <row r="688" spans="1:31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69"/>
      <c r="W688" s="48"/>
      <c r="X688" s="48"/>
      <c r="Y688" s="48"/>
      <c r="Z688" s="48"/>
      <c r="AA688" s="48"/>
      <c r="AB688" s="48"/>
      <c r="AC688" s="48"/>
      <c r="AD688" s="48"/>
      <c r="AE688" s="48"/>
    </row>
    <row r="689" spans="1:31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69"/>
      <c r="W689" s="48"/>
      <c r="X689" s="48"/>
      <c r="Y689" s="48"/>
      <c r="Z689" s="48"/>
      <c r="AA689" s="48"/>
      <c r="AB689" s="48"/>
      <c r="AC689" s="48"/>
      <c r="AD689" s="48"/>
      <c r="AE689" s="48"/>
    </row>
    <row r="690" spans="1:31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69"/>
      <c r="W690" s="48"/>
      <c r="X690" s="48"/>
      <c r="Y690" s="48"/>
      <c r="Z690" s="48"/>
      <c r="AA690" s="48"/>
      <c r="AB690" s="48"/>
      <c r="AC690" s="48"/>
      <c r="AD690" s="48"/>
      <c r="AE690" s="48"/>
    </row>
    <row r="691" spans="1:31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69"/>
      <c r="W691" s="48"/>
      <c r="X691" s="48"/>
      <c r="Y691" s="48"/>
      <c r="Z691" s="48"/>
      <c r="AA691" s="48"/>
      <c r="AB691" s="48"/>
      <c r="AC691" s="48"/>
      <c r="AD691" s="48"/>
      <c r="AE691" s="48"/>
    </row>
    <row r="692" spans="1:31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69"/>
      <c r="W692" s="48"/>
      <c r="X692" s="48"/>
      <c r="Y692" s="48"/>
      <c r="Z692" s="48"/>
      <c r="AA692" s="48"/>
      <c r="AB692" s="48"/>
      <c r="AC692" s="48"/>
      <c r="AD692" s="48"/>
      <c r="AE692" s="48"/>
    </row>
    <row r="693" spans="1:31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69"/>
      <c r="W693" s="48"/>
      <c r="X693" s="48"/>
      <c r="Y693" s="48"/>
      <c r="Z693" s="48"/>
      <c r="AA693" s="48"/>
      <c r="AB693" s="48"/>
      <c r="AC693" s="48"/>
      <c r="AD693" s="48"/>
      <c r="AE693" s="48"/>
    </row>
    <row r="694" spans="1:31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69"/>
      <c r="W694" s="48"/>
      <c r="X694" s="48"/>
      <c r="Y694" s="48"/>
      <c r="Z694" s="48"/>
      <c r="AA694" s="48"/>
      <c r="AB694" s="48"/>
      <c r="AC694" s="48"/>
      <c r="AD694" s="48"/>
      <c r="AE694" s="48"/>
    </row>
    <row r="695" spans="1:31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69"/>
      <c r="W695" s="48"/>
      <c r="X695" s="48"/>
      <c r="Y695" s="48"/>
      <c r="Z695" s="48"/>
      <c r="AA695" s="48"/>
      <c r="AB695" s="48"/>
      <c r="AC695" s="48"/>
      <c r="AD695" s="48"/>
      <c r="AE695" s="48"/>
    </row>
    <row r="696" spans="1:31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69"/>
      <c r="W696" s="48"/>
      <c r="X696" s="48"/>
      <c r="Y696" s="48"/>
      <c r="Z696" s="48"/>
      <c r="AA696" s="48"/>
      <c r="AB696" s="48"/>
      <c r="AC696" s="48"/>
      <c r="AD696" s="48"/>
      <c r="AE696" s="48"/>
    </row>
    <row r="697" spans="1:31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69"/>
      <c r="W697" s="48"/>
      <c r="X697" s="48"/>
      <c r="Y697" s="48"/>
      <c r="Z697" s="48"/>
      <c r="AA697" s="48"/>
      <c r="AB697" s="48"/>
      <c r="AC697" s="48"/>
      <c r="AD697" s="48"/>
      <c r="AE697" s="48"/>
    </row>
    <row r="698" spans="1:31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69"/>
      <c r="W698" s="48"/>
      <c r="X698" s="48"/>
      <c r="Y698" s="48"/>
      <c r="Z698" s="48"/>
      <c r="AA698" s="48"/>
      <c r="AB698" s="48"/>
      <c r="AC698" s="48"/>
      <c r="AD698" s="48"/>
      <c r="AE698" s="48"/>
    </row>
    <row r="699" spans="1:31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69"/>
      <c r="W699" s="48"/>
      <c r="X699" s="48"/>
      <c r="Y699" s="48"/>
      <c r="Z699" s="48"/>
      <c r="AA699" s="48"/>
      <c r="AB699" s="48"/>
      <c r="AC699" s="48"/>
      <c r="AD699" s="48"/>
      <c r="AE699" s="48"/>
    </row>
    <row r="700" spans="1:31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69"/>
      <c r="W700" s="48"/>
      <c r="X700" s="48"/>
      <c r="Y700" s="48"/>
      <c r="Z700" s="48"/>
      <c r="AA700" s="48"/>
      <c r="AB700" s="48"/>
      <c r="AC700" s="48"/>
      <c r="AD700" s="48"/>
      <c r="AE700" s="48"/>
    </row>
    <row r="701" spans="1:31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69"/>
      <c r="W701" s="48"/>
      <c r="X701" s="48"/>
      <c r="Y701" s="48"/>
      <c r="Z701" s="48"/>
      <c r="AA701" s="48"/>
      <c r="AB701" s="48"/>
      <c r="AC701" s="48"/>
      <c r="AD701" s="48"/>
      <c r="AE701" s="48"/>
    </row>
    <row r="702" spans="1:31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69"/>
      <c r="W702" s="48"/>
      <c r="X702" s="48"/>
      <c r="Y702" s="48"/>
      <c r="Z702" s="48"/>
      <c r="AA702" s="48"/>
      <c r="AB702" s="48"/>
      <c r="AC702" s="48"/>
      <c r="AD702" s="48"/>
      <c r="AE702" s="48"/>
    </row>
    <row r="703" spans="1:31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69"/>
      <c r="W703" s="48"/>
      <c r="X703" s="48"/>
      <c r="Y703" s="48"/>
      <c r="Z703" s="48"/>
      <c r="AA703" s="48"/>
      <c r="AB703" s="48"/>
      <c r="AC703" s="48"/>
      <c r="AD703" s="48"/>
      <c r="AE703" s="48"/>
    </row>
    <row r="704" spans="1:31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69"/>
      <c r="W704" s="48"/>
      <c r="X704" s="48"/>
      <c r="Y704" s="48"/>
      <c r="Z704" s="48"/>
      <c r="AA704" s="48"/>
      <c r="AB704" s="48"/>
      <c r="AC704" s="48"/>
      <c r="AD704" s="48"/>
      <c r="AE704" s="48"/>
    </row>
    <row r="705" spans="1:31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69"/>
      <c r="W705" s="48"/>
      <c r="X705" s="48"/>
      <c r="Y705" s="48"/>
      <c r="Z705" s="48"/>
      <c r="AA705" s="48"/>
      <c r="AB705" s="48"/>
      <c r="AC705" s="48"/>
      <c r="AD705" s="48"/>
      <c r="AE705" s="48"/>
    </row>
    <row r="706" spans="1:31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69"/>
      <c r="W706" s="48"/>
      <c r="X706" s="48"/>
      <c r="Y706" s="48"/>
      <c r="Z706" s="48"/>
      <c r="AA706" s="48"/>
      <c r="AB706" s="48"/>
      <c r="AC706" s="48"/>
      <c r="AD706" s="48"/>
      <c r="AE706" s="48"/>
    </row>
    <row r="707" spans="1:31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69"/>
      <c r="W707" s="48"/>
      <c r="X707" s="48"/>
      <c r="Y707" s="48"/>
      <c r="Z707" s="48"/>
      <c r="AA707" s="48"/>
      <c r="AB707" s="48"/>
      <c r="AC707" s="48"/>
      <c r="AD707" s="48"/>
      <c r="AE707" s="48"/>
    </row>
    <row r="708" spans="1:31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69"/>
      <c r="W708" s="48"/>
      <c r="X708" s="48"/>
      <c r="Y708" s="48"/>
      <c r="Z708" s="48"/>
      <c r="AA708" s="48"/>
      <c r="AB708" s="48"/>
      <c r="AC708" s="48"/>
      <c r="AD708" s="48"/>
      <c r="AE708" s="48"/>
    </row>
    <row r="709" spans="1:31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69"/>
      <c r="W709" s="48"/>
      <c r="X709" s="48"/>
      <c r="Y709" s="48"/>
      <c r="Z709" s="48"/>
      <c r="AA709" s="48"/>
      <c r="AB709" s="48"/>
      <c r="AC709" s="48"/>
      <c r="AD709" s="48"/>
      <c r="AE709" s="48"/>
    </row>
    <row r="710" spans="1:31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69"/>
      <c r="W710" s="48"/>
      <c r="X710" s="48"/>
      <c r="Y710" s="48"/>
      <c r="Z710" s="48"/>
      <c r="AA710" s="48"/>
      <c r="AB710" s="48"/>
      <c r="AC710" s="48"/>
      <c r="AD710" s="48"/>
      <c r="AE710" s="48"/>
    </row>
    <row r="711" spans="1:31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69"/>
      <c r="W711" s="48"/>
      <c r="X711" s="48"/>
      <c r="Y711" s="48"/>
      <c r="Z711" s="48"/>
      <c r="AA711" s="48"/>
      <c r="AB711" s="48"/>
      <c r="AC711" s="48"/>
      <c r="AD711" s="48"/>
      <c r="AE711" s="48"/>
    </row>
    <row r="712" spans="1:31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69"/>
      <c r="W712" s="48"/>
      <c r="X712" s="48"/>
      <c r="Y712" s="48"/>
      <c r="Z712" s="48"/>
      <c r="AA712" s="48"/>
      <c r="AB712" s="48"/>
      <c r="AC712" s="48"/>
      <c r="AD712" s="48"/>
      <c r="AE712" s="48"/>
    </row>
    <row r="713" spans="1:31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69"/>
      <c r="W713" s="48"/>
      <c r="X713" s="48"/>
      <c r="Y713" s="48"/>
      <c r="Z713" s="48"/>
      <c r="AA713" s="48"/>
      <c r="AB713" s="48"/>
      <c r="AC713" s="48"/>
      <c r="AD713" s="48"/>
      <c r="AE713" s="48"/>
    </row>
    <row r="714" spans="1:31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69"/>
      <c r="W714" s="48"/>
      <c r="X714" s="48"/>
      <c r="Y714" s="48"/>
      <c r="Z714" s="48"/>
      <c r="AA714" s="48"/>
      <c r="AB714" s="48"/>
      <c r="AC714" s="48"/>
      <c r="AD714" s="48"/>
      <c r="AE714" s="48"/>
    </row>
    <row r="715" spans="1:31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69"/>
      <c r="W715" s="48"/>
      <c r="X715" s="48"/>
      <c r="Y715" s="48"/>
      <c r="Z715" s="48"/>
      <c r="AA715" s="48"/>
      <c r="AB715" s="48"/>
      <c r="AC715" s="48"/>
      <c r="AD715" s="48"/>
      <c r="AE715" s="48"/>
    </row>
    <row r="716" spans="1:31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69"/>
      <c r="W716" s="48"/>
      <c r="X716" s="48"/>
      <c r="Y716" s="48"/>
      <c r="Z716" s="48"/>
      <c r="AA716" s="48"/>
      <c r="AB716" s="48"/>
      <c r="AC716" s="48"/>
      <c r="AD716" s="48"/>
      <c r="AE716" s="48"/>
    </row>
    <row r="717" spans="1:31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69"/>
      <c r="W717" s="48"/>
      <c r="X717" s="48"/>
      <c r="Y717" s="48"/>
      <c r="Z717" s="48"/>
      <c r="AA717" s="48"/>
      <c r="AB717" s="48"/>
      <c r="AC717" s="48"/>
      <c r="AD717" s="48"/>
      <c r="AE717" s="48"/>
    </row>
    <row r="718" spans="1:31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69"/>
      <c r="W718" s="48"/>
      <c r="X718" s="48"/>
      <c r="Y718" s="48"/>
      <c r="Z718" s="48"/>
      <c r="AA718" s="48"/>
      <c r="AB718" s="48"/>
      <c r="AC718" s="48"/>
      <c r="AD718" s="48"/>
      <c r="AE718" s="48"/>
    </row>
    <row r="719" spans="1:31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69"/>
      <c r="W719" s="48"/>
      <c r="X719" s="48"/>
      <c r="Y719" s="48"/>
      <c r="Z719" s="48"/>
      <c r="AA719" s="48"/>
      <c r="AB719" s="48"/>
      <c r="AC719" s="48"/>
      <c r="AD719" s="48"/>
      <c r="AE719" s="48"/>
    </row>
    <row r="720" spans="1:31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69"/>
      <c r="W720" s="48"/>
      <c r="X720" s="48"/>
      <c r="Y720" s="48"/>
      <c r="Z720" s="48"/>
      <c r="AA720" s="48"/>
      <c r="AB720" s="48"/>
      <c r="AC720" s="48"/>
      <c r="AD720" s="48"/>
      <c r="AE720" s="48"/>
    </row>
    <row r="721" spans="1:31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69"/>
      <c r="W721" s="48"/>
      <c r="X721" s="48"/>
      <c r="Y721" s="48"/>
      <c r="Z721" s="48"/>
      <c r="AA721" s="48"/>
      <c r="AB721" s="48"/>
      <c r="AC721" s="48"/>
      <c r="AD721" s="48"/>
      <c r="AE721" s="48"/>
    </row>
    <row r="722" spans="1:31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69"/>
      <c r="W722" s="48"/>
      <c r="X722" s="48"/>
      <c r="Y722" s="48"/>
      <c r="Z722" s="48"/>
      <c r="AA722" s="48"/>
      <c r="AB722" s="48"/>
      <c r="AC722" s="48"/>
      <c r="AD722" s="48"/>
      <c r="AE722" s="48"/>
    </row>
    <row r="723" spans="1:31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69"/>
      <c r="W723" s="48"/>
      <c r="X723" s="48"/>
      <c r="Y723" s="48"/>
      <c r="Z723" s="48"/>
      <c r="AA723" s="48"/>
      <c r="AB723" s="48"/>
      <c r="AC723" s="48"/>
      <c r="AD723" s="48"/>
      <c r="AE723" s="48"/>
    </row>
    <row r="724" spans="1:31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69"/>
      <c r="W724" s="48"/>
      <c r="X724" s="48"/>
      <c r="Y724" s="48"/>
      <c r="Z724" s="48"/>
      <c r="AA724" s="48"/>
      <c r="AB724" s="48"/>
      <c r="AC724" s="48"/>
      <c r="AD724" s="48"/>
      <c r="AE724" s="48"/>
    </row>
    <row r="725" spans="1:31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69"/>
      <c r="W725" s="48"/>
      <c r="X725" s="48"/>
      <c r="Y725" s="48"/>
      <c r="Z725" s="48"/>
      <c r="AA725" s="48"/>
      <c r="AB725" s="48"/>
      <c r="AC725" s="48"/>
      <c r="AD725" s="48"/>
      <c r="AE725" s="48"/>
    </row>
    <row r="726" spans="1:31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69"/>
      <c r="W726" s="48"/>
      <c r="X726" s="48"/>
      <c r="Y726" s="48"/>
      <c r="Z726" s="48"/>
      <c r="AA726" s="48"/>
      <c r="AB726" s="48"/>
      <c r="AC726" s="48"/>
      <c r="AD726" s="48"/>
      <c r="AE726" s="48"/>
    </row>
    <row r="727" spans="1:31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69"/>
      <c r="W727" s="48"/>
      <c r="X727" s="48"/>
      <c r="Y727" s="48"/>
      <c r="Z727" s="48"/>
      <c r="AA727" s="48"/>
      <c r="AB727" s="48"/>
      <c r="AC727" s="48"/>
      <c r="AD727" s="48"/>
      <c r="AE727" s="48"/>
    </row>
    <row r="728" spans="1:31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69"/>
      <c r="W728" s="48"/>
      <c r="X728" s="48"/>
      <c r="Y728" s="48"/>
      <c r="Z728" s="48"/>
      <c r="AA728" s="48"/>
      <c r="AB728" s="48"/>
      <c r="AC728" s="48"/>
      <c r="AD728" s="48"/>
      <c r="AE728" s="48"/>
    </row>
    <row r="729" spans="1:31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69"/>
      <c r="W729" s="48"/>
      <c r="X729" s="48"/>
      <c r="Y729" s="48"/>
      <c r="Z729" s="48"/>
      <c r="AA729" s="48"/>
      <c r="AB729" s="48"/>
      <c r="AC729" s="48"/>
      <c r="AD729" s="48"/>
      <c r="AE729" s="48"/>
    </row>
    <row r="730" spans="1:31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69"/>
      <c r="W730" s="48"/>
      <c r="X730" s="48"/>
      <c r="Y730" s="48"/>
      <c r="Z730" s="48"/>
      <c r="AA730" s="48"/>
      <c r="AB730" s="48"/>
      <c r="AC730" s="48"/>
      <c r="AD730" s="48"/>
      <c r="AE730" s="48"/>
    </row>
    <row r="731" spans="1:31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69"/>
      <c r="W731" s="48"/>
      <c r="X731" s="48"/>
      <c r="Y731" s="48"/>
      <c r="Z731" s="48"/>
      <c r="AA731" s="48"/>
      <c r="AB731" s="48"/>
      <c r="AC731" s="48"/>
      <c r="AD731" s="48"/>
      <c r="AE731" s="48"/>
    </row>
    <row r="732" spans="1:31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69"/>
      <c r="W732" s="48"/>
      <c r="X732" s="48"/>
      <c r="Y732" s="48"/>
      <c r="Z732" s="48"/>
      <c r="AA732" s="48"/>
      <c r="AB732" s="48"/>
      <c r="AC732" s="48"/>
      <c r="AD732" s="48"/>
      <c r="AE732" s="48"/>
    </row>
    <row r="733" spans="1:31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69"/>
      <c r="W733" s="48"/>
      <c r="X733" s="48"/>
      <c r="Y733" s="48"/>
      <c r="Z733" s="48"/>
      <c r="AA733" s="48"/>
      <c r="AB733" s="48"/>
      <c r="AC733" s="48"/>
      <c r="AD733" s="48"/>
      <c r="AE733" s="48"/>
    </row>
    <row r="734" spans="1:31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69"/>
      <c r="W734" s="48"/>
      <c r="X734" s="48"/>
      <c r="Y734" s="48"/>
      <c r="Z734" s="48"/>
      <c r="AA734" s="48"/>
      <c r="AB734" s="48"/>
      <c r="AC734" s="48"/>
      <c r="AD734" s="48"/>
      <c r="AE734" s="48"/>
    </row>
    <row r="735" spans="1:31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69"/>
      <c r="W735" s="48"/>
      <c r="X735" s="48"/>
      <c r="Y735" s="48"/>
      <c r="Z735" s="48"/>
      <c r="AA735" s="48"/>
      <c r="AB735" s="48"/>
      <c r="AC735" s="48"/>
      <c r="AD735" s="48"/>
      <c r="AE735" s="48"/>
    </row>
    <row r="736" spans="1:31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69"/>
      <c r="W736" s="48"/>
      <c r="X736" s="48"/>
      <c r="Y736" s="48"/>
      <c r="Z736" s="48"/>
      <c r="AA736" s="48"/>
      <c r="AB736" s="48"/>
      <c r="AC736" s="48"/>
      <c r="AD736" s="48"/>
      <c r="AE736" s="48"/>
    </row>
    <row r="737" spans="1:31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69"/>
      <c r="W737" s="48"/>
      <c r="X737" s="48"/>
      <c r="Y737" s="48"/>
      <c r="Z737" s="48"/>
      <c r="AA737" s="48"/>
      <c r="AB737" s="48"/>
      <c r="AC737" s="48"/>
      <c r="AD737" s="48"/>
      <c r="AE737" s="48"/>
    </row>
    <row r="738" spans="1:31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69"/>
      <c r="W738" s="48"/>
      <c r="X738" s="48"/>
      <c r="Y738" s="48"/>
      <c r="Z738" s="48"/>
      <c r="AA738" s="48"/>
      <c r="AB738" s="48"/>
      <c r="AC738" s="48"/>
      <c r="AD738" s="48"/>
      <c r="AE738" s="48"/>
    </row>
    <row r="739" spans="1:31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69"/>
      <c r="W739" s="48"/>
      <c r="X739" s="48"/>
      <c r="Y739" s="48"/>
      <c r="Z739" s="48"/>
      <c r="AA739" s="48"/>
      <c r="AB739" s="48"/>
      <c r="AC739" s="48"/>
      <c r="AD739" s="48"/>
      <c r="AE739" s="48"/>
    </row>
    <row r="740" spans="1:31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69"/>
      <c r="W740" s="48"/>
      <c r="X740" s="48"/>
      <c r="Y740" s="48"/>
      <c r="Z740" s="48"/>
      <c r="AA740" s="48"/>
      <c r="AB740" s="48"/>
      <c r="AC740" s="48"/>
      <c r="AD740" s="48"/>
      <c r="AE740" s="48"/>
    </row>
    <row r="741" spans="1:31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69"/>
      <c r="W741" s="48"/>
      <c r="X741" s="48"/>
      <c r="Y741" s="48"/>
      <c r="Z741" s="48"/>
      <c r="AA741" s="48"/>
      <c r="AB741" s="48"/>
      <c r="AC741" s="48"/>
      <c r="AD741" s="48"/>
      <c r="AE741" s="48"/>
    </row>
    <row r="742" spans="1:31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69"/>
      <c r="W742" s="48"/>
      <c r="X742" s="48"/>
      <c r="Y742" s="48"/>
      <c r="Z742" s="48"/>
      <c r="AA742" s="48"/>
      <c r="AB742" s="48"/>
      <c r="AC742" s="48"/>
      <c r="AD742" s="48"/>
      <c r="AE742" s="48"/>
    </row>
    <row r="743" spans="1:31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69"/>
      <c r="W743" s="48"/>
      <c r="X743" s="48"/>
      <c r="Y743" s="48"/>
      <c r="Z743" s="48"/>
      <c r="AA743" s="48"/>
      <c r="AB743" s="48"/>
      <c r="AC743" s="48"/>
      <c r="AD743" s="48"/>
      <c r="AE743" s="48"/>
    </row>
    <row r="744" spans="1:31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69"/>
      <c r="W744" s="48"/>
      <c r="X744" s="48"/>
      <c r="Y744" s="48"/>
      <c r="Z744" s="48"/>
      <c r="AA744" s="48"/>
      <c r="AB744" s="48"/>
      <c r="AC744" s="48"/>
      <c r="AD744" s="48"/>
      <c r="AE744" s="48"/>
    </row>
    <row r="745" spans="1:31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69"/>
      <c r="W745" s="48"/>
      <c r="X745" s="48"/>
      <c r="Y745" s="48"/>
      <c r="Z745" s="48"/>
      <c r="AA745" s="48"/>
      <c r="AB745" s="48"/>
      <c r="AC745" s="48"/>
      <c r="AD745" s="48"/>
      <c r="AE745" s="48"/>
    </row>
    <row r="746" spans="1:31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69"/>
      <c r="W746" s="48"/>
      <c r="X746" s="48"/>
      <c r="Y746" s="48"/>
      <c r="Z746" s="48"/>
      <c r="AA746" s="48"/>
      <c r="AB746" s="48"/>
      <c r="AC746" s="48"/>
      <c r="AD746" s="48"/>
      <c r="AE746" s="48"/>
    </row>
    <row r="747" spans="1:31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69"/>
      <c r="W747" s="48"/>
      <c r="X747" s="48"/>
      <c r="Y747" s="48"/>
      <c r="Z747" s="48"/>
      <c r="AA747" s="48"/>
      <c r="AB747" s="48"/>
      <c r="AC747" s="48"/>
      <c r="AD747" s="48"/>
      <c r="AE747" s="48"/>
    </row>
    <row r="748" spans="1:31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69"/>
      <c r="W748" s="48"/>
      <c r="X748" s="48"/>
      <c r="Y748" s="48"/>
      <c r="Z748" s="48"/>
      <c r="AA748" s="48"/>
      <c r="AB748" s="48"/>
      <c r="AC748" s="48"/>
      <c r="AD748" s="48"/>
      <c r="AE748" s="48"/>
    </row>
    <row r="749" spans="1:31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69"/>
      <c r="W749" s="48"/>
      <c r="X749" s="48"/>
      <c r="Y749" s="48"/>
      <c r="Z749" s="48"/>
      <c r="AA749" s="48"/>
      <c r="AB749" s="48"/>
      <c r="AC749" s="48"/>
      <c r="AD749" s="48"/>
      <c r="AE749" s="48"/>
    </row>
    <row r="750" spans="1:31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69"/>
      <c r="W750" s="48"/>
      <c r="X750" s="48"/>
      <c r="Y750" s="48"/>
      <c r="Z750" s="48"/>
      <c r="AA750" s="48"/>
      <c r="AB750" s="48"/>
      <c r="AC750" s="48"/>
      <c r="AD750" s="48"/>
      <c r="AE750" s="48"/>
    </row>
    <row r="751" spans="1:31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69"/>
      <c r="W751" s="48"/>
      <c r="X751" s="48"/>
      <c r="Y751" s="48"/>
      <c r="Z751" s="48"/>
      <c r="AA751" s="48"/>
      <c r="AB751" s="48"/>
      <c r="AC751" s="48"/>
      <c r="AD751" s="48"/>
      <c r="AE751" s="48"/>
    </row>
    <row r="752" spans="1:31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69"/>
      <c r="W752" s="48"/>
      <c r="X752" s="48"/>
      <c r="Y752" s="48"/>
      <c r="Z752" s="48"/>
      <c r="AA752" s="48"/>
      <c r="AB752" s="48"/>
      <c r="AC752" s="48"/>
      <c r="AD752" s="48"/>
      <c r="AE752" s="48"/>
    </row>
    <row r="753" spans="1:31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69"/>
      <c r="W753" s="48"/>
      <c r="X753" s="48"/>
      <c r="Y753" s="48"/>
      <c r="Z753" s="48"/>
      <c r="AA753" s="48"/>
      <c r="AB753" s="48"/>
      <c r="AC753" s="48"/>
      <c r="AD753" s="48"/>
      <c r="AE753" s="48"/>
    </row>
    <row r="754" spans="1:31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69"/>
      <c r="W754" s="48"/>
      <c r="X754" s="48"/>
      <c r="Y754" s="48"/>
      <c r="Z754" s="48"/>
      <c r="AA754" s="48"/>
      <c r="AB754" s="48"/>
      <c r="AC754" s="48"/>
      <c r="AD754" s="48"/>
      <c r="AE754" s="48"/>
    </row>
    <row r="755" spans="1:31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69"/>
      <c r="W755" s="48"/>
      <c r="X755" s="48"/>
      <c r="Y755" s="48"/>
      <c r="Z755" s="48"/>
      <c r="AA755" s="48"/>
      <c r="AB755" s="48"/>
      <c r="AC755" s="48"/>
      <c r="AD755" s="48"/>
      <c r="AE755" s="48"/>
    </row>
    <row r="756" spans="1:31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69"/>
      <c r="W756" s="48"/>
      <c r="X756" s="48"/>
      <c r="Y756" s="48"/>
      <c r="Z756" s="48"/>
      <c r="AA756" s="48"/>
      <c r="AB756" s="48"/>
      <c r="AC756" s="48"/>
      <c r="AD756" s="48"/>
      <c r="AE756" s="48"/>
    </row>
    <row r="757" spans="1:31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69"/>
      <c r="W757" s="48"/>
      <c r="X757" s="48"/>
      <c r="Y757" s="48"/>
      <c r="Z757" s="48"/>
      <c r="AA757" s="48"/>
      <c r="AB757" s="48"/>
      <c r="AC757" s="48"/>
      <c r="AD757" s="48"/>
      <c r="AE757" s="48"/>
    </row>
    <row r="758" spans="1:31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69"/>
      <c r="W758" s="48"/>
      <c r="X758" s="48"/>
      <c r="Y758" s="48"/>
      <c r="Z758" s="48"/>
      <c r="AA758" s="48"/>
      <c r="AB758" s="48"/>
      <c r="AC758" s="48"/>
      <c r="AD758" s="48"/>
      <c r="AE758" s="48"/>
    </row>
    <row r="759" spans="1:31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69"/>
      <c r="W759" s="48"/>
      <c r="X759" s="48"/>
      <c r="Y759" s="48"/>
      <c r="Z759" s="48"/>
      <c r="AA759" s="48"/>
      <c r="AB759" s="48"/>
      <c r="AC759" s="48"/>
      <c r="AD759" s="48"/>
      <c r="AE759" s="48"/>
    </row>
    <row r="760" spans="1:31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69"/>
      <c r="W760" s="48"/>
      <c r="X760" s="48"/>
      <c r="Y760" s="48"/>
      <c r="Z760" s="48"/>
      <c r="AA760" s="48"/>
      <c r="AB760" s="48"/>
      <c r="AC760" s="48"/>
      <c r="AD760" s="48"/>
      <c r="AE760" s="48"/>
    </row>
    <row r="761" spans="1:31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69"/>
      <c r="W761" s="48"/>
      <c r="X761" s="48"/>
      <c r="Y761" s="48"/>
      <c r="Z761" s="48"/>
      <c r="AA761" s="48"/>
      <c r="AB761" s="48"/>
      <c r="AC761" s="48"/>
      <c r="AD761" s="48"/>
      <c r="AE761" s="48"/>
    </row>
    <row r="762" spans="1:31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69"/>
      <c r="W762" s="48"/>
      <c r="X762" s="48"/>
      <c r="Y762" s="48"/>
      <c r="Z762" s="48"/>
      <c r="AA762" s="48"/>
      <c r="AB762" s="48"/>
      <c r="AC762" s="48"/>
      <c r="AD762" s="48"/>
      <c r="AE762" s="48"/>
    </row>
    <row r="763" spans="1:31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69"/>
      <c r="W763" s="48"/>
      <c r="X763" s="48"/>
      <c r="Y763" s="48"/>
      <c r="Z763" s="48"/>
      <c r="AA763" s="48"/>
      <c r="AB763" s="48"/>
      <c r="AC763" s="48"/>
      <c r="AD763" s="48"/>
      <c r="AE763" s="48"/>
    </row>
    <row r="764" spans="1:31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69"/>
      <c r="W764" s="48"/>
      <c r="X764" s="48"/>
      <c r="Y764" s="48"/>
      <c r="Z764" s="48"/>
      <c r="AA764" s="48"/>
      <c r="AB764" s="48"/>
      <c r="AC764" s="48"/>
      <c r="AD764" s="48"/>
      <c r="AE764" s="48"/>
    </row>
    <row r="765" spans="1:31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69"/>
      <c r="W765" s="48"/>
      <c r="X765" s="48"/>
      <c r="Y765" s="48"/>
      <c r="Z765" s="48"/>
      <c r="AA765" s="48"/>
      <c r="AB765" s="48"/>
      <c r="AC765" s="48"/>
      <c r="AD765" s="48"/>
      <c r="AE765" s="48"/>
    </row>
    <row r="766" spans="1:31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69"/>
      <c r="W766" s="48"/>
      <c r="X766" s="48"/>
      <c r="Y766" s="48"/>
      <c r="Z766" s="48"/>
      <c r="AA766" s="48"/>
      <c r="AB766" s="48"/>
      <c r="AC766" s="48"/>
      <c r="AD766" s="48"/>
      <c r="AE766" s="48"/>
    </row>
    <row r="767" spans="1:31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69"/>
      <c r="W767" s="48"/>
      <c r="X767" s="48"/>
      <c r="Y767" s="48"/>
      <c r="Z767" s="48"/>
      <c r="AA767" s="48"/>
      <c r="AB767" s="48"/>
      <c r="AC767" s="48"/>
      <c r="AD767" s="48"/>
      <c r="AE767" s="48"/>
    </row>
    <row r="768" spans="1:31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69"/>
      <c r="W768" s="48"/>
      <c r="X768" s="48"/>
      <c r="Y768" s="48"/>
      <c r="Z768" s="48"/>
      <c r="AA768" s="48"/>
      <c r="AB768" s="48"/>
      <c r="AC768" s="48"/>
      <c r="AD768" s="48"/>
      <c r="AE768" s="48"/>
    </row>
    <row r="769" spans="1:31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69"/>
      <c r="W769" s="48"/>
      <c r="X769" s="48"/>
      <c r="Y769" s="48"/>
      <c r="Z769" s="48"/>
      <c r="AA769" s="48"/>
      <c r="AB769" s="48"/>
      <c r="AC769" s="48"/>
      <c r="AD769" s="48"/>
      <c r="AE769" s="48"/>
    </row>
    <row r="770" spans="1:31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69"/>
      <c r="W770" s="48"/>
      <c r="X770" s="48"/>
      <c r="Y770" s="48"/>
      <c r="Z770" s="48"/>
      <c r="AA770" s="48"/>
      <c r="AB770" s="48"/>
      <c r="AC770" s="48"/>
      <c r="AD770" s="48"/>
      <c r="AE770" s="48"/>
    </row>
    <row r="771" spans="1:31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69"/>
      <c r="W771" s="48"/>
      <c r="X771" s="48"/>
      <c r="Y771" s="48"/>
      <c r="Z771" s="48"/>
      <c r="AA771" s="48"/>
      <c r="AB771" s="48"/>
      <c r="AC771" s="48"/>
      <c r="AD771" s="48"/>
      <c r="AE771" s="48"/>
    </row>
    <row r="772" spans="1:31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69"/>
      <c r="W772" s="48"/>
      <c r="X772" s="48"/>
      <c r="Y772" s="48"/>
      <c r="Z772" s="48"/>
      <c r="AA772" s="48"/>
      <c r="AB772" s="48"/>
      <c r="AC772" s="48"/>
      <c r="AD772" s="48"/>
      <c r="AE772" s="48"/>
    </row>
    <row r="773" spans="1:31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69"/>
      <c r="W773" s="48"/>
      <c r="X773" s="48"/>
      <c r="Y773" s="48"/>
      <c r="Z773" s="48"/>
      <c r="AA773" s="48"/>
      <c r="AB773" s="48"/>
      <c r="AC773" s="48"/>
      <c r="AD773" s="48"/>
      <c r="AE773" s="48"/>
    </row>
    <row r="774" spans="1:31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69"/>
      <c r="W774" s="48"/>
      <c r="X774" s="48"/>
      <c r="Y774" s="48"/>
      <c r="Z774" s="48"/>
      <c r="AA774" s="48"/>
      <c r="AB774" s="48"/>
      <c r="AC774" s="48"/>
      <c r="AD774" s="48"/>
      <c r="AE774" s="48"/>
    </row>
    <row r="775" spans="1:31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69"/>
      <c r="W775" s="48"/>
      <c r="X775" s="48"/>
      <c r="Y775" s="48"/>
      <c r="Z775" s="48"/>
      <c r="AA775" s="48"/>
      <c r="AB775" s="48"/>
      <c r="AC775" s="48"/>
      <c r="AD775" s="48"/>
      <c r="AE775" s="48"/>
    </row>
    <row r="776" spans="1:31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69"/>
      <c r="W776" s="48"/>
      <c r="X776" s="48"/>
      <c r="Y776" s="48"/>
      <c r="Z776" s="48"/>
      <c r="AA776" s="48"/>
      <c r="AB776" s="48"/>
      <c r="AC776" s="48"/>
      <c r="AD776" s="48"/>
      <c r="AE776" s="48"/>
    </row>
    <row r="777" spans="1:31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69"/>
      <c r="W777" s="48"/>
      <c r="X777" s="48"/>
      <c r="Y777" s="48"/>
      <c r="Z777" s="48"/>
      <c r="AA777" s="48"/>
      <c r="AB777" s="48"/>
      <c r="AC777" s="48"/>
      <c r="AD777" s="48"/>
      <c r="AE777" s="48"/>
    </row>
    <row r="778" spans="1:31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69"/>
      <c r="W778" s="48"/>
      <c r="X778" s="48"/>
      <c r="Y778" s="48"/>
      <c r="Z778" s="48"/>
      <c r="AA778" s="48"/>
      <c r="AB778" s="48"/>
      <c r="AC778" s="48"/>
      <c r="AD778" s="48"/>
      <c r="AE778" s="48"/>
    </row>
    <row r="779" spans="1:31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69"/>
      <c r="W779" s="48"/>
      <c r="X779" s="48"/>
      <c r="Y779" s="48"/>
      <c r="Z779" s="48"/>
      <c r="AA779" s="48"/>
      <c r="AB779" s="48"/>
      <c r="AC779" s="48"/>
      <c r="AD779" s="48"/>
      <c r="AE779" s="48"/>
    </row>
    <row r="780" spans="1:31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69"/>
      <c r="W780" s="48"/>
      <c r="X780" s="48"/>
      <c r="Y780" s="48"/>
      <c r="Z780" s="48"/>
      <c r="AA780" s="48"/>
      <c r="AB780" s="48"/>
      <c r="AC780" s="48"/>
      <c r="AD780" s="48"/>
      <c r="AE780" s="48"/>
    </row>
    <row r="781" spans="1:31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69"/>
      <c r="W781" s="48"/>
      <c r="X781" s="48"/>
      <c r="Y781" s="48"/>
      <c r="Z781" s="48"/>
      <c r="AA781" s="48"/>
      <c r="AB781" s="48"/>
      <c r="AC781" s="48"/>
      <c r="AD781" s="48"/>
      <c r="AE781" s="48"/>
    </row>
    <row r="782" spans="1:31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69"/>
      <c r="W782" s="48"/>
      <c r="X782" s="48"/>
      <c r="Y782" s="48"/>
      <c r="Z782" s="48"/>
      <c r="AA782" s="48"/>
      <c r="AB782" s="48"/>
      <c r="AC782" s="48"/>
      <c r="AD782" s="48"/>
      <c r="AE782" s="48"/>
    </row>
    <row r="783" spans="1:31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69"/>
      <c r="W783" s="48"/>
      <c r="X783" s="48"/>
      <c r="Y783" s="48"/>
      <c r="Z783" s="48"/>
      <c r="AA783" s="48"/>
      <c r="AB783" s="48"/>
      <c r="AC783" s="48"/>
      <c r="AD783" s="48"/>
      <c r="AE783" s="48"/>
    </row>
    <row r="784" spans="1:31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69"/>
      <c r="W784" s="48"/>
      <c r="X784" s="48"/>
      <c r="Y784" s="48"/>
      <c r="Z784" s="48"/>
      <c r="AA784" s="48"/>
      <c r="AB784" s="48"/>
      <c r="AC784" s="48"/>
      <c r="AD784" s="48"/>
      <c r="AE784" s="48"/>
    </row>
    <row r="785" spans="1:31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69"/>
      <c r="W785" s="48"/>
      <c r="X785" s="48"/>
      <c r="Y785" s="48"/>
      <c r="Z785" s="48"/>
      <c r="AA785" s="48"/>
      <c r="AB785" s="48"/>
      <c r="AC785" s="48"/>
      <c r="AD785" s="48"/>
      <c r="AE785" s="48"/>
    </row>
    <row r="786" spans="1:31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69"/>
      <c r="W786" s="48"/>
      <c r="X786" s="48"/>
      <c r="Y786" s="48"/>
      <c r="Z786" s="48"/>
      <c r="AA786" s="48"/>
      <c r="AB786" s="48"/>
      <c r="AC786" s="48"/>
      <c r="AD786" s="48"/>
      <c r="AE786" s="48"/>
    </row>
    <row r="787" spans="1:31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69"/>
      <c r="W787" s="48"/>
      <c r="X787" s="48"/>
      <c r="Y787" s="48"/>
      <c r="Z787" s="48"/>
      <c r="AA787" s="48"/>
      <c r="AB787" s="48"/>
      <c r="AC787" s="48"/>
      <c r="AD787" s="48"/>
      <c r="AE787" s="48"/>
    </row>
    <row r="788" spans="1:31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69"/>
      <c r="W788" s="48"/>
      <c r="X788" s="48"/>
      <c r="Y788" s="48"/>
      <c r="Z788" s="48"/>
      <c r="AA788" s="48"/>
      <c r="AB788" s="48"/>
      <c r="AC788" s="48"/>
      <c r="AD788" s="48"/>
      <c r="AE788" s="48"/>
    </row>
    <row r="789" spans="1:31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69"/>
      <c r="W789" s="48"/>
      <c r="X789" s="48"/>
      <c r="Y789" s="48"/>
      <c r="Z789" s="48"/>
      <c r="AA789" s="48"/>
      <c r="AB789" s="48"/>
      <c r="AC789" s="48"/>
      <c r="AD789" s="48"/>
      <c r="AE789" s="48"/>
    </row>
    <row r="790" spans="1:31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69"/>
      <c r="W790" s="48"/>
      <c r="X790" s="48"/>
      <c r="Y790" s="48"/>
      <c r="Z790" s="48"/>
      <c r="AA790" s="48"/>
      <c r="AB790" s="48"/>
      <c r="AC790" s="48"/>
      <c r="AD790" s="48"/>
      <c r="AE790" s="48"/>
    </row>
    <row r="791" spans="1:31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69"/>
      <c r="W791" s="48"/>
      <c r="X791" s="48"/>
      <c r="Y791" s="48"/>
      <c r="Z791" s="48"/>
      <c r="AA791" s="48"/>
      <c r="AB791" s="48"/>
      <c r="AC791" s="48"/>
      <c r="AD791" s="48"/>
      <c r="AE791" s="48"/>
    </row>
    <row r="792" spans="1:31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69"/>
      <c r="W792" s="48"/>
      <c r="X792" s="48"/>
      <c r="Y792" s="48"/>
      <c r="Z792" s="48"/>
      <c r="AA792" s="48"/>
      <c r="AB792" s="48"/>
      <c r="AC792" s="48"/>
      <c r="AD792" s="48"/>
      <c r="AE792" s="48"/>
    </row>
    <row r="793" spans="1:31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69"/>
      <c r="W793" s="48"/>
      <c r="X793" s="48"/>
      <c r="Y793" s="48"/>
      <c r="Z793" s="48"/>
      <c r="AA793" s="48"/>
      <c r="AB793" s="48"/>
      <c r="AC793" s="48"/>
      <c r="AD793" s="48"/>
      <c r="AE793" s="48"/>
    </row>
    <row r="794" spans="1:31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69"/>
      <c r="W794" s="48"/>
      <c r="X794" s="48"/>
      <c r="Y794" s="48"/>
      <c r="Z794" s="48"/>
      <c r="AA794" s="48"/>
      <c r="AB794" s="48"/>
      <c r="AC794" s="48"/>
      <c r="AD794" s="48"/>
      <c r="AE794" s="48"/>
    </row>
    <row r="795" spans="1:31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69"/>
      <c r="W795" s="48"/>
      <c r="X795" s="48"/>
      <c r="Y795" s="48"/>
      <c r="Z795" s="48"/>
      <c r="AA795" s="48"/>
      <c r="AB795" s="48"/>
      <c r="AC795" s="48"/>
      <c r="AD795" s="48"/>
      <c r="AE795" s="48"/>
    </row>
    <row r="796" spans="1:31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69"/>
      <c r="W796" s="48"/>
      <c r="X796" s="48"/>
      <c r="Y796" s="48"/>
      <c r="Z796" s="48"/>
      <c r="AA796" s="48"/>
      <c r="AB796" s="48"/>
      <c r="AC796" s="48"/>
      <c r="AD796" s="48"/>
      <c r="AE796" s="48"/>
    </row>
    <row r="797" spans="1:31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69"/>
      <c r="W797" s="48"/>
      <c r="X797" s="48"/>
      <c r="Y797" s="48"/>
      <c r="Z797" s="48"/>
      <c r="AA797" s="48"/>
      <c r="AB797" s="48"/>
      <c r="AC797" s="48"/>
      <c r="AD797" s="48"/>
      <c r="AE797" s="48"/>
    </row>
    <row r="798" spans="1:31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69"/>
      <c r="W798" s="48"/>
      <c r="X798" s="48"/>
      <c r="Y798" s="48"/>
      <c r="Z798" s="48"/>
      <c r="AA798" s="48"/>
      <c r="AB798" s="48"/>
      <c r="AC798" s="48"/>
      <c r="AD798" s="48"/>
      <c r="AE798" s="48"/>
    </row>
    <row r="799" spans="1:31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69"/>
      <c r="W799" s="48"/>
      <c r="X799" s="48"/>
      <c r="Y799" s="48"/>
      <c r="Z799" s="48"/>
      <c r="AA799" s="48"/>
      <c r="AB799" s="48"/>
      <c r="AC799" s="48"/>
      <c r="AD799" s="48"/>
      <c r="AE799" s="48"/>
    </row>
    <row r="800" spans="1:31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69"/>
      <c r="W800" s="48"/>
      <c r="X800" s="48"/>
      <c r="Y800" s="48"/>
      <c r="Z800" s="48"/>
      <c r="AA800" s="48"/>
      <c r="AB800" s="48"/>
      <c r="AC800" s="48"/>
      <c r="AD800" s="48"/>
      <c r="AE800" s="48"/>
    </row>
    <row r="801" spans="1:31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69"/>
      <c r="W801" s="48"/>
      <c r="X801" s="48"/>
      <c r="Y801" s="48"/>
      <c r="Z801" s="48"/>
      <c r="AA801" s="48"/>
      <c r="AB801" s="48"/>
      <c r="AC801" s="48"/>
      <c r="AD801" s="48"/>
      <c r="AE801" s="48"/>
    </row>
    <row r="802" spans="1:31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69"/>
      <c r="W802" s="48"/>
      <c r="X802" s="48"/>
      <c r="Y802" s="48"/>
      <c r="Z802" s="48"/>
      <c r="AA802" s="48"/>
      <c r="AB802" s="48"/>
      <c r="AC802" s="48"/>
      <c r="AD802" s="48"/>
      <c r="AE802" s="48"/>
    </row>
    <row r="803" spans="1:31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69"/>
      <c r="W803" s="48"/>
      <c r="X803" s="48"/>
      <c r="Y803" s="48"/>
      <c r="Z803" s="48"/>
      <c r="AA803" s="48"/>
      <c r="AB803" s="48"/>
      <c r="AC803" s="48"/>
      <c r="AD803" s="48"/>
      <c r="AE803" s="48"/>
    </row>
    <row r="804" spans="1:31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69"/>
      <c r="W804" s="48"/>
      <c r="X804" s="48"/>
      <c r="Y804" s="48"/>
      <c r="Z804" s="48"/>
      <c r="AA804" s="48"/>
      <c r="AB804" s="48"/>
      <c r="AC804" s="48"/>
      <c r="AD804" s="48"/>
      <c r="AE804" s="48"/>
    </row>
    <row r="805" spans="1:31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69"/>
      <c r="W805" s="48"/>
      <c r="X805" s="48"/>
      <c r="Y805" s="48"/>
      <c r="Z805" s="48"/>
      <c r="AA805" s="48"/>
      <c r="AB805" s="48"/>
      <c r="AC805" s="48"/>
      <c r="AD805" s="48"/>
      <c r="AE805" s="48"/>
    </row>
    <row r="806" spans="1:31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69"/>
      <c r="W806" s="48"/>
      <c r="X806" s="48"/>
      <c r="Y806" s="48"/>
      <c r="Z806" s="48"/>
      <c r="AA806" s="48"/>
      <c r="AB806" s="48"/>
      <c r="AC806" s="48"/>
      <c r="AD806" s="48"/>
      <c r="AE806" s="48"/>
    </row>
    <row r="807" spans="1:31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69"/>
      <c r="W807" s="48"/>
      <c r="X807" s="48"/>
      <c r="Y807" s="48"/>
      <c r="Z807" s="48"/>
      <c r="AA807" s="48"/>
      <c r="AB807" s="48"/>
      <c r="AC807" s="48"/>
      <c r="AD807" s="48"/>
      <c r="AE807" s="48"/>
    </row>
    <row r="808" spans="1:31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69"/>
      <c r="W808" s="48"/>
      <c r="X808" s="48"/>
      <c r="Y808" s="48"/>
      <c r="Z808" s="48"/>
      <c r="AA808" s="48"/>
      <c r="AB808" s="48"/>
      <c r="AC808" s="48"/>
      <c r="AD808" s="48"/>
      <c r="AE808" s="48"/>
    </row>
    <row r="809" spans="1:31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69"/>
      <c r="W809" s="48"/>
      <c r="X809" s="48"/>
      <c r="Y809" s="48"/>
      <c r="Z809" s="48"/>
      <c r="AA809" s="48"/>
      <c r="AB809" s="48"/>
      <c r="AC809" s="48"/>
      <c r="AD809" s="48"/>
      <c r="AE809" s="48"/>
    </row>
    <row r="810" spans="1:31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69"/>
      <c r="W810" s="48"/>
      <c r="X810" s="48"/>
      <c r="Y810" s="48"/>
      <c r="Z810" s="48"/>
      <c r="AA810" s="48"/>
      <c r="AB810" s="48"/>
      <c r="AC810" s="48"/>
      <c r="AD810" s="48"/>
      <c r="AE810" s="48"/>
    </row>
    <row r="811" spans="1:31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69"/>
      <c r="W811" s="48"/>
      <c r="X811" s="48"/>
      <c r="Y811" s="48"/>
      <c r="Z811" s="48"/>
      <c r="AA811" s="48"/>
      <c r="AB811" s="48"/>
      <c r="AC811" s="48"/>
      <c r="AD811" s="48"/>
      <c r="AE811" s="48"/>
    </row>
    <row r="812" spans="1:31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69"/>
      <c r="W812" s="48"/>
      <c r="X812" s="48"/>
      <c r="Y812" s="48"/>
      <c r="Z812" s="48"/>
      <c r="AA812" s="48"/>
      <c r="AB812" s="48"/>
      <c r="AC812" s="48"/>
      <c r="AD812" s="48"/>
      <c r="AE812" s="48"/>
    </row>
    <row r="813" spans="1:31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69"/>
      <c r="W813" s="48"/>
      <c r="X813" s="48"/>
      <c r="Y813" s="48"/>
      <c r="Z813" s="48"/>
      <c r="AA813" s="48"/>
      <c r="AB813" s="48"/>
      <c r="AC813" s="48"/>
      <c r="AD813" s="48"/>
      <c r="AE813" s="48"/>
    </row>
    <row r="814" spans="1:31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69"/>
      <c r="W814" s="48"/>
      <c r="X814" s="48"/>
      <c r="Y814" s="48"/>
      <c r="Z814" s="48"/>
      <c r="AA814" s="48"/>
      <c r="AB814" s="48"/>
      <c r="AC814" s="48"/>
      <c r="AD814" s="48"/>
      <c r="AE814" s="48"/>
    </row>
    <row r="815" spans="1:31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69"/>
      <c r="W815" s="48"/>
      <c r="X815" s="48"/>
      <c r="Y815" s="48"/>
      <c r="Z815" s="48"/>
      <c r="AA815" s="48"/>
      <c r="AB815" s="48"/>
      <c r="AC815" s="48"/>
      <c r="AD815" s="48"/>
      <c r="AE815" s="48"/>
    </row>
    <row r="816" spans="1:31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69"/>
      <c r="W816" s="48"/>
      <c r="X816" s="48"/>
      <c r="Y816" s="48"/>
      <c r="Z816" s="48"/>
      <c r="AA816" s="48"/>
      <c r="AB816" s="48"/>
      <c r="AC816" s="48"/>
      <c r="AD816" s="48"/>
      <c r="AE816" s="48"/>
    </row>
    <row r="817" spans="1:31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69"/>
      <c r="W817" s="48"/>
      <c r="X817" s="48"/>
      <c r="Y817" s="48"/>
      <c r="Z817" s="48"/>
      <c r="AA817" s="48"/>
      <c r="AB817" s="48"/>
      <c r="AC817" s="48"/>
      <c r="AD817" s="48"/>
      <c r="AE817" s="48"/>
    </row>
    <row r="818" spans="1:31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69"/>
      <c r="W818" s="48"/>
      <c r="X818" s="48"/>
      <c r="Y818" s="48"/>
      <c r="Z818" s="48"/>
      <c r="AA818" s="48"/>
      <c r="AB818" s="48"/>
      <c r="AC818" s="48"/>
      <c r="AD818" s="48"/>
      <c r="AE818" s="48"/>
    </row>
    <row r="819" spans="1:31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69"/>
      <c r="W819" s="48"/>
      <c r="X819" s="48"/>
      <c r="Y819" s="48"/>
      <c r="Z819" s="48"/>
      <c r="AA819" s="48"/>
      <c r="AB819" s="48"/>
      <c r="AC819" s="48"/>
      <c r="AD819" s="48"/>
      <c r="AE819" s="48"/>
    </row>
    <row r="820" spans="1:31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69"/>
      <c r="W820" s="48"/>
      <c r="X820" s="48"/>
      <c r="Y820" s="48"/>
      <c r="Z820" s="48"/>
      <c r="AA820" s="48"/>
      <c r="AB820" s="48"/>
      <c r="AC820" s="48"/>
      <c r="AD820" s="48"/>
      <c r="AE820" s="48"/>
    </row>
    <row r="821" spans="1:31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69"/>
      <c r="W821" s="48"/>
      <c r="X821" s="48"/>
      <c r="Y821" s="48"/>
      <c r="Z821" s="48"/>
      <c r="AA821" s="48"/>
      <c r="AB821" s="48"/>
      <c r="AC821" s="48"/>
      <c r="AD821" s="48"/>
      <c r="AE821" s="48"/>
    </row>
    <row r="822" spans="1:31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69"/>
      <c r="W822" s="48"/>
      <c r="X822" s="48"/>
      <c r="Y822" s="48"/>
      <c r="Z822" s="48"/>
      <c r="AA822" s="48"/>
      <c r="AB822" s="48"/>
      <c r="AC822" s="48"/>
      <c r="AD822" s="48"/>
      <c r="AE822" s="48"/>
    </row>
    <row r="823" spans="1:31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69"/>
      <c r="W823" s="48"/>
      <c r="X823" s="48"/>
      <c r="Y823" s="48"/>
      <c r="Z823" s="48"/>
      <c r="AA823" s="48"/>
      <c r="AB823" s="48"/>
      <c r="AC823" s="48"/>
      <c r="AD823" s="48"/>
      <c r="AE823" s="48"/>
    </row>
    <row r="824" spans="1:31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69"/>
      <c r="W824" s="48"/>
      <c r="X824" s="48"/>
      <c r="Y824" s="48"/>
      <c r="Z824" s="48"/>
      <c r="AA824" s="48"/>
      <c r="AB824" s="48"/>
      <c r="AC824" s="48"/>
      <c r="AD824" s="48"/>
      <c r="AE824" s="48"/>
    </row>
    <row r="825" spans="1:31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69"/>
      <c r="W825" s="48"/>
      <c r="X825" s="48"/>
      <c r="Y825" s="48"/>
      <c r="Z825" s="48"/>
      <c r="AA825" s="48"/>
      <c r="AB825" s="48"/>
      <c r="AC825" s="48"/>
      <c r="AD825" s="48"/>
      <c r="AE825" s="48"/>
    </row>
    <row r="826" spans="1:31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69"/>
      <c r="W826" s="48"/>
      <c r="X826" s="48"/>
      <c r="Y826" s="48"/>
      <c r="Z826" s="48"/>
      <c r="AA826" s="48"/>
      <c r="AB826" s="48"/>
      <c r="AC826" s="48"/>
      <c r="AD826" s="48"/>
      <c r="AE826" s="48"/>
    </row>
    <row r="827" spans="1:31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69"/>
      <c r="W827" s="48"/>
      <c r="X827" s="48"/>
      <c r="Y827" s="48"/>
      <c r="Z827" s="48"/>
      <c r="AA827" s="48"/>
      <c r="AB827" s="48"/>
      <c r="AC827" s="48"/>
      <c r="AD827" s="48"/>
      <c r="AE827" s="48"/>
    </row>
    <row r="828" spans="1:31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69"/>
      <c r="W828" s="48"/>
      <c r="X828" s="48"/>
      <c r="Y828" s="48"/>
      <c r="Z828" s="48"/>
      <c r="AA828" s="48"/>
      <c r="AB828" s="48"/>
      <c r="AC828" s="48"/>
      <c r="AD828" s="48"/>
      <c r="AE828" s="48"/>
    </row>
    <row r="829" spans="1:31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69"/>
      <c r="W829" s="48"/>
      <c r="X829" s="48"/>
      <c r="Y829" s="48"/>
      <c r="Z829" s="48"/>
      <c r="AA829" s="48"/>
      <c r="AB829" s="48"/>
      <c r="AC829" s="48"/>
      <c r="AD829" s="48"/>
      <c r="AE829" s="48"/>
    </row>
    <row r="830" spans="1:31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69"/>
      <c r="W830" s="48"/>
      <c r="X830" s="48"/>
      <c r="Y830" s="48"/>
      <c r="Z830" s="48"/>
      <c r="AA830" s="48"/>
      <c r="AB830" s="48"/>
      <c r="AC830" s="48"/>
      <c r="AD830" s="48"/>
      <c r="AE830" s="48"/>
    </row>
    <row r="831" spans="1:31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69"/>
      <c r="W831" s="48"/>
      <c r="X831" s="48"/>
      <c r="Y831" s="48"/>
      <c r="Z831" s="48"/>
      <c r="AA831" s="48"/>
      <c r="AB831" s="48"/>
      <c r="AC831" s="48"/>
      <c r="AD831" s="48"/>
      <c r="AE831" s="48"/>
    </row>
    <row r="832" spans="1:31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69"/>
      <c r="W832" s="48"/>
      <c r="X832" s="48"/>
      <c r="Y832" s="48"/>
      <c r="Z832" s="48"/>
      <c r="AA832" s="48"/>
      <c r="AB832" s="48"/>
      <c r="AC832" s="48"/>
      <c r="AD832" s="48"/>
      <c r="AE832" s="48"/>
    </row>
    <row r="833" spans="1:31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69"/>
      <c r="W833" s="48"/>
      <c r="X833" s="48"/>
      <c r="Y833" s="48"/>
      <c r="Z833" s="48"/>
      <c r="AA833" s="48"/>
      <c r="AB833" s="48"/>
      <c r="AC833" s="48"/>
      <c r="AD833" s="48"/>
      <c r="AE833" s="48"/>
    </row>
    <row r="834" spans="1:31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69"/>
      <c r="W834" s="48"/>
      <c r="X834" s="48"/>
      <c r="Y834" s="48"/>
      <c r="Z834" s="48"/>
      <c r="AA834" s="48"/>
      <c r="AB834" s="48"/>
      <c r="AC834" s="48"/>
      <c r="AD834" s="48"/>
      <c r="AE834" s="48"/>
    </row>
    <row r="835" spans="1:31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69"/>
      <c r="W835" s="48"/>
      <c r="X835" s="48"/>
      <c r="Y835" s="48"/>
      <c r="Z835" s="48"/>
      <c r="AA835" s="48"/>
      <c r="AB835" s="48"/>
      <c r="AC835" s="48"/>
      <c r="AD835" s="48"/>
      <c r="AE835" s="48"/>
    </row>
    <row r="836" spans="1:31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69"/>
      <c r="W836" s="48"/>
      <c r="X836" s="48"/>
      <c r="Y836" s="48"/>
      <c r="Z836" s="48"/>
      <c r="AA836" s="48"/>
      <c r="AB836" s="48"/>
      <c r="AC836" s="48"/>
      <c r="AD836" s="48"/>
      <c r="AE836" s="48"/>
    </row>
    <row r="837" spans="1:31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69"/>
      <c r="W837" s="48"/>
      <c r="X837" s="48"/>
      <c r="Y837" s="48"/>
      <c r="Z837" s="48"/>
      <c r="AA837" s="48"/>
      <c r="AB837" s="48"/>
      <c r="AC837" s="48"/>
      <c r="AD837" s="48"/>
      <c r="AE837" s="48"/>
    </row>
    <row r="838" spans="1:31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69"/>
      <c r="W838" s="48"/>
      <c r="X838" s="48"/>
      <c r="Y838" s="48"/>
      <c r="Z838" s="48"/>
      <c r="AA838" s="48"/>
      <c r="AB838" s="48"/>
      <c r="AC838" s="48"/>
      <c r="AD838" s="48"/>
      <c r="AE838" s="48"/>
    </row>
    <row r="839" spans="1:31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69"/>
      <c r="W839" s="48"/>
      <c r="X839" s="48"/>
      <c r="Y839" s="48"/>
      <c r="Z839" s="48"/>
      <c r="AA839" s="48"/>
      <c r="AB839" s="48"/>
      <c r="AC839" s="48"/>
      <c r="AD839" s="48"/>
      <c r="AE839" s="48"/>
    </row>
    <row r="840" spans="1:31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69"/>
      <c r="W840" s="48"/>
      <c r="X840" s="48"/>
      <c r="Y840" s="48"/>
      <c r="Z840" s="48"/>
      <c r="AA840" s="48"/>
      <c r="AB840" s="48"/>
      <c r="AC840" s="48"/>
      <c r="AD840" s="48"/>
      <c r="AE840" s="48"/>
    </row>
    <row r="841" spans="1:31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69"/>
      <c r="W841" s="48"/>
      <c r="X841" s="48"/>
      <c r="Y841" s="48"/>
      <c r="Z841" s="48"/>
      <c r="AA841" s="48"/>
      <c r="AB841" s="48"/>
      <c r="AC841" s="48"/>
      <c r="AD841" s="48"/>
      <c r="AE841" s="48"/>
    </row>
    <row r="842" spans="1:31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69"/>
      <c r="W842" s="48"/>
      <c r="X842" s="48"/>
      <c r="Y842" s="48"/>
      <c r="Z842" s="48"/>
      <c r="AA842" s="48"/>
      <c r="AB842" s="48"/>
      <c r="AC842" s="48"/>
      <c r="AD842" s="48"/>
      <c r="AE842" s="48"/>
    </row>
    <row r="843" spans="1:31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69"/>
      <c r="W843" s="48"/>
      <c r="X843" s="48"/>
      <c r="Y843" s="48"/>
      <c r="Z843" s="48"/>
      <c r="AA843" s="48"/>
      <c r="AB843" s="48"/>
      <c r="AC843" s="48"/>
      <c r="AD843" s="48"/>
      <c r="AE843" s="48"/>
    </row>
    <row r="844" spans="1:31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69"/>
      <c r="W844" s="48"/>
      <c r="X844" s="48"/>
      <c r="Y844" s="48"/>
      <c r="Z844" s="48"/>
      <c r="AA844" s="48"/>
      <c r="AB844" s="48"/>
      <c r="AC844" s="48"/>
      <c r="AD844" s="48"/>
      <c r="AE844" s="48"/>
    </row>
    <row r="845" spans="1:31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69"/>
      <c r="W845" s="48"/>
      <c r="X845" s="48"/>
      <c r="Y845" s="48"/>
      <c r="Z845" s="48"/>
      <c r="AA845" s="48"/>
      <c r="AB845" s="48"/>
      <c r="AC845" s="48"/>
      <c r="AD845" s="48"/>
      <c r="AE845" s="48"/>
    </row>
    <row r="846" spans="1:31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69"/>
      <c r="W846" s="48"/>
      <c r="X846" s="48"/>
      <c r="Y846" s="48"/>
      <c r="Z846" s="48"/>
      <c r="AA846" s="48"/>
      <c r="AB846" s="48"/>
      <c r="AC846" s="48"/>
      <c r="AD846" s="48"/>
      <c r="AE846" s="48"/>
    </row>
    <row r="847" spans="1:31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69"/>
      <c r="W847" s="48"/>
      <c r="X847" s="48"/>
      <c r="Y847" s="48"/>
      <c r="Z847" s="48"/>
      <c r="AA847" s="48"/>
      <c r="AB847" s="48"/>
      <c r="AC847" s="48"/>
      <c r="AD847" s="48"/>
      <c r="AE847" s="48"/>
    </row>
    <row r="848" spans="1:31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69"/>
      <c r="W848" s="48"/>
      <c r="X848" s="48"/>
      <c r="Y848" s="48"/>
      <c r="Z848" s="48"/>
      <c r="AA848" s="48"/>
      <c r="AB848" s="48"/>
      <c r="AC848" s="48"/>
      <c r="AD848" s="48"/>
      <c r="AE848" s="48"/>
    </row>
    <row r="849" spans="1:31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69"/>
      <c r="W849" s="48"/>
      <c r="X849" s="48"/>
      <c r="Y849" s="48"/>
      <c r="Z849" s="48"/>
      <c r="AA849" s="48"/>
      <c r="AB849" s="48"/>
      <c r="AC849" s="48"/>
      <c r="AD849" s="48"/>
      <c r="AE849" s="48"/>
    </row>
    <row r="850" spans="1:31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69"/>
      <c r="W850" s="48"/>
      <c r="X850" s="48"/>
      <c r="Y850" s="48"/>
      <c r="Z850" s="48"/>
      <c r="AA850" s="48"/>
      <c r="AB850" s="48"/>
      <c r="AC850" s="48"/>
      <c r="AD850" s="48"/>
      <c r="AE850" s="48"/>
    </row>
    <row r="851" spans="1:31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69"/>
      <c r="W851" s="48"/>
      <c r="X851" s="48"/>
      <c r="Y851" s="48"/>
      <c r="Z851" s="48"/>
      <c r="AA851" s="48"/>
      <c r="AB851" s="48"/>
      <c r="AC851" s="48"/>
      <c r="AD851" s="48"/>
      <c r="AE851" s="48"/>
    </row>
    <row r="852" spans="1:31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69"/>
      <c r="W852" s="48"/>
      <c r="X852" s="48"/>
      <c r="Y852" s="48"/>
      <c r="Z852" s="48"/>
      <c r="AA852" s="48"/>
      <c r="AB852" s="48"/>
      <c r="AC852" s="48"/>
      <c r="AD852" s="48"/>
      <c r="AE852" s="48"/>
    </row>
    <row r="853" spans="1:31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69"/>
      <c r="W853" s="48"/>
      <c r="X853" s="48"/>
      <c r="Y853" s="48"/>
      <c r="Z853" s="48"/>
      <c r="AA853" s="48"/>
      <c r="AB853" s="48"/>
      <c r="AC853" s="48"/>
      <c r="AD853" s="48"/>
      <c r="AE853" s="48"/>
    </row>
    <row r="854" spans="1:31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69"/>
      <c r="W854" s="48"/>
      <c r="X854" s="48"/>
      <c r="Y854" s="48"/>
      <c r="Z854" s="48"/>
      <c r="AA854" s="48"/>
      <c r="AB854" s="48"/>
      <c r="AC854" s="48"/>
      <c r="AD854" s="48"/>
      <c r="AE854" s="48"/>
    </row>
    <row r="855" spans="1:31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69"/>
      <c r="W855" s="48"/>
      <c r="X855" s="48"/>
      <c r="Y855" s="48"/>
      <c r="Z855" s="48"/>
      <c r="AA855" s="48"/>
      <c r="AB855" s="48"/>
      <c r="AC855" s="48"/>
      <c r="AD855" s="48"/>
      <c r="AE855" s="48"/>
    </row>
    <row r="856" spans="1:31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69"/>
      <c r="W856" s="48"/>
      <c r="X856" s="48"/>
      <c r="Y856" s="48"/>
      <c r="Z856" s="48"/>
      <c r="AA856" s="48"/>
      <c r="AB856" s="48"/>
      <c r="AC856" s="48"/>
      <c r="AD856" s="48"/>
      <c r="AE856" s="48"/>
    </row>
    <row r="857" spans="1:31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69"/>
      <c r="W857" s="48"/>
      <c r="X857" s="48"/>
      <c r="Y857" s="48"/>
      <c r="Z857" s="48"/>
      <c r="AA857" s="48"/>
      <c r="AB857" s="48"/>
      <c r="AC857" s="48"/>
      <c r="AD857" s="48"/>
      <c r="AE857" s="48"/>
    </row>
    <row r="858" spans="1:31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69"/>
      <c r="W858" s="48"/>
      <c r="X858" s="48"/>
      <c r="Y858" s="48"/>
      <c r="Z858" s="48"/>
      <c r="AA858" s="48"/>
      <c r="AB858" s="48"/>
      <c r="AC858" s="48"/>
      <c r="AD858" s="48"/>
      <c r="AE858" s="48"/>
    </row>
    <row r="859" spans="1:31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69"/>
      <c r="W859" s="48"/>
      <c r="X859" s="48"/>
      <c r="Y859" s="48"/>
      <c r="Z859" s="48"/>
      <c r="AA859" s="48"/>
      <c r="AB859" s="48"/>
      <c r="AC859" s="48"/>
      <c r="AD859" s="48"/>
      <c r="AE859" s="48"/>
    </row>
    <row r="860" spans="1:31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69"/>
      <c r="W860" s="48"/>
      <c r="X860" s="48"/>
      <c r="Y860" s="48"/>
      <c r="Z860" s="48"/>
      <c r="AA860" s="48"/>
      <c r="AB860" s="48"/>
      <c r="AC860" s="48"/>
      <c r="AD860" s="48"/>
      <c r="AE860" s="48"/>
    </row>
    <row r="861" spans="1:31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69"/>
      <c r="W861" s="48"/>
      <c r="X861" s="48"/>
      <c r="Y861" s="48"/>
      <c r="Z861" s="48"/>
      <c r="AA861" s="48"/>
      <c r="AB861" s="48"/>
      <c r="AC861" s="48"/>
      <c r="AD861" s="48"/>
      <c r="AE861" s="48"/>
    </row>
    <row r="862" spans="1:31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69"/>
      <c r="W862" s="48"/>
      <c r="X862" s="48"/>
      <c r="Y862" s="48"/>
      <c r="Z862" s="48"/>
      <c r="AA862" s="48"/>
      <c r="AB862" s="48"/>
      <c r="AC862" s="48"/>
      <c r="AD862" s="48"/>
      <c r="AE862" s="48"/>
    </row>
    <row r="863" spans="1:31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69"/>
      <c r="W863" s="48"/>
      <c r="X863" s="48"/>
      <c r="Y863" s="48"/>
      <c r="Z863" s="48"/>
      <c r="AA863" s="48"/>
      <c r="AB863" s="48"/>
      <c r="AC863" s="48"/>
      <c r="AD863" s="48"/>
      <c r="AE863" s="48"/>
    </row>
    <row r="864" spans="1:31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69"/>
      <c r="W864" s="48"/>
      <c r="X864" s="48"/>
      <c r="Y864" s="48"/>
      <c r="Z864" s="48"/>
      <c r="AA864" s="48"/>
      <c r="AB864" s="48"/>
      <c r="AC864" s="48"/>
      <c r="AD864" s="48"/>
      <c r="AE864" s="48"/>
    </row>
    <row r="865" spans="1:31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69"/>
      <c r="W865" s="48"/>
      <c r="X865" s="48"/>
      <c r="Y865" s="48"/>
      <c r="Z865" s="48"/>
      <c r="AA865" s="48"/>
      <c r="AB865" s="48"/>
      <c r="AC865" s="48"/>
      <c r="AD865" s="48"/>
      <c r="AE865" s="48"/>
    </row>
    <row r="866" spans="1:31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69"/>
      <c r="W866" s="48"/>
      <c r="X866" s="48"/>
      <c r="Y866" s="48"/>
      <c r="Z866" s="48"/>
      <c r="AA866" s="48"/>
      <c r="AB866" s="48"/>
      <c r="AC866" s="48"/>
      <c r="AD866" s="48"/>
      <c r="AE866" s="48"/>
    </row>
    <row r="867" spans="1:31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69"/>
      <c r="W867" s="48"/>
      <c r="X867" s="48"/>
      <c r="Y867" s="48"/>
      <c r="Z867" s="48"/>
      <c r="AA867" s="48"/>
      <c r="AB867" s="48"/>
      <c r="AC867" s="48"/>
      <c r="AD867" s="48"/>
      <c r="AE867" s="48"/>
    </row>
    <row r="868" spans="1:31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69"/>
      <c r="W868" s="48"/>
      <c r="X868" s="48"/>
      <c r="Y868" s="48"/>
      <c r="Z868" s="48"/>
      <c r="AA868" s="48"/>
      <c r="AB868" s="48"/>
      <c r="AC868" s="48"/>
      <c r="AD868" s="48"/>
      <c r="AE868" s="48"/>
    </row>
    <row r="869" spans="1:31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69"/>
      <c r="W869" s="48"/>
      <c r="X869" s="48"/>
      <c r="Y869" s="48"/>
      <c r="Z869" s="48"/>
      <c r="AA869" s="48"/>
      <c r="AB869" s="48"/>
      <c r="AC869" s="48"/>
      <c r="AD869" s="48"/>
      <c r="AE869" s="48"/>
    </row>
    <row r="870" spans="1:31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69"/>
      <c r="W870" s="48"/>
      <c r="X870" s="48"/>
      <c r="Y870" s="48"/>
      <c r="Z870" s="48"/>
      <c r="AA870" s="48"/>
      <c r="AB870" s="48"/>
      <c r="AC870" s="48"/>
      <c r="AD870" s="48"/>
      <c r="AE870" s="48"/>
    </row>
    <row r="871" spans="1:31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69"/>
      <c r="W871" s="48"/>
      <c r="X871" s="48"/>
      <c r="Y871" s="48"/>
      <c r="Z871" s="48"/>
      <c r="AA871" s="48"/>
      <c r="AB871" s="48"/>
      <c r="AC871" s="48"/>
      <c r="AD871" s="48"/>
      <c r="AE871" s="48"/>
    </row>
    <row r="872" spans="1:31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69"/>
      <c r="W872" s="48"/>
      <c r="X872" s="48"/>
      <c r="Y872" s="48"/>
      <c r="Z872" s="48"/>
      <c r="AA872" s="48"/>
      <c r="AB872" s="48"/>
      <c r="AC872" s="48"/>
      <c r="AD872" s="48"/>
      <c r="AE872" s="48"/>
    </row>
    <row r="873" spans="1:31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69"/>
      <c r="W873" s="48"/>
      <c r="X873" s="48"/>
      <c r="Y873" s="48"/>
      <c r="Z873" s="48"/>
      <c r="AA873" s="48"/>
      <c r="AB873" s="48"/>
      <c r="AC873" s="48"/>
      <c r="AD873" s="48"/>
      <c r="AE873" s="48"/>
    </row>
    <row r="874" spans="1:31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69"/>
      <c r="W874" s="48"/>
      <c r="X874" s="48"/>
      <c r="Y874" s="48"/>
      <c r="Z874" s="48"/>
      <c r="AA874" s="48"/>
      <c r="AB874" s="48"/>
      <c r="AC874" s="48"/>
      <c r="AD874" s="48"/>
      <c r="AE874" s="48"/>
    </row>
    <row r="875" spans="1:31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69"/>
      <c r="W875" s="48"/>
      <c r="X875" s="48"/>
      <c r="Y875" s="48"/>
      <c r="Z875" s="48"/>
      <c r="AA875" s="48"/>
      <c r="AB875" s="48"/>
      <c r="AC875" s="48"/>
      <c r="AD875" s="48"/>
      <c r="AE875" s="48"/>
    </row>
    <row r="876" spans="1:31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69"/>
      <c r="W876" s="48"/>
      <c r="X876" s="48"/>
      <c r="Y876" s="48"/>
      <c r="Z876" s="48"/>
      <c r="AA876" s="48"/>
      <c r="AB876" s="48"/>
      <c r="AC876" s="48"/>
      <c r="AD876" s="48"/>
      <c r="AE876" s="48"/>
    </row>
    <row r="877" spans="1:31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69"/>
      <c r="W877" s="48"/>
      <c r="X877" s="48"/>
      <c r="Y877" s="48"/>
      <c r="Z877" s="48"/>
      <c r="AA877" s="48"/>
      <c r="AB877" s="48"/>
      <c r="AC877" s="48"/>
      <c r="AD877" s="48"/>
      <c r="AE877" s="48"/>
    </row>
    <row r="878" spans="1:31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69"/>
      <c r="W878" s="48"/>
      <c r="X878" s="48"/>
      <c r="Y878" s="48"/>
      <c r="Z878" s="48"/>
      <c r="AA878" s="48"/>
      <c r="AB878" s="48"/>
      <c r="AC878" s="48"/>
      <c r="AD878" s="48"/>
      <c r="AE878" s="48"/>
    </row>
    <row r="879" spans="1:31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69"/>
      <c r="W879" s="48"/>
      <c r="X879" s="48"/>
      <c r="Y879" s="48"/>
      <c r="Z879" s="48"/>
      <c r="AA879" s="48"/>
      <c r="AB879" s="48"/>
      <c r="AC879" s="48"/>
      <c r="AD879" s="48"/>
      <c r="AE879" s="48"/>
    </row>
    <row r="880" spans="1:31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69"/>
      <c r="W880" s="48"/>
      <c r="X880" s="48"/>
      <c r="Y880" s="48"/>
      <c r="Z880" s="48"/>
      <c r="AA880" s="48"/>
      <c r="AB880" s="48"/>
      <c r="AC880" s="48"/>
      <c r="AD880" s="48"/>
      <c r="AE880" s="48"/>
    </row>
    <row r="881" spans="1:31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69"/>
      <c r="W881" s="48"/>
      <c r="X881" s="48"/>
      <c r="Y881" s="48"/>
      <c r="Z881" s="48"/>
      <c r="AA881" s="48"/>
      <c r="AB881" s="48"/>
      <c r="AC881" s="48"/>
      <c r="AD881" s="48"/>
      <c r="AE881" s="48"/>
    </row>
    <row r="882" spans="1:31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69"/>
      <c r="W882" s="48"/>
      <c r="X882" s="48"/>
      <c r="Y882" s="48"/>
      <c r="Z882" s="48"/>
      <c r="AA882" s="48"/>
      <c r="AB882" s="48"/>
      <c r="AC882" s="48"/>
      <c r="AD882" s="48"/>
      <c r="AE882" s="48"/>
    </row>
    <row r="883" spans="1:31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69"/>
      <c r="W883" s="48"/>
      <c r="X883" s="48"/>
      <c r="Y883" s="48"/>
      <c r="Z883" s="48"/>
      <c r="AA883" s="48"/>
      <c r="AB883" s="48"/>
      <c r="AC883" s="48"/>
      <c r="AD883" s="48"/>
      <c r="AE883" s="48"/>
    </row>
    <row r="884" spans="1:31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69"/>
      <c r="W884" s="48"/>
      <c r="X884" s="48"/>
      <c r="Y884" s="48"/>
      <c r="Z884" s="48"/>
      <c r="AA884" s="48"/>
      <c r="AB884" s="48"/>
      <c r="AC884" s="48"/>
      <c r="AD884" s="48"/>
      <c r="AE884" s="48"/>
    </row>
    <row r="885" spans="1:31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69"/>
      <c r="W885" s="48"/>
      <c r="X885" s="48"/>
      <c r="Y885" s="48"/>
      <c r="Z885" s="48"/>
      <c r="AA885" s="48"/>
      <c r="AB885" s="48"/>
      <c r="AC885" s="48"/>
      <c r="AD885" s="48"/>
      <c r="AE885" s="48"/>
    </row>
    <row r="886" spans="1:31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69"/>
      <c r="W886" s="48"/>
      <c r="X886" s="48"/>
      <c r="Y886" s="48"/>
      <c r="Z886" s="48"/>
      <c r="AA886" s="48"/>
      <c r="AB886" s="48"/>
      <c r="AC886" s="48"/>
      <c r="AD886" s="48"/>
      <c r="AE886" s="48"/>
    </row>
    <row r="887" spans="1:31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69"/>
      <c r="W887" s="48"/>
      <c r="X887" s="48"/>
      <c r="Y887" s="48"/>
      <c r="Z887" s="48"/>
      <c r="AA887" s="48"/>
      <c r="AB887" s="48"/>
      <c r="AC887" s="48"/>
      <c r="AD887" s="48"/>
      <c r="AE887" s="48"/>
    </row>
    <row r="888" spans="1:31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69"/>
      <c r="W888" s="48"/>
      <c r="X888" s="48"/>
      <c r="Y888" s="48"/>
      <c r="Z888" s="48"/>
      <c r="AA888" s="48"/>
      <c r="AB888" s="48"/>
      <c r="AC888" s="48"/>
      <c r="AD888" s="48"/>
      <c r="AE888" s="48"/>
    </row>
    <row r="889" spans="1:31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69"/>
      <c r="W889" s="48"/>
      <c r="X889" s="48"/>
      <c r="Y889" s="48"/>
      <c r="Z889" s="48"/>
      <c r="AA889" s="48"/>
      <c r="AB889" s="48"/>
      <c r="AC889" s="48"/>
      <c r="AD889" s="48"/>
      <c r="AE889" s="48"/>
    </row>
    <row r="890" spans="1:31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69"/>
      <c r="W890" s="48"/>
      <c r="X890" s="48"/>
      <c r="Y890" s="48"/>
      <c r="Z890" s="48"/>
      <c r="AA890" s="48"/>
      <c r="AB890" s="48"/>
      <c r="AC890" s="48"/>
      <c r="AD890" s="48"/>
      <c r="AE890" s="48"/>
    </row>
    <row r="891" spans="1:31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69"/>
      <c r="W891" s="48"/>
      <c r="X891" s="48"/>
      <c r="Y891" s="48"/>
      <c r="Z891" s="48"/>
      <c r="AA891" s="48"/>
      <c r="AB891" s="48"/>
      <c r="AC891" s="48"/>
      <c r="AD891" s="48"/>
      <c r="AE891" s="48"/>
    </row>
    <row r="892" spans="1:31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69"/>
      <c r="W892" s="48"/>
      <c r="X892" s="48"/>
      <c r="Y892" s="48"/>
      <c r="Z892" s="48"/>
      <c r="AA892" s="48"/>
      <c r="AB892" s="48"/>
      <c r="AC892" s="48"/>
      <c r="AD892" s="48"/>
      <c r="AE892" s="48"/>
    </row>
    <row r="893" spans="1:31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69"/>
      <c r="W893" s="48"/>
      <c r="X893" s="48"/>
      <c r="Y893" s="48"/>
      <c r="Z893" s="48"/>
      <c r="AA893" s="48"/>
      <c r="AB893" s="48"/>
      <c r="AC893" s="48"/>
      <c r="AD893" s="48"/>
      <c r="AE893" s="48"/>
    </row>
    <row r="894" spans="1:31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69"/>
      <c r="W894" s="48"/>
      <c r="X894" s="48"/>
      <c r="Y894" s="48"/>
      <c r="Z894" s="48"/>
      <c r="AA894" s="48"/>
      <c r="AB894" s="48"/>
      <c r="AC894" s="48"/>
      <c r="AD894" s="48"/>
      <c r="AE894" s="48"/>
    </row>
    <row r="895" spans="1:31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69"/>
      <c r="W895" s="48"/>
      <c r="X895" s="48"/>
      <c r="Y895" s="48"/>
      <c r="Z895" s="48"/>
      <c r="AA895" s="48"/>
      <c r="AB895" s="48"/>
      <c r="AC895" s="48"/>
      <c r="AD895" s="48"/>
      <c r="AE895" s="48"/>
    </row>
    <row r="896" spans="1:31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69"/>
      <c r="W896" s="48"/>
      <c r="X896" s="48"/>
      <c r="Y896" s="48"/>
      <c r="Z896" s="48"/>
      <c r="AA896" s="48"/>
      <c r="AB896" s="48"/>
      <c r="AC896" s="48"/>
      <c r="AD896" s="48"/>
      <c r="AE896" s="48"/>
    </row>
    <row r="897" spans="1:31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69"/>
      <c r="W897" s="48"/>
      <c r="X897" s="48"/>
      <c r="Y897" s="48"/>
      <c r="Z897" s="48"/>
      <c r="AA897" s="48"/>
      <c r="AB897" s="48"/>
      <c r="AC897" s="48"/>
      <c r="AD897" s="48"/>
      <c r="AE897" s="48"/>
    </row>
    <row r="898" spans="1:31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69"/>
      <c r="W898" s="48"/>
      <c r="X898" s="48"/>
      <c r="Y898" s="48"/>
      <c r="Z898" s="48"/>
      <c r="AA898" s="48"/>
      <c r="AB898" s="48"/>
      <c r="AC898" s="48"/>
      <c r="AD898" s="48"/>
      <c r="AE898" s="48"/>
    </row>
    <row r="899" spans="1:31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69"/>
      <c r="W899" s="48"/>
      <c r="X899" s="48"/>
      <c r="Y899" s="48"/>
      <c r="Z899" s="48"/>
      <c r="AA899" s="48"/>
      <c r="AB899" s="48"/>
      <c r="AC899" s="48"/>
      <c r="AD899" s="48"/>
      <c r="AE899" s="48"/>
    </row>
    <row r="900" spans="1:31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69"/>
      <c r="W900" s="48"/>
      <c r="X900" s="48"/>
      <c r="Y900" s="48"/>
      <c r="Z900" s="48"/>
      <c r="AA900" s="48"/>
      <c r="AB900" s="48"/>
      <c r="AC900" s="48"/>
      <c r="AD900" s="48"/>
      <c r="AE900" s="48"/>
    </row>
    <row r="901" spans="1:31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69"/>
      <c r="W901" s="48"/>
      <c r="X901" s="48"/>
      <c r="Y901" s="48"/>
      <c r="Z901" s="48"/>
      <c r="AA901" s="48"/>
      <c r="AB901" s="48"/>
      <c r="AC901" s="48"/>
      <c r="AD901" s="48"/>
      <c r="AE901" s="48"/>
    </row>
    <row r="902" spans="1:31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69"/>
      <c r="W902" s="48"/>
      <c r="X902" s="48"/>
      <c r="Y902" s="48"/>
      <c r="Z902" s="48"/>
      <c r="AA902" s="48"/>
      <c r="AB902" s="48"/>
      <c r="AC902" s="48"/>
      <c r="AD902" s="48"/>
      <c r="AE902" s="48"/>
    </row>
    <row r="903" spans="1:31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69"/>
      <c r="W903" s="48"/>
      <c r="X903" s="48"/>
      <c r="Y903" s="48"/>
      <c r="Z903" s="48"/>
      <c r="AA903" s="48"/>
      <c r="AB903" s="48"/>
      <c r="AC903" s="48"/>
      <c r="AD903" s="48"/>
      <c r="AE903" s="48"/>
    </row>
    <row r="904" spans="1:31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69"/>
      <c r="W904" s="48"/>
      <c r="X904" s="48"/>
      <c r="Y904" s="48"/>
      <c r="Z904" s="48"/>
      <c r="AA904" s="48"/>
      <c r="AB904" s="48"/>
      <c r="AC904" s="48"/>
      <c r="AD904" s="48"/>
      <c r="AE904" s="48"/>
    </row>
    <row r="905" spans="1:31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69"/>
      <c r="W905" s="48"/>
      <c r="X905" s="48"/>
      <c r="Y905" s="48"/>
      <c r="Z905" s="48"/>
      <c r="AA905" s="48"/>
      <c r="AB905" s="48"/>
      <c r="AC905" s="48"/>
      <c r="AD905" s="48"/>
      <c r="AE905" s="48"/>
    </row>
    <row r="906" spans="1:31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69"/>
      <c r="W906" s="48"/>
      <c r="X906" s="48"/>
      <c r="Y906" s="48"/>
      <c r="Z906" s="48"/>
      <c r="AA906" s="48"/>
      <c r="AB906" s="48"/>
      <c r="AC906" s="48"/>
      <c r="AD906" s="48"/>
      <c r="AE906" s="48"/>
    </row>
    <row r="907" spans="1:31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69"/>
      <c r="W907" s="48"/>
      <c r="X907" s="48"/>
      <c r="Y907" s="48"/>
      <c r="Z907" s="48"/>
      <c r="AA907" s="48"/>
      <c r="AB907" s="48"/>
      <c r="AC907" s="48"/>
      <c r="AD907" s="48"/>
      <c r="AE907" s="48"/>
    </row>
    <row r="908" spans="1:31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69"/>
      <c r="W908" s="48"/>
      <c r="X908" s="48"/>
      <c r="Y908" s="48"/>
      <c r="Z908" s="48"/>
      <c r="AA908" s="48"/>
      <c r="AB908" s="48"/>
      <c r="AC908" s="48"/>
      <c r="AD908" s="48"/>
      <c r="AE908" s="48"/>
    </row>
    <row r="909" spans="1:31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69"/>
      <c r="W909" s="48"/>
      <c r="X909" s="48"/>
      <c r="Y909" s="48"/>
      <c r="Z909" s="48"/>
      <c r="AA909" s="48"/>
      <c r="AB909" s="48"/>
      <c r="AC909" s="48"/>
      <c r="AD909" s="48"/>
      <c r="AE909" s="48"/>
    </row>
    <row r="910" spans="1:31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69"/>
      <c r="W910" s="48"/>
      <c r="X910" s="48"/>
      <c r="Y910" s="48"/>
      <c r="Z910" s="48"/>
      <c r="AA910" s="48"/>
      <c r="AB910" s="48"/>
      <c r="AC910" s="48"/>
      <c r="AD910" s="48"/>
      <c r="AE910" s="48"/>
    </row>
    <row r="911" spans="1:31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69"/>
      <c r="W911" s="48"/>
      <c r="X911" s="48"/>
      <c r="Y911" s="48"/>
      <c r="Z911" s="48"/>
      <c r="AA911" s="48"/>
      <c r="AB911" s="48"/>
      <c r="AC911" s="48"/>
      <c r="AD911" s="48"/>
      <c r="AE911" s="48"/>
    </row>
    <row r="912" spans="1:31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69"/>
      <c r="W912" s="48"/>
      <c r="X912" s="48"/>
      <c r="Y912" s="48"/>
      <c r="Z912" s="48"/>
      <c r="AA912" s="48"/>
      <c r="AB912" s="48"/>
      <c r="AC912" s="48"/>
      <c r="AD912" s="48"/>
      <c r="AE912" s="48"/>
    </row>
    <row r="913" spans="1:31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69"/>
      <c r="W913" s="48"/>
      <c r="X913" s="48"/>
      <c r="Y913" s="48"/>
      <c r="Z913" s="48"/>
      <c r="AA913" s="48"/>
      <c r="AB913" s="48"/>
      <c r="AC913" s="48"/>
      <c r="AD913" s="48"/>
      <c r="AE913" s="48"/>
    </row>
    <row r="914" spans="1:31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69"/>
      <c r="W914" s="48"/>
      <c r="X914" s="48"/>
      <c r="Y914" s="48"/>
      <c r="Z914" s="48"/>
      <c r="AA914" s="48"/>
      <c r="AB914" s="48"/>
      <c r="AC914" s="48"/>
      <c r="AD914" s="48"/>
      <c r="AE914" s="48"/>
    </row>
    <row r="915" spans="1:31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69"/>
      <c r="W915" s="48"/>
      <c r="X915" s="48"/>
      <c r="Y915" s="48"/>
      <c r="Z915" s="48"/>
      <c r="AA915" s="48"/>
      <c r="AB915" s="48"/>
      <c r="AC915" s="48"/>
      <c r="AD915" s="48"/>
      <c r="AE915" s="48"/>
    </row>
    <row r="916" spans="1:31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69"/>
      <c r="W916" s="48"/>
      <c r="X916" s="48"/>
      <c r="Y916" s="48"/>
      <c r="Z916" s="48"/>
      <c r="AA916" s="48"/>
      <c r="AB916" s="48"/>
      <c r="AC916" s="48"/>
      <c r="AD916" s="48"/>
      <c r="AE916" s="48"/>
    </row>
    <row r="917" spans="1:31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69"/>
      <c r="W917" s="48"/>
      <c r="X917" s="48"/>
      <c r="Y917" s="48"/>
      <c r="Z917" s="48"/>
      <c r="AA917" s="48"/>
      <c r="AB917" s="48"/>
      <c r="AC917" s="48"/>
      <c r="AD917" s="48"/>
      <c r="AE917" s="48"/>
    </row>
    <row r="918" spans="1:31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69"/>
      <c r="W918" s="48"/>
      <c r="X918" s="48"/>
      <c r="Y918" s="48"/>
      <c r="Z918" s="48"/>
      <c r="AA918" s="48"/>
      <c r="AB918" s="48"/>
      <c r="AC918" s="48"/>
      <c r="AD918" s="48"/>
      <c r="AE918" s="48"/>
    </row>
    <row r="919" spans="1:31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69"/>
      <c r="W919" s="48"/>
      <c r="X919" s="48"/>
      <c r="Y919" s="48"/>
      <c r="Z919" s="48"/>
      <c r="AA919" s="48"/>
      <c r="AB919" s="48"/>
      <c r="AC919" s="48"/>
      <c r="AD919" s="48"/>
      <c r="AE919" s="48"/>
    </row>
    <row r="920" spans="1:31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69"/>
      <c r="W920" s="48"/>
      <c r="X920" s="48"/>
      <c r="Y920" s="48"/>
      <c r="Z920" s="48"/>
      <c r="AA920" s="48"/>
      <c r="AB920" s="48"/>
      <c r="AC920" s="48"/>
      <c r="AD920" s="48"/>
      <c r="AE920" s="48"/>
    </row>
    <row r="921" spans="1:31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69"/>
      <c r="W921" s="48"/>
      <c r="X921" s="48"/>
      <c r="Y921" s="48"/>
      <c r="Z921" s="48"/>
      <c r="AA921" s="48"/>
      <c r="AB921" s="48"/>
      <c r="AC921" s="48"/>
      <c r="AD921" s="48"/>
      <c r="AE921" s="48"/>
    </row>
    <row r="922" spans="1:31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69"/>
      <c r="W922" s="48"/>
      <c r="X922" s="48"/>
      <c r="Y922" s="48"/>
      <c r="Z922" s="48"/>
      <c r="AA922" s="48"/>
      <c r="AB922" s="48"/>
      <c r="AC922" s="48"/>
      <c r="AD922" s="48"/>
      <c r="AE922" s="48"/>
    </row>
    <row r="923" spans="1:31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69"/>
      <c r="W923" s="48"/>
      <c r="X923" s="48"/>
      <c r="Y923" s="48"/>
      <c r="Z923" s="48"/>
      <c r="AA923" s="48"/>
      <c r="AB923" s="48"/>
      <c r="AC923" s="48"/>
      <c r="AD923" s="48"/>
      <c r="AE923" s="48"/>
    </row>
    <row r="924" spans="1:31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69"/>
      <c r="W924" s="48"/>
      <c r="X924" s="48"/>
      <c r="Y924" s="48"/>
      <c r="Z924" s="48"/>
      <c r="AA924" s="48"/>
      <c r="AB924" s="48"/>
      <c r="AC924" s="48"/>
      <c r="AD924" s="48"/>
      <c r="AE924" s="48"/>
    </row>
    <row r="925" spans="1:31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69"/>
      <c r="W925" s="48"/>
      <c r="X925" s="48"/>
      <c r="Y925" s="48"/>
      <c r="Z925" s="48"/>
      <c r="AA925" s="48"/>
      <c r="AB925" s="48"/>
      <c r="AC925" s="48"/>
      <c r="AD925" s="48"/>
      <c r="AE925" s="48"/>
    </row>
    <row r="926" spans="1:31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69"/>
      <c r="W926" s="48"/>
      <c r="X926" s="48"/>
      <c r="Y926" s="48"/>
      <c r="Z926" s="48"/>
      <c r="AA926" s="48"/>
      <c r="AB926" s="48"/>
      <c r="AC926" s="48"/>
      <c r="AD926" s="48"/>
      <c r="AE926" s="48"/>
    </row>
    <row r="927" spans="1:31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69"/>
      <c r="W927" s="48"/>
      <c r="X927" s="48"/>
      <c r="Y927" s="48"/>
      <c r="Z927" s="48"/>
      <c r="AA927" s="48"/>
      <c r="AB927" s="48"/>
      <c r="AC927" s="48"/>
      <c r="AD927" s="48"/>
      <c r="AE927" s="48"/>
    </row>
    <row r="928" spans="1:31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69"/>
      <c r="W928" s="48"/>
      <c r="X928" s="48"/>
      <c r="Y928" s="48"/>
      <c r="Z928" s="48"/>
      <c r="AA928" s="48"/>
      <c r="AB928" s="48"/>
      <c r="AC928" s="48"/>
      <c r="AD928" s="48"/>
      <c r="AE928" s="48"/>
    </row>
    <row r="929" spans="1:31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69"/>
      <c r="W929" s="48"/>
      <c r="X929" s="48"/>
      <c r="Y929" s="48"/>
      <c r="Z929" s="48"/>
      <c r="AA929" s="48"/>
      <c r="AB929" s="48"/>
      <c r="AC929" s="48"/>
      <c r="AD929" s="48"/>
      <c r="AE929" s="48"/>
    </row>
    <row r="930" spans="1:31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69"/>
      <c r="W930" s="48"/>
      <c r="X930" s="48"/>
      <c r="Y930" s="48"/>
      <c r="Z930" s="48"/>
      <c r="AA930" s="48"/>
      <c r="AB930" s="48"/>
      <c r="AC930" s="48"/>
      <c r="AD930" s="48"/>
      <c r="AE930" s="48"/>
    </row>
    <row r="931" spans="1:31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69"/>
      <c r="W931" s="48"/>
      <c r="X931" s="48"/>
      <c r="Y931" s="48"/>
      <c r="Z931" s="48"/>
      <c r="AA931" s="48"/>
      <c r="AB931" s="48"/>
      <c r="AC931" s="48"/>
      <c r="AD931" s="48"/>
      <c r="AE931" s="48"/>
    </row>
    <row r="932" spans="1:31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69"/>
      <c r="W932" s="48"/>
      <c r="X932" s="48"/>
      <c r="Y932" s="48"/>
      <c r="Z932" s="48"/>
      <c r="AA932" s="48"/>
      <c r="AB932" s="48"/>
      <c r="AC932" s="48"/>
      <c r="AD932" s="48"/>
      <c r="AE932" s="48"/>
    </row>
    <row r="933" spans="1:31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69"/>
      <c r="W933" s="48"/>
      <c r="X933" s="48"/>
      <c r="Y933" s="48"/>
      <c r="Z933" s="48"/>
      <c r="AA933" s="48"/>
      <c r="AB933" s="48"/>
      <c r="AC933" s="48"/>
      <c r="AD933" s="48"/>
      <c r="AE933" s="48"/>
    </row>
    <row r="934" spans="1:31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69"/>
      <c r="W934" s="48"/>
      <c r="X934" s="48"/>
      <c r="Y934" s="48"/>
      <c r="Z934" s="48"/>
      <c r="AA934" s="48"/>
      <c r="AB934" s="48"/>
      <c r="AC934" s="48"/>
      <c r="AD934" s="48"/>
      <c r="AE934" s="48"/>
    </row>
    <row r="935" spans="1:31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69"/>
      <c r="W935" s="48"/>
      <c r="X935" s="48"/>
      <c r="Y935" s="48"/>
      <c r="Z935" s="48"/>
      <c r="AA935" s="48"/>
      <c r="AB935" s="48"/>
      <c r="AC935" s="48"/>
      <c r="AD935" s="48"/>
      <c r="AE935" s="48"/>
    </row>
    <row r="936" spans="1:31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69"/>
      <c r="W936" s="48"/>
      <c r="X936" s="48"/>
      <c r="Y936" s="48"/>
      <c r="Z936" s="48"/>
      <c r="AA936" s="48"/>
      <c r="AB936" s="48"/>
      <c r="AC936" s="48"/>
      <c r="AD936" s="48"/>
      <c r="AE936" s="48"/>
    </row>
    <row r="937" spans="1:31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69"/>
      <c r="W937" s="48"/>
      <c r="X937" s="48"/>
      <c r="Y937" s="48"/>
      <c r="Z937" s="48"/>
      <c r="AA937" s="48"/>
      <c r="AB937" s="48"/>
      <c r="AC937" s="48"/>
      <c r="AD937" s="48"/>
      <c r="AE937" s="48"/>
    </row>
    <row r="938" spans="1:31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69"/>
      <c r="W938" s="48"/>
      <c r="X938" s="48"/>
      <c r="Y938" s="48"/>
      <c r="Z938" s="48"/>
      <c r="AA938" s="48"/>
      <c r="AB938" s="48"/>
      <c r="AC938" s="48"/>
      <c r="AD938" s="48"/>
      <c r="AE938" s="48"/>
    </row>
    <row r="939" spans="1:31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69"/>
      <c r="W939" s="48"/>
      <c r="X939" s="48"/>
      <c r="Y939" s="48"/>
      <c r="Z939" s="48"/>
      <c r="AA939" s="48"/>
      <c r="AB939" s="48"/>
      <c r="AC939" s="48"/>
      <c r="AD939" s="48"/>
      <c r="AE939" s="48"/>
    </row>
    <row r="940" spans="1:31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69"/>
      <c r="W940" s="48"/>
      <c r="X940" s="48"/>
      <c r="Y940" s="48"/>
      <c r="Z940" s="48"/>
      <c r="AA940" s="48"/>
      <c r="AB940" s="48"/>
      <c r="AC940" s="48"/>
      <c r="AD940" s="48"/>
      <c r="AE940" s="48"/>
    </row>
    <row r="941" spans="1:31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69"/>
      <c r="W941" s="48"/>
      <c r="X941" s="48"/>
      <c r="Y941" s="48"/>
      <c r="Z941" s="48"/>
      <c r="AA941" s="48"/>
      <c r="AB941" s="48"/>
      <c r="AC941" s="48"/>
      <c r="AD941" s="48"/>
      <c r="AE941" s="48"/>
    </row>
    <row r="942" spans="1:31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69"/>
      <c r="W942" s="48"/>
      <c r="X942" s="48"/>
      <c r="Y942" s="48"/>
      <c r="Z942" s="48"/>
      <c r="AA942" s="48"/>
      <c r="AB942" s="48"/>
      <c r="AC942" s="48"/>
      <c r="AD942" s="48"/>
      <c r="AE942" s="48"/>
    </row>
    <row r="943" spans="1:31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69"/>
      <c r="W943" s="48"/>
      <c r="X943" s="48"/>
      <c r="Y943" s="48"/>
      <c r="Z943" s="48"/>
      <c r="AA943" s="48"/>
      <c r="AB943" s="48"/>
      <c r="AC943" s="48"/>
      <c r="AD943" s="48"/>
      <c r="AE943" s="48"/>
    </row>
    <row r="944" spans="1:31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69"/>
      <c r="W944" s="48"/>
      <c r="X944" s="48"/>
      <c r="Y944" s="48"/>
      <c r="Z944" s="48"/>
      <c r="AA944" s="48"/>
      <c r="AB944" s="48"/>
      <c r="AC944" s="48"/>
      <c r="AD944" s="48"/>
      <c r="AE944" s="48"/>
    </row>
    <row r="945" spans="1:31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69"/>
      <c r="W945" s="48"/>
      <c r="X945" s="48"/>
      <c r="Y945" s="48"/>
      <c r="Z945" s="48"/>
      <c r="AA945" s="48"/>
      <c r="AB945" s="48"/>
      <c r="AC945" s="48"/>
      <c r="AD945" s="48"/>
      <c r="AE945" s="48"/>
    </row>
    <row r="946" spans="1:31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69"/>
      <c r="W946" s="48"/>
      <c r="X946" s="48"/>
      <c r="Y946" s="48"/>
      <c r="Z946" s="48"/>
      <c r="AA946" s="48"/>
      <c r="AB946" s="48"/>
      <c r="AC946" s="48"/>
      <c r="AD946" s="48"/>
      <c r="AE946" s="48"/>
    </row>
    <row r="947" spans="1:31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69"/>
      <c r="W947" s="48"/>
      <c r="X947" s="48"/>
      <c r="Y947" s="48"/>
      <c r="Z947" s="48"/>
      <c r="AA947" s="48"/>
      <c r="AB947" s="48"/>
      <c r="AC947" s="48"/>
      <c r="AD947" s="48"/>
      <c r="AE947" s="48"/>
    </row>
    <row r="948" spans="1:31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69"/>
      <c r="W948" s="48"/>
      <c r="X948" s="48"/>
      <c r="Y948" s="48"/>
      <c r="Z948" s="48"/>
      <c r="AA948" s="48"/>
      <c r="AB948" s="48"/>
      <c r="AC948" s="48"/>
      <c r="AD948" s="48"/>
      <c r="AE948" s="48"/>
    </row>
    <row r="949" spans="1:31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69"/>
      <c r="W949" s="48"/>
      <c r="X949" s="48"/>
      <c r="Y949" s="48"/>
      <c r="Z949" s="48"/>
      <c r="AA949" s="48"/>
      <c r="AB949" s="48"/>
      <c r="AC949" s="48"/>
      <c r="AD949" s="48"/>
      <c r="AE949" s="48"/>
    </row>
    <row r="950" spans="1:31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69"/>
      <c r="W950" s="48"/>
      <c r="X950" s="48"/>
      <c r="Y950" s="48"/>
      <c r="Z950" s="48"/>
      <c r="AA950" s="48"/>
      <c r="AB950" s="48"/>
      <c r="AC950" s="48"/>
      <c r="AD950" s="48"/>
      <c r="AE950" s="48"/>
    </row>
    <row r="951" spans="1:31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69"/>
      <c r="W951" s="48"/>
      <c r="X951" s="48"/>
      <c r="Y951" s="48"/>
      <c r="Z951" s="48"/>
      <c r="AA951" s="48"/>
      <c r="AB951" s="48"/>
      <c r="AC951" s="48"/>
      <c r="AD951" s="48"/>
      <c r="AE951" s="48"/>
    </row>
    <row r="952" spans="1:31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69"/>
      <c r="W952" s="48"/>
      <c r="X952" s="48"/>
      <c r="Y952" s="48"/>
      <c r="Z952" s="48"/>
      <c r="AA952" s="48"/>
      <c r="AB952" s="48"/>
      <c r="AC952" s="48"/>
      <c r="AD952" s="48"/>
      <c r="AE952" s="48"/>
    </row>
    <row r="953" spans="1:31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69"/>
      <c r="W953" s="48"/>
      <c r="X953" s="48"/>
      <c r="Y953" s="48"/>
      <c r="Z953" s="48"/>
      <c r="AA953" s="48"/>
      <c r="AB953" s="48"/>
      <c r="AC953" s="48"/>
      <c r="AD953" s="48"/>
      <c r="AE953" s="48"/>
    </row>
    <row r="954" spans="1:31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69"/>
      <c r="W954" s="48"/>
      <c r="X954" s="48"/>
      <c r="Y954" s="48"/>
      <c r="Z954" s="48"/>
      <c r="AA954" s="48"/>
      <c r="AB954" s="48"/>
      <c r="AC954" s="48"/>
      <c r="AD954" s="48"/>
      <c r="AE954" s="48"/>
    </row>
    <row r="955" spans="1:31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69"/>
      <c r="W955" s="48"/>
      <c r="X955" s="48"/>
      <c r="Y955" s="48"/>
      <c r="Z955" s="48"/>
      <c r="AA955" s="48"/>
      <c r="AB955" s="48"/>
      <c r="AC955" s="48"/>
      <c r="AD955" s="48"/>
      <c r="AE955" s="48"/>
    </row>
    <row r="956" spans="1:31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69"/>
      <c r="W956" s="48"/>
      <c r="X956" s="48"/>
      <c r="Y956" s="48"/>
      <c r="Z956" s="48"/>
      <c r="AA956" s="48"/>
      <c r="AB956" s="48"/>
      <c r="AC956" s="48"/>
      <c r="AD956" s="48"/>
      <c r="AE956" s="48"/>
    </row>
    <row r="957" spans="1:31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69"/>
      <c r="W957" s="48"/>
      <c r="X957" s="48"/>
      <c r="Y957" s="48"/>
      <c r="Z957" s="48"/>
      <c r="AA957" s="48"/>
      <c r="AB957" s="48"/>
      <c r="AC957" s="48"/>
      <c r="AD957" s="48"/>
      <c r="AE957" s="48"/>
    </row>
    <row r="958" spans="1:31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69"/>
      <c r="W958" s="48"/>
      <c r="X958" s="48"/>
      <c r="Y958" s="48"/>
      <c r="Z958" s="48"/>
      <c r="AA958" s="48"/>
      <c r="AB958" s="48"/>
      <c r="AC958" s="48"/>
      <c r="AD958" s="48"/>
      <c r="AE958" s="48"/>
    </row>
    <row r="959" spans="1:31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69"/>
      <c r="W959" s="48"/>
      <c r="X959" s="48"/>
      <c r="Y959" s="48"/>
      <c r="Z959" s="48"/>
      <c r="AA959" s="48"/>
      <c r="AB959" s="48"/>
      <c r="AC959" s="48"/>
      <c r="AD959" s="48"/>
      <c r="AE959" s="48"/>
    </row>
    <row r="960" spans="1:31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69"/>
      <c r="W960" s="48"/>
      <c r="X960" s="48"/>
      <c r="Y960" s="48"/>
      <c r="Z960" s="48"/>
      <c r="AA960" s="48"/>
      <c r="AB960" s="48"/>
      <c r="AC960" s="48"/>
      <c r="AD960" s="48"/>
      <c r="AE960" s="48"/>
    </row>
    <row r="961" spans="1:31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69"/>
      <c r="W961" s="48"/>
      <c r="X961" s="48"/>
      <c r="Y961" s="48"/>
      <c r="Z961" s="48"/>
      <c r="AA961" s="48"/>
      <c r="AB961" s="48"/>
      <c r="AC961" s="48"/>
      <c r="AD961" s="48"/>
      <c r="AE961" s="48"/>
    </row>
    <row r="962" spans="1:31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69"/>
      <c r="W962" s="48"/>
      <c r="X962" s="48"/>
      <c r="Y962" s="48"/>
      <c r="Z962" s="48"/>
      <c r="AA962" s="48"/>
      <c r="AB962" s="48"/>
      <c r="AC962" s="48"/>
      <c r="AD962" s="48"/>
      <c r="AE962" s="48"/>
    </row>
    <row r="963" spans="1:31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69"/>
      <c r="W963" s="48"/>
      <c r="X963" s="48"/>
      <c r="Y963" s="48"/>
      <c r="Z963" s="48"/>
      <c r="AA963" s="48"/>
      <c r="AB963" s="48"/>
      <c r="AC963" s="48"/>
      <c r="AD963" s="48"/>
      <c r="AE963" s="48"/>
    </row>
    <row r="964" spans="1:31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69"/>
      <c r="W964" s="48"/>
      <c r="X964" s="48"/>
      <c r="Y964" s="48"/>
      <c r="Z964" s="48"/>
      <c r="AA964" s="48"/>
      <c r="AB964" s="48"/>
      <c r="AC964" s="48"/>
      <c r="AD964" s="48"/>
      <c r="AE964" s="48"/>
    </row>
    <row r="965" spans="1:31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69"/>
      <c r="W965" s="48"/>
      <c r="X965" s="48"/>
      <c r="Y965" s="48"/>
      <c r="Z965" s="48"/>
      <c r="AA965" s="48"/>
      <c r="AB965" s="48"/>
      <c r="AC965" s="48"/>
      <c r="AD965" s="48"/>
      <c r="AE965" s="48"/>
    </row>
    <row r="966" spans="1:31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69"/>
      <c r="W966" s="48"/>
      <c r="X966" s="48"/>
      <c r="Y966" s="48"/>
      <c r="Z966" s="48"/>
      <c r="AA966" s="48"/>
      <c r="AB966" s="48"/>
      <c r="AC966" s="48"/>
      <c r="AD966" s="48"/>
      <c r="AE966" s="48"/>
    </row>
    <row r="967" spans="1:31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69"/>
      <c r="W967" s="48"/>
      <c r="X967" s="48"/>
      <c r="Y967" s="48"/>
      <c r="Z967" s="48"/>
      <c r="AA967" s="48"/>
      <c r="AB967" s="48"/>
      <c r="AC967" s="48"/>
      <c r="AD967" s="48"/>
      <c r="AE967" s="48"/>
    </row>
    <row r="968" spans="1:31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69"/>
      <c r="W968" s="48"/>
      <c r="X968" s="48"/>
      <c r="Y968" s="48"/>
      <c r="Z968" s="48"/>
      <c r="AA968" s="48"/>
      <c r="AB968" s="48"/>
      <c r="AC968" s="48"/>
      <c r="AD968" s="48"/>
      <c r="AE968" s="48"/>
    </row>
    <row r="969" spans="1:31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69"/>
      <c r="W969" s="48"/>
      <c r="X969" s="48"/>
      <c r="Y969" s="48"/>
      <c r="Z969" s="48"/>
      <c r="AA969" s="48"/>
      <c r="AB969" s="48"/>
      <c r="AC969" s="48"/>
      <c r="AD969" s="48"/>
      <c r="AE969" s="48"/>
    </row>
    <row r="970" spans="1:31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69"/>
      <c r="W970" s="48"/>
      <c r="X970" s="48"/>
      <c r="Y970" s="48"/>
      <c r="Z970" s="48"/>
      <c r="AA970" s="48"/>
      <c r="AB970" s="48"/>
      <c r="AC970" s="48"/>
      <c r="AD970" s="48"/>
      <c r="AE970" s="48"/>
    </row>
    <row r="971" spans="1:31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69"/>
      <c r="W971" s="48"/>
      <c r="X971" s="48"/>
      <c r="Y971" s="48"/>
      <c r="Z971" s="48"/>
      <c r="AA971" s="48"/>
      <c r="AB971" s="48"/>
      <c r="AC971" s="48"/>
      <c r="AD971" s="48"/>
      <c r="AE971" s="48"/>
    </row>
    <row r="972" spans="1:31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69"/>
      <c r="W972" s="48"/>
      <c r="X972" s="48"/>
      <c r="Y972" s="48"/>
      <c r="Z972" s="48"/>
      <c r="AA972" s="48"/>
      <c r="AB972" s="48"/>
      <c r="AC972" s="48"/>
      <c r="AD972" s="48"/>
      <c r="AE972" s="48"/>
    </row>
    <row r="973" spans="1:31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69"/>
      <c r="W973" s="48"/>
      <c r="X973" s="48"/>
      <c r="Y973" s="48"/>
      <c r="Z973" s="48"/>
      <c r="AA973" s="48"/>
      <c r="AB973" s="48"/>
      <c r="AC973" s="48"/>
      <c r="AD973" s="48"/>
      <c r="AE973" s="48"/>
    </row>
    <row r="974" spans="1:31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69"/>
      <c r="W974" s="48"/>
      <c r="X974" s="48"/>
      <c r="Y974" s="48"/>
      <c r="Z974" s="48"/>
      <c r="AA974" s="48"/>
      <c r="AB974" s="48"/>
      <c r="AC974" s="48"/>
      <c r="AD974" s="48"/>
      <c r="AE974" s="48"/>
    </row>
    <row r="975" spans="1:31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69"/>
      <c r="W975" s="48"/>
      <c r="X975" s="48"/>
      <c r="Y975" s="48"/>
      <c r="Z975" s="48"/>
      <c r="AA975" s="48"/>
      <c r="AB975" s="48"/>
      <c r="AC975" s="48"/>
      <c r="AD975" s="48"/>
      <c r="AE975" s="48"/>
    </row>
    <row r="976" spans="1:31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69"/>
      <c r="W976" s="48"/>
      <c r="X976" s="48"/>
      <c r="Y976" s="48"/>
      <c r="Z976" s="48"/>
      <c r="AA976" s="48"/>
      <c r="AB976" s="48"/>
      <c r="AC976" s="48"/>
      <c r="AD976" s="48"/>
      <c r="AE976" s="48"/>
    </row>
    <row r="977" spans="1:31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69"/>
      <c r="W977" s="48"/>
      <c r="X977" s="48"/>
      <c r="Y977" s="48"/>
      <c r="Z977" s="48"/>
      <c r="AA977" s="48"/>
      <c r="AB977" s="48"/>
      <c r="AC977" s="48"/>
      <c r="AD977" s="48"/>
      <c r="AE977" s="48"/>
    </row>
    <row r="978" spans="1:31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69"/>
      <c r="W978" s="48"/>
      <c r="X978" s="48"/>
      <c r="Y978" s="48"/>
      <c r="Z978" s="48"/>
      <c r="AA978" s="48"/>
      <c r="AB978" s="48"/>
      <c r="AC978" s="48"/>
      <c r="AD978" s="48"/>
      <c r="AE978" s="48"/>
    </row>
    <row r="979" spans="1:31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69"/>
      <c r="W979" s="48"/>
      <c r="X979" s="48"/>
      <c r="Y979" s="48"/>
      <c r="Z979" s="48"/>
      <c r="AA979" s="48"/>
      <c r="AB979" s="48"/>
      <c r="AC979" s="48"/>
      <c r="AD979" s="48"/>
      <c r="AE979" s="48"/>
    </row>
    <row r="980" spans="1:31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69"/>
      <c r="W980" s="48"/>
      <c r="X980" s="48"/>
      <c r="Y980" s="48"/>
      <c r="Z980" s="48"/>
      <c r="AA980" s="48"/>
      <c r="AB980" s="48"/>
      <c r="AC980" s="48"/>
      <c r="AD980" s="48"/>
      <c r="AE980" s="48"/>
    </row>
    <row r="981" spans="1:31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69"/>
      <c r="W981" s="48"/>
      <c r="X981" s="48"/>
      <c r="Y981" s="48"/>
      <c r="Z981" s="48"/>
      <c r="AA981" s="48"/>
      <c r="AB981" s="48"/>
      <c r="AC981" s="48"/>
      <c r="AD981" s="48"/>
      <c r="AE981" s="48"/>
    </row>
    <row r="982" spans="1:31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69"/>
      <c r="W982" s="48"/>
      <c r="X982" s="48"/>
      <c r="Y982" s="48"/>
      <c r="Z982" s="48"/>
      <c r="AA982" s="48"/>
      <c r="AB982" s="48"/>
      <c r="AC982" s="48"/>
      <c r="AD982" s="48"/>
      <c r="AE982" s="48"/>
    </row>
    <row r="983" spans="1:31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69"/>
      <c r="W983" s="48"/>
      <c r="X983" s="48"/>
      <c r="Y983" s="48"/>
      <c r="Z983" s="48"/>
      <c r="AA983" s="48"/>
      <c r="AB983" s="48"/>
      <c r="AC983" s="48"/>
      <c r="AD983" s="48"/>
      <c r="AE983" s="48"/>
    </row>
    <row r="984" spans="1:31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69"/>
      <c r="W984" s="48"/>
      <c r="X984" s="48"/>
      <c r="Y984" s="48"/>
      <c r="Z984" s="48"/>
      <c r="AA984" s="48"/>
      <c r="AB984" s="48"/>
      <c r="AC984" s="48"/>
      <c r="AD984" s="48"/>
      <c r="AE984" s="48"/>
    </row>
    <row r="985" spans="1:31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69"/>
      <c r="W985" s="48"/>
      <c r="X985" s="48"/>
      <c r="Y985" s="48"/>
      <c r="Z985" s="48"/>
      <c r="AA985" s="48"/>
      <c r="AB985" s="48"/>
      <c r="AC985" s="48"/>
      <c r="AD985" s="48"/>
      <c r="AE985" s="48"/>
    </row>
    <row r="986" spans="1:31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69"/>
      <c r="W986" s="48"/>
      <c r="X986" s="48"/>
      <c r="Y986" s="48"/>
      <c r="Z986" s="48"/>
      <c r="AA986" s="48"/>
      <c r="AB986" s="48"/>
      <c r="AC986" s="48"/>
      <c r="AD986" s="48"/>
      <c r="AE986" s="48"/>
    </row>
    <row r="987" spans="1:31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69"/>
      <c r="W987" s="48"/>
      <c r="X987" s="48"/>
      <c r="Y987" s="48"/>
      <c r="Z987" s="48"/>
      <c r="AA987" s="48"/>
      <c r="AB987" s="48"/>
      <c r="AC987" s="48"/>
      <c r="AD987" s="48"/>
      <c r="AE987" s="48"/>
    </row>
    <row r="988" spans="1:31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69"/>
      <c r="W988" s="48"/>
      <c r="X988" s="48"/>
      <c r="Y988" s="48"/>
      <c r="Z988" s="48"/>
      <c r="AA988" s="48"/>
      <c r="AB988" s="48"/>
      <c r="AC988" s="48"/>
      <c r="AD988" s="48"/>
      <c r="AE988" s="48"/>
    </row>
    <row r="989" spans="1:31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69"/>
      <c r="W989" s="48"/>
      <c r="X989" s="48"/>
      <c r="Y989" s="48"/>
      <c r="Z989" s="48"/>
      <c r="AA989" s="48"/>
      <c r="AB989" s="48"/>
      <c r="AC989" s="48"/>
      <c r="AD989" s="48"/>
      <c r="AE989" s="48"/>
    </row>
    <row r="990" spans="1:31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69"/>
      <c r="W990" s="48"/>
      <c r="X990" s="48"/>
      <c r="Y990" s="48"/>
      <c r="Z990" s="48"/>
      <c r="AA990" s="48"/>
      <c r="AB990" s="48"/>
      <c r="AC990" s="48"/>
      <c r="AD990" s="48"/>
      <c r="AE990" s="48"/>
    </row>
    <row r="991" spans="1:31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69"/>
      <c r="W991" s="48"/>
      <c r="X991" s="48"/>
      <c r="Y991" s="48"/>
      <c r="Z991" s="48"/>
      <c r="AA991" s="48"/>
      <c r="AB991" s="48"/>
      <c r="AC991" s="48"/>
      <c r="AD991" s="48"/>
      <c r="AE991" s="48"/>
    </row>
    <row r="992" spans="1:31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69"/>
      <c r="W992" s="48"/>
      <c r="X992" s="48"/>
      <c r="Y992" s="48"/>
      <c r="Z992" s="48"/>
      <c r="AA992" s="48"/>
      <c r="AB992" s="48"/>
      <c r="AC992" s="48"/>
      <c r="AD992" s="48"/>
      <c r="AE992" s="48"/>
    </row>
    <row r="993" spans="1:31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69"/>
      <c r="W993" s="48"/>
      <c r="X993" s="48"/>
      <c r="Y993" s="48"/>
      <c r="Z993" s="48"/>
      <c r="AA993" s="48"/>
      <c r="AB993" s="48"/>
      <c r="AC993" s="48"/>
      <c r="AD993" s="48"/>
      <c r="AE993" s="48"/>
    </row>
    <row r="994" spans="1:31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69"/>
      <c r="W994" s="48"/>
      <c r="X994" s="48"/>
      <c r="Y994" s="48"/>
      <c r="Z994" s="48"/>
      <c r="AA994" s="48"/>
      <c r="AB994" s="48"/>
      <c r="AC994" s="48"/>
      <c r="AD994" s="48"/>
      <c r="AE994" s="48"/>
    </row>
    <row r="995" spans="1:31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69"/>
      <c r="W995" s="48"/>
      <c r="X995" s="48"/>
      <c r="Y995" s="48"/>
      <c r="Z995" s="48"/>
      <c r="AA995" s="48"/>
      <c r="AB995" s="48"/>
      <c r="AC995" s="48"/>
      <c r="AD995" s="48"/>
      <c r="AE995" s="48"/>
    </row>
    <row r="996" spans="1:31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69"/>
      <c r="W996" s="48"/>
      <c r="X996" s="48"/>
      <c r="Y996" s="48"/>
      <c r="Z996" s="48"/>
      <c r="AA996" s="48"/>
      <c r="AB996" s="48"/>
      <c r="AC996" s="48"/>
      <c r="AD996" s="48"/>
      <c r="AE996" s="48"/>
    </row>
    <row r="997" spans="1:31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69"/>
      <c r="W997" s="48"/>
      <c r="X997" s="48"/>
      <c r="Y997" s="48"/>
      <c r="Z997" s="48"/>
      <c r="AA997" s="48"/>
      <c r="AB997" s="48"/>
      <c r="AC997" s="48"/>
      <c r="AD997" s="48"/>
      <c r="AE997" s="48"/>
    </row>
    <row r="998" spans="1:31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69"/>
      <c r="W998" s="48"/>
      <c r="X998" s="48"/>
      <c r="Y998" s="48"/>
      <c r="Z998" s="48"/>
      <c r="AA998" s="48"/>
      <c r="AB998" s="48"/>
      <c r="AC998" s="48"/>
      <c r="AD998" s="48"/>
      <c r="AE998" s="48"/>
    </row>
    <row r="999" spans="1:31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69"/>
      <c r="W999" s="48"/>
      <c r="X999" s="48"/>
      <c r="Y999" s="48"/>
      <c r="Z999" s="48"/>
      <c r="AA999" s="48"/>
      <c r="AB999" s="48"/>
      <c r="AC999" s="48"/>
      <c r="AD999" s="48"/>
      <c r="AE999" s="48"/>
    </row>
    <row r="1000" spans="1:31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69"/>
      <c r="W1000" s="48"/>
      <c r="X1000" s="48"/>
      <c r="Y1000" s="48"/>
      <c r="Z1000" s="48"/>
      <c r="AA1000" s="48"/>
      <c r="AB1000" s="48"/>
      <c r="AC1000" s="48"/>
      <c r="AD1000" s="48"/>
      <c r="AE1000" s="48"/>
    </row>
  </sheetData>
  <mergeCells count="16">
    <mergeCell ref="M5:M6"/>
    <mergeCell ref="O5:O6"/>
    <mergeCell ref="P5:P6"/>
    <mergeCell ref="A1:T1"/>
    <mergeCell ref="A2:T2"/>
    <mergeCell ref="A3:T3"/>
    <mergeCell ref="A4:A6"/>
    <mergeCell ref="B4:B6"/>
    <mergeCell ref="F4:S4"/>
    <mergeCell ref="T4:T5"/>
    <mergeCell ref="Q5:Q6"/>
    <mergeCell ref="G5:G6"/>
    <mergeCell ref="H5:H6"/>
    <mergeCell ref="I5:I6"/>
    <mergeCell ref="K5:K6"/>
    <mergeCell ref="L5:L6"/>
  </mergeCells>
  <conditionalFormatting sqref="G13:G206">
    <cfRule type="cellIs" dxfId="9" priority="4" operator="equal">
      <formula>0</formula>
    </cfRule>
  </conditionalFormatting>
  <conditionalFormatting sqref="G7:I206">
    <cfRule type="cellIs" dxfId="8" priority="5" operator="equal">
      <formula>0</formula>
    </cfRule>
  </conditionalFormatting>
  <conditionalFormatting sqref="K7:M206">
    <cfRule type="cellIs" dxfId="7" priority="6" operator="equal">
      <formula>0</formula>
    </cfRule>
  </conditionalFormatting>
  <conditionalFormatting sqref="O7:Q206">
    <cfRule type="cellIs" dxfId="6" priority="7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36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I12" sqref="I12"/>
    </sheetView>
  </sheetViews>
  <sheetFormatPr defaultColWidth="12.625" defaultRowHeight="15" customHeight="1"/>
  <cols>
    <col min="1" max="1" width="8.875" customWidth="1"/>
    <col min="2" max="2" width="24.875" customWidth="1"/>
    <col min="3" max="3" width="30.875" customWidth="1"/>
    <col min="4" max="4" width="13.125" customWidth="1"/>
    <col min="5" max="5" width="10.875" customWidth="1"/>
    <col min="6" max="26" width="8.875" customWidth="1"/>
  </cols>
  <sheetData>
    <row r="1" spans="1:26" ht="21" customHeight="1">
      <c r="A1" s="132" t="s">
        <v>699</v>
      </c>
      <c r="B1" s="132"/>
      <c r="C1" s="132"/>
      <c r="D1" s="132"/>
      <c r="E1" s="132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69" customHeight="1">
      <c r="A2" s="64" t="s">
        <v>74</v>
      </c>
      <c r="B2" s="65" t="s">
        <v>75</v>
      </c>
      <c r="C2" s="66" t="s">
        <v>76</v>
      </c>
      <c r="D2" s="67" t="s">
        <v>700</v>
      </c>
      <c r="E2" s="67" t="s">
        <v>78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5.75" customHeight="1">
      <c r="A3" s="92">
        <v>1</v>
      </c>
      <c r="B3" s="93" t="s">
        <v>304</v>
      </c>
      <c r="C3" s="93" t="s">
        <v>305</v>
      </c>
      <c r="D3" s="49">
        <v>56</v>
      </c>
      <c r="E3" s="55" t="str">
        <f>IF(D3&lt;=47,"Y","N")</f>
        <v>N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>
      <c r="A4" s="92">
        <v>2</v>
      </c>
      <c r="B4" s="93" t="s">
        <v>306</v>
      </c>
      <c r="C4" s="93" t="s">
        <v>307</v>
      </c>
      <c r="D4" s="49">
        <v>65</v>
      </c>
      <c r="E4" s="55" t="str">
        <f t="shared" ref="E4:E67" si="0">IF(D4&lt;=47,"Y","N")</f>
        <v>N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92">
        <v>3</v>
      </c>
      <c r="B5" s="93" t="s">
        <v>308</v>
      </c>
      <c r="C5" s="93" t="s">
        <v>309</v>
      </c>
      <c r="D5" s="49">
        <v>56</v>
      </c>
      <c r="E5" s="55" t="str">
        <f t="shared" si="0"/>
        <v>N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92">
        <v>4</v>
      </c>
      <c r="B6" s="93" t="s">
        <v>310</v>
      </c>
      <c r="C6" s="93" t="s">
        <v>101</v>
      </c>
      <c r="D6" s="49">
        <v>70</v>
      </c>
      <c r="E6" s="55" t="str">
        <f t="shared" si="0"/>
        <v>N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5.75" customHeight="1">
      <c r="A7" s="92">
        <v>5</v>
      </c>
      <c r="B7" s="93" t="s">
        <v>311</v>
      </c>
      <c r="C7" s="93" t="s">
        <v>312</v>
      </c>
      <c r="D7" s="49">
        <v>51</v>
      </c>
      <c r="E7" s="55" t="str">
        <f t="shared" si="0"/>
        <v>N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92">
        <v>6</v>
      </c>
      <c r="B8" s="93" t="s">
        <v>313</v>
      </c>
      <c r="C8" s="93" t="s">
        <v>314</v>
      </c>
      <c r="D8" s="49">
        <v>56</v>
      </c>
      <c r="E8" s="55" t="str">
        <f t="shared" si="0"/>
        <v>N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92">
        <v>7</v>
      </c>
      <c r="B9" s="93" t="s">
        <v>315</v>
      </c>
      <c r="C9" s="93" t="s">
        <v>316</v>
      </c>
      <c r="D9" s="49">
        <v>65</v>
      </c>
      <c r="E9" s="55" t="str">
        <f t="shared" si="0"/>
        <v>N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>
      <c r="A10" s="92">
        <v>8</v>
      </c>
      <c r="B10" s="93" t="s">
        <v>317</v>
      </c>
      <c r="C10" s="93" t="s">
        <v>318</v>
      </c>
      <c r="D10" s="49">
        <v>70</v>
      </c>
      <c r="E10" s="55" t="str">
        <f t="shared" si="0"/>
        <v>N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.75" customHeight="1">
      <c r="A11" s="92">
        <v>9</v>
      </c>
      <c r="B11" s="93" t="s">
        <v>319</v>
      </c>
      <c r="C11" s="93" t="s">
        <v>320</v>
      </c>
      <c r="D11" s="49">
        <v>68</v>
      </c>
      <c r="E11" s="55" t="str">
        <f t="shared" si="0"/>
        <v>N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92">
        <v>10</v>
      </c>
      <c r="B12" s="93" t="s">
        <v>321</v>
      </c>
      <c r="C12" s="93" t="s">
        <v>322</v>
      </c>
      <c r="D12" s="49">
        <v>61</v>
      </c>
      <c r="E12" s="55" t="str">
        <f t="shared" si="0"/>
        <v>N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92">
        <v>11</v>
      </c>
      <c r="B13" s="93" t="s">
        <v>323</v>
      </c>
      <c r="C13" s="93" t="s">
        <v>324</v>
      </c>
      <c r="D13" s="49">
        <v>70</v>
      </c>
      <c r="E13" s="55" t="str">
        <f t="shared" si="0"/>
        <v>N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>
      <c r="A14" s="92">
        <v>12</v>
      </c>
      <c r="B14" s="93" t="s">
        <v>325</v>
      </c>
      <c r="C14" s="93" t="s">
        <v>326</v>
      </c>
      <c r="D14" s="49">
        <v>61</v>
      </c>
      <c r="E14" s="55" t="str">
        <f t="shared" si="0"/>
        <v>N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>
      <c r="A15" s="92">
        <v>13</v>
      </c>
      <c r="B15" s="93" t="s">
        <v>327</v>
      </c>
      <c r="C15" s="93" t="s">
        <v>328</v>
      </c>
      <c r="D15" s="49">
        <v>61</v>
      </c>
      <c r="E15" s="55" t="str">
        <f t="shared" si="0"/>
        <v>N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>
      <c r="A16" s="92">
        <v>14</v>
      </c>
      <c r="B16" s="93" t="s">
        <v>329</v>
      </c>
      <c r="C16" s="93" t="s">
        <v>330</v>
      </c>
      <c r="D16" s="49">
        <v>70</v>
      </c>
      <c r="E16" s="55" t="str">
        <f t="shared" si="0"/>
        <v>N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>
      <c r="A17" s="92">
        <v>15</v>
      </c>
      <c r="B17" s="93" t="s">
        <v>331</v>
      </c>
      <c r="C17" s="93" t="s">
        <v>332</v>
      </c>
      <c r="D17" s="49">
        <v>56</v>
      </c>
      <c r="E17" s="55" t="str">
        <f t="shared" si="0"/>
        <v>N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>
      <c r="A18" s="92">
        <v>16</v>
      </c>
      <c r="B18" s="93" t="s">
        <v>333</v>
      </c>
      <c r="C18" s="93" t="s">
        <v>334</v>
      </c>
      <c r="D18" s="49">
        <v>68</v>
      </c>
      <c r="E18" s="55" t="str">
        <f t="shared" si="0"/>
        <v>N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>
      <c r="A19" s="92">
        <v>17</v>
      </c>
      <c r="B19" s="93" t="s">
        <v>335</v>
      </c>
      <c r="C19" s="93" t="s">
        <v>336</v>
      </c>
      <c r="D19" s="49">
        <v>61</v>
      </c>
      <c r="E19" s="55" t="str">
        <f t="shared" si="0"/>
        <v>N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92">
        <v>18</v>
      </c>
      <c r="B20" s="93" t="s">
        <v>337</v>
      </c>
      <c r="C20" s="93" t="s">
        <v>338</v>
      </c>
      <c r="D20" s="49">
        <v>65</v>
      </c>
      <c r="E20" s="55" t="str">
        <f t="shared" si="0"/>
        <v>N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>
      <c r="A21" s="92">
        <v>19</v>
      </c>
      <c r="B21" s="93" t="s">
        <v>339</v>
      </c>
      <c r="C21" s="93" t="s">
        <v>340</v>
      </c>
      <c r="D21" s="49">
        <v>65</v>
      </c>
      <c r="E21" s="55" t="str">
        <f t="shared" si="0"/>
        <v>N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92">
        <v>20</v>
      </c>
      <c r="B22" s="93" t="s">
        <v>341</v>
      </c>
      <c r="C22" s="93" t="s">
        <v>342</v>
      </c>
      <c r="D22" s="49">
        <v>70</v>
      </c>
      <c r="E22" s="55" t="str">
        <f t="shared" si="0"/>
        <v>N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>
      <c r="A23" s="92">
        <v>21</v>
      </c>
      <c r="B23" s="93" t="s">
        <v>343</v>
      </c>
      <c r="C23" s="93" t="s">
        <v>344</v>
      </c>
      <c r="D23" s="49">
        <v>56</v>
      </c>
      <c r="E23" s="55" t="str">
        <f t="shared" si="0"/>
        <v>N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>
      <c r="A24" s="92">
        <v>22</v>
      </c>
      <c r="B24" s="93" t="s">
        <v>345</v>
      </c>
      <c r="C24" s="93" t="s">
        <v>346</v>
      </c>
      <c r="D24" s="49">
        <v>61</v>
      </c>
      <c r="E24" s="55" t="str">
        <f t="shared" si="0"/>
        <v>N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>
      <c r="A25" s="92">
        <v>23</v>
      </c>
      <c r="B25" s="93" t="s">
        <v>347</v>
      </c>
      <c r="C25" s="93" t="s">
        <v>348</v>
      </c>
      <c r="D25" s="49">
        <v>58</v>
      </c>
      <c r="E25" s="55" t="str">
        <f t="shared" si="0"/>
        <v>N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92">
        <v>24</v>
      </c>
      <c r="B26" s="93" t="s">
        <v>349</v>
      </c>
      <c r="C26" s="93" t="s">
        <v>350</v>
      </c>
      <c r="D26" s="49">
        <v>56</v>
      </c>
      <c r="E26" s="55" t="str">
        <f t="shared" si="0"/>
        <v>N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5.75" customHeight="1">
      <c r="A27" s="92">
        <v>25</v>
      </c>
      <c r="B27" s="93" t="s">
        <v>351</v>
      </c>
      <c r="C27" s="93" t="s">
        <v>352</v>
      </c>
      <c r="D27" s="49">
        <v>65</v>
      </c>
      <c r="E27" s="55" t="str">
        <f t="shared" si="0"/>
        <v>N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.75" customHeight="1">
      <c r="A28" s="92">
        <v>26</v>
      </c>
      <c r="B28" s="93" t="s">
        <v>353</v>
      </c>
      <c r="C28" s="93" t="s">
        <v>354</v>
      </c>
      <c r="D28" s="49">
        <v>56</v>
      </c>
      <c r="E28" s="55" t="str">
        <f t="shared" si="0"/>
        <v>N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>
      <c r="A29" s="92">
        <v>27</v>
      </c>
      <c r="B29" s="93" t="s">
        <v>355</v>
      </c>
      <c r="C29" s="93" t="s">
        <v>356</v>
      </c>
      <c r="D29" s="49">
        <v>61</v>
      </c>
      <c r="E29" s="55" t="str">
        <f t="shared" si="0"/>
        <v>N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>
      <c r="A30" s="92">
        <v>28</v>
      </c>
      <c r="B30" s="93" t="s">
        <v>357</v>
      </c>
      <c r="C30" s="93" t="s">
        <v>358</v>
      </c>
      <c r="D30" s="49">
        <v>56</v>
      </c>
      <c r="E30" s="55" t="str">
        <f t="shared" si="0"/>
        <v>N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>
      <c r="A31" s="92">
        <v>29</v>
      </c>
      <c r="B31" s="93" t="s">
        <v>359</v>
      </c>
      <c r="C31" s="93" t="s">
        <v>360</v>
      </c>
      <c r="D31" s="49">
        <v>70</v>
      </c>
      <c r="E31" s="55" t="str">
        <f t="shared" si="0"/>
        <v>N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92">
        <v>30</v>
      </c>
      <c r="B32" s="93" t="s">
        <v>361</v>
      </c>
      <c r="C32" s="93" t="s">
        <v>362</v>
      </c>
      <c r="D32" s="49">
        <v>56</v>
      </c>
      <c r="E32" s="55" t="str">
        <f t="shared" si="0"/>
        <v>N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.75" customHeight="1">
      <c r="A33" s="92">
        <v>31</v>
      </c>
      <c r="B33" s="93" t="s">
        <v>363</v>
      </c>
      <c r="C33" s="93" t="s">
        <v>364</v>
      </c>
      <c r="D33" s="49">
        <v>61</v>
      </c>
      <c r="E33" s="55" t="str">
        <f t="shared" si="0"/>
        <v>N</v>
      </c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>
      <c r="A34" s="92">
        <v>32</v>
      </c>
      <c r="B34" s="93" t="s">
        <v>365</v>
      </c>
      <c r="C34" s="93" t="s">
        <v>366</v>
      </c>
      <c r="D34" s="49">
        <v>56</v>
      </c>
      <c r="E34" s="55" t="str">
        <f t="shared" si="0"/>
        <v>N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92">
        <v>33</v>
      </c>
      <c r="B35" s="93" t="s">
        <v>367</v>
      </c>
      <c r="C35" s="93" t="s">
        <v>368</v>
      </c>
      <c r="D35" s="49">
        <v>70</v>
      </c>
      <c r="E35" s="55" t="str">
        <f t="shared" si="0"/>
        <v>N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>
      <c r="A36" s="92">
        <v>34</v>
      </c>
      <c r="B36" s="93" t="s">
        <v>369</v>
      </c>
      <c r="C36" s="93" t="s">
        <v>370</v>
      </c>
      <c r="D36" s="49">
        <v>58</v>
      </c>
      <c r="E36" s="55" t="str">
        <f t="shared" si="0"/>
        <v>N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92">
        <v>35</v>
      </c>
      <c r="B37" s="93" t="s">
        <v>371</v>
      </c>
      <c r="C37" s="93" t="s">
        <v>372</v>
      </c>
      <c r="D37" s="49">
        <v>47</v>
      </c>
      <c r="E37" s="55" t="str">
        <f t="shared" si="0"/>
        <v>Y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92">
        <v>36</v>
      </c>
      <c r="B38" s="93" t="s">
        <v>373</v>
      </c>
      <c r="C38" s="93" t="s">
        <v>374</v>
      </c>
      <c r="D38" s="49">
        <v>56</v>
      </c>
      <c r="E38" s="55" t="str">
        <f t="shared" si="0"/>
        <v>N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92">
        <v>37</v>
      </c>
      <c r="B39" s="93" t="s">
        <v>375</v>
      </c>
      <c r="C39" s="93" t="s">
        <v>376</v>
      </c>
      <c r="D39" s="49">
        <v>56</v>
      </c>
      <c r="E39" s="55" t="str">
        <f t="shared" si="0"/>
        <v>N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92">
        <v>38</v>
      </c>
      <c r="B40" s="93" t="s">
        <v>377</v>
      </c>
      <c r="C40" s="93" t="s">
        <v>378</v>
      </c>
      <c r="D40" s="49">
        <v>47</v>
      </c>
      <c r="E40" s="55" t="str">
        <f t="shared" si="0"/>
        <v>Y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92">
        <v>39</v>
      </c>
      <c r="B41" s="93" t="s">
        <v>379</v>
      </c>
      <c r="C41" s="93" t="s">
        <v>380</v>
      </c>
      <c r="D41" s="49">
        <v>65</v>
      </c>
      <c r="E41" s="55" t="str">
        <f t="shared" si="0"/>
        <v>N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92">
        <v>40</v>
      </c>
      <c r="B42" s="93" t="s">
        <v>381</v>
      </c>
      <c r="C42" s="93" t="s">
        <v>382</v>
      </c>
      <c r="D42" s="49">
        <v>56</v>
      </c>
      <c r="E42" s="55" t="str">
        <f t="shared" si="0"/>
        <v>N</v>
      </c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92">
        <v>41</v>
      </c>
      <c r="B43" s="93" t="s">
        <v>383</v>
      </c>
      <c r="C43" s="93" t="s">
        <v>384</v>
      </c>
      <c r="D43" s="49">
        <v>56</v>
      </c>
      <c r="E43" s="55" t="str">
        <f t="shared" si="0"/>
        <v>N</v>
      </c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92">
        <v>42</v>
      </c>
      <c r="B44" s="93" t="s">
        <v>385</v>
      </c>
      <c r="C44" s="93" t="s">
        <v>386</v>
      </c>
      <c r="D44" s="49">
        <v>58</v>
      </c>
      <c r="E44" s="55" t="str">
        <f t="shared" si="0"/>
        <v>N</v>
      </c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92">
        <v>43</v>
      </c>
      <c r="B45" s="93" t="s">
        <v>387</v>
      </c>
      <c r="C45" s="93" t="s">
        <v>388</v>
      </c>
      <c r="D45" s="49">
        <v>68</v>
      </c>
      <c r="E45" s="55" t="str">
        <f t="shared" si="0"/>
        <v>N</v>
      </c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92">
        <v>44</v>
      </c>
      <c r="B46" s="93" t="s">
        <v>389</v>
      </c>
      <c r="C46" s="93" t="s">
        <v>390</v>
      </c>
      <c r="D46" s="49">
        <v>63</v>
      </c>
      <c r="E46" s="55" t="str">
        <f t="shared" si="0"/>
        <v>N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92">
        <v>45</v>
      </c>
      <c r="B47" s="93" t="s">
        <v>391</v>
      </c>
      <c r="C47" s="93" t="s">
        <v>392</v>
      </c>
      <c r="D47" s="49">
        <v>58</v>
      </c>
      <c r="E47" s="55" t="str">
        <f t="shared" si="0"/>
        <v>N</v>
      </c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92">
        <v>46</v>
      </c>
      <c r="B48" s="93" t="s">
        <v>393</v>
      </c>
      <c r="C48" s="93" t="s">
        <v>394</v>
      </c>
      <c r="D48" s="49">
        <v>58</v>
      </c>
      <c r="E48" s="55" t="str">
        <f t="shared" si="0"/>
        <v>N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92">
        <v>47</v>
      </c>
      <c r="B49" s="93" t="s">
        <v>395</v>
      </c>
      <c r="C49" s="93" t="s">
        <v>396</v>
      </c>
      <c r="D49" s="49">
        <v>65</v>
      </c>
      <c r="E49" s="55" t="str">
        <f t="shared" si="0"/>
        <v>N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92">
        <v>48</v>
      </c>
      <c r="B50" s="93" t="s">
        <v>397</v>
      </c>
      <c r="C50" s="93" t="s">
        <v>398</v>
      </c>
      <c r="D50" s="49">
        <v>58</v>
      </c>
      <c r="E50" s="55" t="str">
        <f t="shared" si="0"/>
        <v>N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92">
        <v>49</v>
      </c>
      <c r="B51" s="93" t="s">
        <v>399</v>
      </c>
      <c r="C51" s="93" t="s">
        <v>400</v>
      </c>
      <c r="D51" s="49">
        <v>63</v>
      </c>
      <c r="E51" s="55" t="str">
        <f t="shared" si="0"/>
        <v>N</v>
      </c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92">
        <v>50</v>
      </c>
      <c r="B52" s="93" t="s">
        <v>401</v>
      </c>
      <c r="C52" s="93" t="s">
        <v>402</v>
      </c>
      <c r="D52" s="49">
        <v>70</v>
      </c>
      <c r="E52" s="55" t="str">
        <f t="shared" si="0"/>
        <v>N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92">
        <v>51</v>
      </c>
      <c r="B53" s="93" t="s">
        <v>403</v>
      </c>
      <c r="C53" s="93" t="s">
        <v>404</v>
      </c>
      <c r="D53" s="49">
        <v>65</v>
      </c>
      <c r="E53" s="55" t="str">
        <f t="shared" si="0"/>
        <v>N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92">
        <v>52</v>
      </c>
      <c r="B54" s="93" t="s">
        <v>405</v>
      </c>
      <c r="C54" s="93" t="s">
        <v>406</v>
      </c>
      <c r="D54" s="49">
        <v>58</v>
      </c>
      <c r="E54" s="55" t="str">
        <f t="shared" si="0"/>
        <v>N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92">
        <v>53</v>
      </c>
      <c r="B55" s="93" t="s">
        <v>407</v>
      </c>
      <c r="C55" s="93" t="s">
        <v>408</v>
      </c>
      <c r="D55" s="49">
        <v>58</v>
      </c>
      <c r="E55" s="55" t="str">
        <f t="shared" si="0"/>
        <v>N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92">
        <v>54</v>
      </c>
      <c r="B56" s="93" t="s">
        <v>409</v>
      </c>
      <c r="C56" s="93" t="s">
        <v>410</v>
      </c>
      <c r="D56" s="49">
        <v>70</v>
      </c>
      <c r="E56" s="55" t="str">
        <f t="shared" si="0"/>
        <v>N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92">
        <v>55</v>
      </c>
      <c r="B57" s="93" t="s">
        <v>411</v>
      </c>
      <c r="C57" s="93" t="s">
        <v>156</v>
      </c>
      <c r="D57" s="49">
        <v>56</v>
      </c>
      <c r="E57" s="55" t="str">
        <f t="shared" si="0"/>
        <v>N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92">
        <v>56</v>
      </c>
      <c r="B58" s="93" t="s">
        <v>412</v>
      </c>
      <c r="C58" s="93" t="s">
        <v>413</v>
      </c>
      <c r="D58" s="49">
        <v>58</v>
      </c>
      <c r="E58" s="55" t="str">
        <f t="shared" si="0"/>
        <v>N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92">
        <v>57</v>
      </c>
      <c r="B59" s="93" t="s">
        <v>414</v>
      </c>
      <c r="C59" s="93" t="s">
        <v>415</v>
      </c>
      <c r="D59" s="49">
        <v>58</v>
      </c>
      <c r="E59" s="55" t="str">
        <f t="shared" si="0"/>
        <v>N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92">
        <v>58</v>
      </c>
      <c r="B60" s="93" t="s">
        <v>416</v>
      </c>
      <c r="C60" s="93" t="s">
        <v>417</v>
      </c>
      <c r="D60" s="49">
        <v>56</v>
      </c>
      <c r="E60" s="55" t="str">
        <f t="shared" si="0"/>
        <v>N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92">
        <v>59</v>
      </c>
      <c r="B61" s="93" t="s">
        <v>418</v>
      </c>
      <c r="C61" s="93" t="s">
        <v>419</v>
      </c>
      <c r="D61" s="49">
        <v>58</v>
      </c>
      <c r="E61" s="55" t="str">
        <f t="shared" si="0"/>
        <v>N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92">
        <v>60</v>
      </c>
      <c r="B62" s="93" t="s">
        <v>420</v>
      </c>
      <c r="C62" s="93" t="s">
        <v>421</v>
      </c>
      <c r="D62" s="49">
        <v>54</v>
      </c>
      <c r="E62" s="55" t="str">
        <f t="shared" si="0"/>
        <v>N</v>
      </c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92">
        <v>61</v>
      </c>
      <c r="B63" s="93" t="s">
        <v>422</v>
      </c>
      <c r="C63" s="93" t="s">
        <v>423</v>
      </c>
      <c r="D63" s="49">
        <v>63</v>
      </c>
      <c r="E63" s="55" t="str">
        <f t="shared" si="0"/>
        <v>N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92">
        <v>62</v>
      </c>
      <c r="B64" s="93" t="s">
        <v>424</v>
      </c>
      <c r="C64" s="93" t="s">
        <v>425</v>
      </c>
      <c r="D64" s="49">
        <v>58</v>
      </c>
      <c r="E64" s="55" t="str">
        <f t="shared" si="0"/>
        <v>N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92">
        <v>63</v>
      </c>
      <c r="B65" s="93" t="s">
        <v>426</v>
      </c>
      <c r="C65" s="93" t="s">
        <v>427</v>
      </c>
      <c r="D65" s="49">
        <v>68</v>
      </c>
      <c r="E65" s="55" t="str">
        <f t="shared" si="0"/>
        <v>N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92">
        <v>64</v>
      </c>
      <c r="B66" s="93" t="s">
        <v>428</v>
      </c>
      <c r="C66" s="93" t="s">
        <v>429</v>
      </c>
      <c r="D66" s="49">
        <v>68</v>
      </c>
      <c r="E66" s="55" t="str">
        <f t="shared" si="0"/>
        <v>N</v>
      </c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92">
        <v>65</v>
      </c>
      <c r="B67" s="93" t="s">
        <v>430</v>
      </c>
      <c r="C67" s="93" t="s">
        <v>431</v>
      </c>
      <c r="D67" s="49">
        <v>58</v>
      </c>
      <c r="E67" s="55" t="str">
        <f t="shared" si="0"/>
        <v>N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92">
        <v>66</v>
      </c>
      <c r="B68" s="93" t="s">
        <v>432</v>
      </c>
      <c r="C68" s="93" t="s">
        <v>433</v>
      </c>
      <c r="D68" s="49">
        <v>56</v>
      </c>
      <c r="E68" s="55" t="str">
        <f t="shared" ref="E68:E131" si="1">IF(D68&lt;=47,"Y","N")</f>
        <v>N</v>
      </c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92">
        <v>67</v>
      </c>
      <c r="B69" s="93" t="s">
        <v>434</v>
      </c>
      <c r="C69" s="93" t="s">
        <v>435</v>
      </c>
      <c r="D69" s="49">
        <v>58</v>
      </c>
      <c r="E69" s="55" t="str">
        <f t="shared" si="1"/>
        <v>N</v>
      </c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92">
        <v>68</v>
      </c>
      <c r="B70" s="93" t="s">
        <v>436</v>
      </c>
      <c r="C70" s="93" t="s">
        <v>437</v>
      </c>
      <c r="D70" s="49">
        <v>56</v>
      </c>
      <c r="E70" s="55" t="str">
        <f t="shared" si="1"/>
        <v>N</v>
      </c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92">
        <v>69</v>
      </c>
      <c r="B71" s="93" t="s">
        <v>438</v>
      </c>
      <c r="C71" s="93" t="s">
        <v>439</v>
      </c>
      <c r="D71" s="49">
        <v>54</v>
      </c>
      <c r="E71" s="55" t="str">
        <f t="shared" si="1"/>
        <v>N</v>
      </c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92">
        <v>70</v>
      </c>
      <c r="B72" s="93" t="s">
        <v>440</v>
      </c>
      <c r="C72" s="93" t="s">
        <v>441</v>
      </c>
      <c r="D72" s="49">
        <v>61</v>
      </c>
      <c r="E72" s="55" t="str">
        <f t="shared" si="1"/>
        <v>N</v>
      </c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92">
        <v>71</v>
      </c>
      <c r="B73" s="93" t="s">
        <v>442</v>
      </c>
      <c r="C73" s="93" t="s">
        <v>443</v>
      </c>
      <c r="D73" s="49">
        <v>61</v>
      </c>
      <c r="E73" s="55" t="str">
        <f t="shared" si="1"/>
        <v>N</v>
      </c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92">
        <v>72</v>
      </c>
      <c r="B74" s="93" t="s">
        <v>444</v>
      </c>
      <c r="C74" s="93" t="s">
        <v>445</v>
      </c>
      <c r="D74" s="49">
        <v>70</v>
      </c>
      <c r="E74" s="55" t="str">
        <f t="shared" si="1"/>
        <v>N</v>
      </c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92">
        <v>73</v>
      </c>
      <c r="B75" s="93" t="s">
        <v>446</v>
      </c>
      <c r="C75" s="93" t="s">
        <v>447</v>
      </c>
      <c r="D75" s="49">
        <v>63</v>
      </c>
      <c r="E75" s="55" t="str">
        <f t="shared" si="1"/>
        <v>N</v>
      </c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92">
        <v>74</v>
      </c>
      <c r="B76" s="93" t="s">
        <v>448</v>
      </c>
      <c r="C76" s="93" t="s">
        <v>449</v>
      </c>
      <c r="D76" s="49">
        <v>63</v>
      </c>
      <c r="E76" s="55" t="str">
        <f t="shared" si="1"/>
        <v>N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92">
        <v>75</v>
      </c>
      <c r="B77" s="93" t="s">
        <v>450</v>
      </c>
      <c r="C77" s="93" t="s">
        <v>451</v>
      </c>
      <c r="D77" s="49">
        <v>63</v>
      </c>
      <c r="E77" s="55" t="str">
        <f t="shared" si="1"/>
        <v>N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92">
        <v>76</v>
      </c>
      <c r="B78" s="93" t="s">
        <v>452</v>
      </c>
      <c r="C78" s="93" t="s">
        <v>453</v>
      </c>
      <c r="D78" s="49">
        <v>47</v>
      </c>
      <c r="E78" s="55" t="str">
        <f t="shared" si="1"/>
        <v>Y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92">
        <v>77</v>
      </c>
      <c r="B79" s="93" t="s">
        <v>454</v>
      </c>
      <c r="C79" s="93" t="s">
        <v>188</v>
      </c>
      <c r="D79" s="49">
        <v>58</v>
      </c>
      <c r="E79" s="55" t="str">
        <f t="shared" si="1"/>
        <v>N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92">
        <v>78</v>
      </c>
      <c r="B80" s="93" t="s">
        <v>455</v>
      </c>
      <c r="C80" s="93" t="s">
        <v>456</v>
      </c>
      <c r="D80" s="49">
        <v>70</v>
      </c>
      <c r="E80" s="55" t="str">
        <f t="shared" si="1"/>
        <v>N</v>
      </c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92">
        <v>79</v>
      </c>
      <c r="B81" s="93" t="s">
        <v>457</v>
      </c>
      <c r="C81" s="93" t="s">
        <v>458</v>
      </c>
      <c r="D81" s="49">
        <v>63</v>
      </c>
      <c r="E81" s="55" t="str">
        <f t="shared" si="1"/>
        <v>N</v>
      </c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92">
        <v>80</v>
      </c>
      <c r="B82" s="93" t="s">
        <v>459</v>
      </c>
      <c r="C82" s="93" t="s">
        <v>460</v>
      </c>
      <c r="D82" s="49">
        <v>58</v>
      </c>
      <c r="E82" s="55" t="str">
        <f t="shared" si="1"/>
        <v>N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92">
        <v>81</v>
      </c>
      <c r="B83" s="93" t="s">
        <v>461</v>
      </c>
      <c r="C83" s="93" t="s">
        <v>462</v>
      </c>
      <c r="D83" s="49">
        <v>54</v>
      </c>
      <c r="E83" s="55" t="str">
        <f t="shared" si="1"/>
        <v>N</v>
      </c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92">
        <v>82</v>
      </c>
      <c r="B84" s="93" t="s">
        <v>463</v>
      </c>
      <c r="C84" s="93" t="s">
        <v>464</v>
      </c>
      <c r="D84" s="49">
        <v>56</v>
      </c>
      <c r="E84" s="55" t="str">
        <f t="shared" si="1"/>
        <v>N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92">
        <v>83</v>
      </c>
      <c r="B85" s="93" t="s">
        <v>465</v>
      </c>
      <c r="C85" s="93" t="s">
        <v>466</v>
      </c>
      <c r="D85" s="49">
        <v>70</v>
      </c>
      <c r="E85" s="55" t="str">
        <f t="shared" si="1"/>
        <v>N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92">
        <v>84</v>
      </c>
      <c r="B86" s="93" t="s">
        <v>467</v>
      </c>
      <c r="C86" s="93" t="s">
        <v>468</v>
      </c>
      <c r="D86" s="49">
        <v>70</v>
      </c>
      <c r="E86" s="55" t="str">
        <f t="shared" si="1"/>
        <v>N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92">
        <v>85</v>
      </c>
      <c r="B87" s="93" t="s">
        <v>469</v>
      </c>
      <c r="C87" s="93" t="s">
        <v>470</v>
      </c>
      <c r="D87" s="49">
        <v>58</v>
      </c>
      <c r="E87" s="55" t="str">
        <f t="shared" si="1"/>
        <v>N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92">
        <v>86</v>
      </c>
      <c r="B88" s="93" t="s">
        <v>471</v>
      </c>
      <c r="C88" s="93" t="s">
        <v>472</v>
      </c>
      <c r="D88" s="49">
        <v>61</v>
      </c>
      <c r="E88" s="55" t="str">
        <f t="shared" si="1"/>
        <v>N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92">
        <v>87</v>
      </c>
      <c r="B89" s="93" t="s">
        <v>473</v>
      </c>
      <c r="C89" s="93" t="s">
        <v>474</v>
      </c>
      <c r="D89" s="49">
        <v>56</v>
      </c>
      <c r="E89" s="55" t="str">
        <f t="shared" si="1"/>
        <v>N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92">
        <v>88</v>
      </c>
      <c r="B90" s="93" t="s">
        <v>475</v>
      </c>
      <c r="C90" s="93" t="s">
        <v>476</v>
      </c>
      <c r="D90" s="49">
        <v>61</v>
      </c>
      <c r="E90" s="55" t="str">
        <f t="shared" si="1"/>
        <v>N</v>
      </c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92">
        <v>89</v>
      </c>
      <c r="B91" s="93" t="s">
        <v>477</v>
      </c>
      <c r="C91" s="93" t="s">
        <v>478</v>
      </c>
      <c r="D91" s="49">
        <v>58</v>
      </c>
      <c r="E91" s="55" t="str">
        <f t="shared" si="1"/>
        <v>N</v>
      </c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92">
        <v>90</v>
      </c>
      <c r="B92" s="93" t="s">
        <v>479</v>
      </c>
      <c r="C92" s="93" t="s">
        <v>480</v>
      </c>
      <c r="D92" s="49">
        <v>61</v>
      </c>
      <c r="E92" s="55" t="str">
        <f t="shared" si="1"/>
        <v>N</v>
      </c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92">
        <v>91</v>
      </c>
      <c r="B93" s="93" t="s">
        <v>481</v>
      </c>
      <c r="C93" s="93" t="s">
        <v>482</v>
      </c>
      <c r="D93" s="49">
        <v>56</v>
      </c>
      <c r="E93" s="55" t="str">
        <f t="shared" si="1"/>
        <v>N</v>
      </c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92">
        <v>92</v>
      </c>
      <c r="B94" s="93" t="s">
        <v>483</v>
      </c>
      <c r="C94" s="93" t="s">
        <v>484</v>
      </c>
      <c r="D94" s="49">
        <v>70</v>
      </c>
      <c r="E94" s="55" t="str">
        <f t="shared" si="1"/>
        <v>N</v>
      </c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92">
        <v>93</v>
      </c>
      <c r="B95" s="93" t="s">
        <v>485</v>
      </c>
      <c r="C95" s="93" t="s">
        <v>486</v>
      </c>
      <c r="D95" s="49">
        <v>58</v>
      </c>
      <c r="E95" s="55" t="str">
        <f t="shared" si="1"/>
        <v>N</v>
      </c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92">
        <v>94</v>
      </c>
      <c r="B96" s="93" t="s">
        <v>487</v>
      </c>
      <c r="C96" s="93" t="s">
        <v>488</v>
      </c>
      <c r="D96" s="49">
        <v>70</v>
      </c>
      <c r="E96" s="55" t="str">
        <f t="shared" si="1"/>
        <v>N</v>
      </c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92">
        <v>95</v>
      </c>
      <c r="B97" s="93" t="s">
        <v>489</v>
      </c>
      <c r="C97" s="93" t="s">
        <v>490</v>
      </c>
      <c r="D97" s="49">
        <v>65</v>
      </c>
      <c r="E97" s="55" t="str">
        <f t="shared" si="1"/>
        <v>N</v>
      </c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92">
        <v>96</v>
      </c>
      <c r="B98" s="93" t="s">
        <v>491</v>
      </c>
      <c r="C98" s="93" t="s">
        <v>492</v>
      </c>
      <c r="D98" s="49">
        <v>58</v>
      </c>
      <c r="E98" s="55" t="str">
        <f t="shared" si="1"/>
        <v>N</v>
      </c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92">
        <v>97</v>
      </c>
      <c r="B99" s="93" t="s">
        <v>493</v>
      </c>
      <c r="C99" s="93" t="s">
        <v>494</v>
      </c>
      <c r="D99" s="49">
        <v>61</v>
      </c>
      <c r="E99" s="55" t="str">
        <f t="shared" si="1"/>
        <v>N</v>
      </c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92">
        <v>98</v>
      </c>
      <c r="B100" s="93" t="s">
        <v>495</v>
      </c>
      <c r="C100" s="93" t="s">
        <v>496</v>
      </c>
      <c r="D100" s="49">
        <v>61</v>
      </c>
      <c r="E100" s="55" t="str">
        <f t="shared" si="1"/>
        <v>N</v>
      </c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92">
        <v>99</v>
      </c>
      <c r="B101" s="93" t="s">
        <v>497</v>
      </c>
      <c r="C101" s="93" t="s">
        <v>498</v>
      </c>
      <c r="D101" s="49">
        <v>70</v>
      </c>
      <c r="E101" s="55" t="str">
        <f t="shared" si="1"/>
        <v>N</v>
      </c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92">
        <v>100</v>
      </c>
      <c r="B102" s="93" t="s">
        <v>499</v>
      </c>
      <c r="C102" s="93" t="s">
        <v>500</v>
      </c>
      <c r="D102" s="49">
        <v>63</v>
      </c>
      <c r="E102" s="55" t="str">
        <f t="shared" si="1"/>
        <v>N</v>
      </c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92">
        <v>101</v>
      </c>
      <c r="B103" s="93" t="s">
        <v>501</v>
      </c>
      <c r="C103" s="93" t="s">
        <v>502</v>
      </c>
      <c r="D103" s="49">
        <v>65</v>
      </c>
      <c r="E103" s="55" t="str">
        <f t="shared" si="1"/>
        <v>N</v>
      </c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92">
        <v>102</v>
      </c>
      <c r="B104" s="93" t="s">
        <v>503</v>
      </c>
      <c r="C104" s="93" t="s">
        <v>504</v>
      </c>
      <c r="D104" s="49">
        <v>61</v>
      </c>
      <c r="E104" s="55" t="str">
        <f t="shared" si="1"/>
        <v>N</v>
      </c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92">
        <v>103</v>
      </c>
      <c r="B105" s="93" t="s">
        <v>505</v>
      </c>
      <c r="C105" s="93" t="s">
        <v>506</v>
      </c>
      <c r="D105" s="49">
        <v>58</v>
      </c>
      <c r="E105" s="55" t="str">
        <f t="shared" si="1"/>
        <v>N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92">
        <v>104</v>
      </c>
      <c r="B106" s="93" t="s">
        <v>507</v>
      </c>
      <c r="C106" s="93" t="s">
        <v>198</v>
      </c>
      <c r="D106" s="49">
        <v>63</v>
      </c>
      <c r="E106" s="55" t="str">
        <f t="shared" si="1"/>
        <v>N</v>
      </c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92">
        <v>105</v>
      </c>
      <c r="B107" s="93" t="s">
        <v>508</v>
      </c>
      <c r="C107" s="93" t="s">
        <v>509</v>
      </c>
      <c r="D107" s="49">
        <v>47</v>
      </c>
      <c r="E107" s="55" t="str">
        <f t="shared" si="1"/>
        <v>Y</v>
      </c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92">
        <v>106</v>
      </c>
      <c r="B108" s="93" t="s">
        <v>510</v>
      </c>
      <c r="C108" s="93" t="s">
        <v>200</v>
      </c>
      <c r="D108" s="49">
        <v>54</v>
      </c>
      <c r="E108" s="55" t="str">
        <f t="shared" si="1"/>
        <v>N</v>
      </c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92">
        <v>107</v>
      </c>
      <c r="B109" s="93" t="s">
        <v>511</v>
      </c>
      <c r="C109" s="93" t="s">
        <v>512</v>
      </c>
      <c r="D109" s="49">
        <v>63</v>
      </c>
      <c r="E109" s="55" t="str">
        <f t="shared" si="1"/>
        <v>N</v>
      </c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92">
        <v>108</v>
      </c>
      <c r="B110" s="93" t="s">
        <v>513</v>
      </c>
      <c r="C110" s="93" t="s">
        <v>514</v>
      </c>
      <c r="D110" s="49">
        <v>65</v>
      </c>
      <c r="E110" s="55" t="str">
        <f t="shared" si="1"/>
        <v>N</v>
      </c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92">
        <v>109</v>
      </c>
      <c r="B111" s="93" t="s">
        <v>515</v>
      </c>
      <c r="C111" s="93" t="s">
        <v>516</v>
      </c>
      <c r="D111" s="49">
        <v>58</v>
      </c>
      <c r="E111" s="55" t="str">
        <f t="shared" si="1"/>
        <v>N</v>
      </c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92">
        <v>110</v>
      </c>
      <c r="B112" s="93" t="s">
        <v>517</v>
      </c>
      <c r="C112" s="93" t="s">
        <v>518</v>
      </c>
      <c r="D112" s="49">
        <v>65</v>
      </c>
      <c r="E112" s="55" t="str">
        <f t="shared" si="1"/>
        <v>N</v>
      </c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92">
        <v>111</v>
      </c>
      <c r="B113" s="93" t="s">
        <v>519</v>
      </c>
      <c r="C113" s="93" t="s">
        <v>520</v>
      </c>
      <c r="D113" s="49">
        <v>61</v>
      </c>
      <c r="E113" s="55" t="str">
        <f t="shared" si="1"/>
        <v>N</v>
      </c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92">
        <v>112</v>
      </c>
      <c r="B114" s="93" t="s">
        <v>521</v>
      </c>
      <c r="C114" s="93" t="s">
        <v>522</v>
      </c>
      <c r="D114" s="49">
        <v>61</v>
      </c>
      <c r="E114" s="55" t="str">
        <f t="shared" si="1"/>
        <v>N</v>
      </c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92">
        <v>113</v>
      </c>
      <c r="B115" s="93" t="s">
        <v>523</v>
      </c>
      <c r="C115" s="93" t="s">
        <v>207</v>
      </c>
      <c r="D115" s="49">
        <v>65</v>
      </c>
      <c r="E115" s="55" t="str">
        <f t="shared" si="1"/>
        <v>N</v>
      </c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92">
        <v>114</v>
      </c>
      <c r="B116" s="93" t="s">
        <v>524</v>
      </c>
      <c r="C116" s="93" t="s">
        <v>525</v>
      </c>
      <c r="D116" s="49">
        <v>56</v>
      </c>
      <c r="E116" s="55" t="str">
        <f t="shared" si="1"/>
        <v>N</v>
      </c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92">
        <v>115</v>
      </c>
      <c r="B117" s="93" t="s">
        <v>526</v>
      </c>
      <c r="C117" s="93" t="s">
        <v>527</v>
      </c>
      <c r="D117" s="49">
        <v>68</v>
      </c>
      <c r="E117" s="55" t="str">
        <f t="shared" si="1"/>
        <v>N</v>
      </c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92">
        <v>116</v>
      </c>
      <c r="B118" s="93" t="s">
        <v>528</v>
      </c>
      <c r="C118" s="93" t="s">
        <v>529</v>
      </c>
      <c r="D118" s="49">
        <v>70</v>
      </c>
      <c r="E118" s="55" t="str">
        <f t="shared" si="1"/>
        <v>N</v>
      </c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92">
        <v>117</v>
      </c>
      <c r="B119" s="93" t="s">
        <v>530</v>
      </c>
      <c r="C119" s="93" t="s">
        <v>531</v>
      </c>
      <c r="D119" s="49">
        <v>56</v>
      </c>
      <c r="E119" s="55" t="str">
        <f t="shared" si="1"/>
        <v>N</v>
      </c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92">
        <v>118</v>
      </c>
      <c r="B120" s="93" t="s">
        <v>532</v>
      </c>
      <c r="C120" s="93" t="s">
        <v>533</v>
      </c>
      <c r="D120" s="49">
        <v>70</v>
      </c>
      <c r="E120" s="55" t="str">
        <f t="shared" si="1"/>
        <v>N</v>
      </c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92">
        <v>119</v>
      </c>
      <c r="B121" s="93" t="s">
        <v>534</v>
      </c>
      <c r="C121" s="93" t="s">
        <v>535</v>
      </c>
      <c r="D121" s="49">
        <v>61</v>
      </c>
      <c r="E121" s="55" t="str">
        <f t="shared" si="1"/>
        <v>N</v>
      </c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92">
        <v>120</v>
      </c>
      <c r="B122" s="93" t="s">
        <v>536</v>
      </c>
      <c r="C122" s="93" t="s">
        <v>537</v>
      </c>
      <c r="D122" s="49">
        <v>58</v>
      </c>
      <c r="E122" s="55" t="str">
        <f t="shared" si="1"/>
        <v>N</v>
      </c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92">
        <v>121</v>
      </c>
      <c r="B123" s="93" t="s">
        <v>538</v>
      </c>
      <c r="C123" s="93" t="s">
        <v>539</v>
      </c>
      <c r="D123" s="49">
        <v>70</v>
      </c>
      <c r="E123" s="55" t="str">
        <f t="shared" si="1"/>
        <v>N</v>
      </c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92">
        <v>122</v>
      </c>
      <c r="B124" s="93" t="s">
        <v>540</v>
      </c>
      <c r="C124" s="93" t="s">
        <v>541</v>
      </c>
      <c r="D124" s="49">
        <v>58</v>
      </c>
      <c r="E124" s="55" t="str">
        <f t="shared" si="1"/>
        <v>N</v>
      </c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92">
        <v>123</v>
      </c>
      <c r="B125" s="93" t="s">
        <v>542</v>
      </c>
      <c r="C125" s="93" t="s">
        <v>543</v>
      </c>
      <c r="D125" s="49">
        <v>68</v>
      </c>
      <c r="E125" s="55" t="str">
        <f t="shared" si="1"/>
        <v>N</v>
      </c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92">
        <v>124</v>
      </c>
      <c r="B126" s="93" t="s">
        <v>544</v>
      </c>
      <c r="C126" s="93" t="s">
        <v>545</v>
      </c>
      <c r="D126" s="49">
        <v>70</v>
      </c>
      <c r="E126" s="55" t="str">
        <f t="shared" si="1"/>
        <v>N</v>
      </c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92">
        <v>125</v>
      </c>
      <c r="B127" s="93" t="s">
        <v>546</v>
      </c>
      <c r="C127" s="93" t="s">
        <v>547</v>
      </c>
      <c r="D127" s="49">
        <v>58</v>
      </c>
      <c r="E127" s="55" t="str">
        <f t="shared" si="1"/>
        <v>N</v>
      </c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92">
        <v>126</v>
      </c>
      <c r="B128" s="93" t="s">
        <v>548</v>
      </c>
      <c r="C128" s="93" t="s">
        <v>549</v>
      </c>
      <c r="D128" s="49">
        <v>56</v>
      </c>
      <c r="E128" s="55" t="str">
        <f t="shared" si="1"/>
        <v>N</v>
      </c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92">
        <v>127</v>
      </c>
      <c r="B129" s="93" t="s">
        <v>550</v>
      </c>
      <c r="C129" s="93" t="s">
        <v>551</v>
      </c>
      <c r="D129" s="49">
        <v>61</v>
      </c>
      <c r="E129" s="55" t="str">
        <f t="shared" si="1"/>
        <v>N</v>
      </c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92">
        <v>128</v>
      </c>
      <c r="B130" s="93" t="s">
        <v>552</v>
      </c>
      <c r="C130" s="93" t="s">
        <v>553</v>
      </c>
      <c r="D130" s="49">
        <v>56</v>
      </c>
      <c r="E130" s="55" t="str">
        <f t="shared" si="1"/>
        <v>N</v>
      </c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92">
        <v>129</v>
      </c>
      <c r="B131" s="93" t="s">
        <v>554</v>
      </c>
      <c r="C131" s="93" t="s">
        <v>555</v>
      </c>
      <c r="D131" s="49">
        <v>56</v>
      </c>
      <c r="E131" s="55" t="str">
        <f t="shared" si="1"/>
        <v>N</v>
      </c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92">
        <v>130</v>
      </c>
      <c r="B132" s="93" t="s">
        <v>556</v>
      </c>
      <c r="C132" s="93" t="s">
        <v>557</v>
      </c>
      <c r="D132" s="49">
        <v>68</v>
      </c>
      <c r="E132" s="55" t="str">
        <f t="shared" ref="E132:E195" si="2">IF(D132&lt;=47,"Y","N")</f>
        <v>N</v>
      </c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92">
        <v>131</v>
      </c>
      <c r="B133" s="93" t="s">
        <v>558</v>
      </c>
      <c r="C133" s="93" t="s">
        <v>559</v>
      </c>
      <c r="D133" s="49">
        <v>65</v>
      </c>
      <c r="E133" s="55" t="str">
        <f t="shared" si="2"/>
        <v>N</v>
      </c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92">
        <v>132</v>
      </c>
      <c r="B134" s="93" t="s">
        <v>560</v>
      </c>
      <c r="C134" s="93" t="s">
        <v>561</v>
      </c>
      <c r="D134" s="49">
        <v>56</v>
      </c>
      <c r="E134" s="55" t="str">
        <f t="shared" si="2"/>
        <v>N</v>
      </c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92">
        <v>133</v>
      </c>
      <c r="B135" s="93" t="s">
        <v>562</v>
      </c>
      <c r="C135" s="93" t="s">
        <v>563</v>
      </c>
      <c r="D135" s="49">
        <v>70</v>
      </c>
      <c r="E135" s="55" t="str">
        <f t="shared" si="2"/>
        <v>N</v>
      </c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92">
        <v>134</v>
      </c>
      <c r="B136" s="93" t="s">
        <v>564</v>
      </c>
      <c r="C136" s="93" t="s">
        <v>565</v>
      </c>
      <c r="D136" s="49">
        <v>70</v>
      </c>
      <c r="E136" s="55" t="str">
        <f t="shared" si="2"/>
        <v>N</v>
      </c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92">
        <v>135</v>
      </c>
      <c r="B137" s="93" t="s">
        <v>566</v>
      </c>
      <c r="C137" s="93" t="s">
        <v>229</v>
      </c>
      <c r="D137" s="49">
        <v>58</v>
      </c>
      <c r="E137" s="55" t="str">
        <f t="shared" si="2"/>
        <v>N</v>
      </c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92">
        <v>136</v>
      </c>
      <c r="B138" s="93" t="s">
        <v>567</v>
      </c>
      <c r="C138" s="93" t="s">
        <v>568</v>
      </c>
      <c r="D138" s="49">
        <v>58</v>
      </c>
      <c r="E138" s="55" t="str">
        <f t="shared" si="2"/>
        <v>N</v>
      </c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92">
        <v>137</v>
      </c>
      <c r="B139" s="93" t="s">
        <v>569</v>
      </c>
      <c r="C139" s="93" t="s">
        <v>570</v>
      </c>
      <c r="D139" s="49">
        <v>58</v>
      </c>
      <c r="E139" s="55" t="str">
        <f t="shared" si="2"/>
        <v>N</v>
      </c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92">
        <v>138</v>
      </c>
      <c r="B140" s="93" t="s">
        <v>571</v>
      </c>
      <c r="C140" s="93" t="s">
        <v>572</v>
      </c>
      <c r="D140" s="49">
        <v>70</v>
      </c>
      <c r="E140" s="55" t="str">
        <f t="shared" si="2"/>
        <v>N</v>
      </c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92">
        <v>139</v>
      </c>
      <c r="B141" s="93" t="s">
        <v>573</v>
      </c>
      <c r="C141" s="93" t="s">
        <v>574</v>
      </c>
      <c r="D141" s="49">
        <v>56</v>
      </c>
      <c r="E141" s="55" t="str">
        <f t="shared" si="2"/>
        <v>N</v>
      </c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92">
        <v>140</v>
      </c>
      <c r="B142" s="93" t="s">
        <v>575</v>
      </c>
      <c r="C142" s="93" t="s">
        <v>576</v>
      </c>
      <c r="D142" s="49">
        <v>70</v>
      </c>
      <c r="E142" s="55" t="str">
        <f t="shared" si="2"/>
        <v>N</v>
      </c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92">
        <v>141</v>
      </c>
      <c r="B143" s="93" t="s">
        <v>577</v>
      </c>
      <c r="C143" s="93" t="s">
        <v>578</v>
      </c>
      <c r="D143" s="49">
        <v>58</v>
      </c>
      <c r="E143" s="55" t="str">
        <f t="shared" si="2"/>
        <v>N</v>
      </c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92">
        <v>142</v>
      </c>
      <c r="B144" s="93" t="s">
        <v>579</v>
      </c>
      <c r="C144" s="93" t="s">
        <v>580</v>
      </c>
      <c r="D144" s="49">
        <v>56</v>
      </c>
      <c r="E144" s="55" t="str">
        <f t="shared" si="2"/>
        <v>N</v>
      </c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92">
        <v>143</v>
      </c>
      <c r="B145" s="93" t="s">
        <v>581</v>
      </c>
      <c r="C145" s="93" t="s">
        <v>582</v>
      </c>
      <c r="D145" s="49">
        <v>70</v>
      </c>
      <c r="E145" s="55" t="str">
        <f t="shared" si="2"/>
        <v>N</v>
      </c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92">
        <v>144</v>
      </c>
      <c r="B146" s="93" t="s">
        <v>583</v>
      </c>
      <c r="C146" s="93" t="s">
        <v>584</v>
      </c>
      <c r="D146" s="49">
        <v>70</v>
      </c>
      <c r="E146" s="55" t="str">
        <f t="shared" si="2"/>
        <v>N</v>
      </c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92">
        <v>145</v>
      </c>
      <c r="B147" s="93" t="s">
        <v>585</v>
      </c>
      <c r="C147" s="93" t="s">
        <v>586</v>
      </c>
      <c r="D147" s="49">
        <v>61</v>
      </c>
      <c r="E147" s="55" t="str">
        <f t="shared" si="2"/>
        <v>N</v>
      </c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92">
        <v>146</v>
      </c>
      <c r="B148" s="93" t="s">
        <v>587</v>
      </c>
      <c r="C148" s="93" t="s">
        <v>588</v>
      </c>
      <c r="D148" s="49">
        <v>65</v>
      </c>
      <c r="E148" s="55" t="str">
        <f t="shared" si="2"/>
        <v>N</v>
      </c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92">
        <v>147</v>
      </c>
      <c r="B149" s="93" t="s">
        <v>589</v>
      </c>
      <c r="C149" s="93" t="s">
        <v>590</v>
      </c>
      <c r="D149" s="49">
        <v>58</v>
      </c>
      <c r="E149" s="55" t="str">
        <f t="shared" si="2"/>
        <v>N</v>
      </c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92">
        <v>148</v>
      </c>
      <c r="B150" s="93" t="s">
        <v>591</v>
      </c>
      <c r="C150" s="93" t="s">
        <v>592</v>
      </c>
      <c r="D150" s="49">
        <v>56</v>
      </c>
      <c r="E150" s="55" t="str">
        <f t="shared" si="2"/>
        <v>N</v>
      </c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92">
        <v>149</v>
      </c>
      <c r="B151" s="93" t="s">
        <v>593</v>
      </c>
      <c r="C151" s="93" t="s">
        <v>594</v>
      </c>
      <c r="D151" s="49">
        <v>61</v>
      </c>
      <c r="E151" s="55" t="str">
        <f t="shared" si="2"/>
        <v>N</v>
      </c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92">
        <v>150</v>
      </c>
      <c r="B152" s="93" t="s">
        <v>595</v>
      </c>
      <c r="C152" s="93" t="s">
        <v>596</v>
      </c>
      <c r="D152" s="49">
        <v>68</v>
      </c>
      <c r="E152" s="55" t="str">
        <f t="shared" si="2"/>
        <v>N</v>
      </c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92">
        <v>151</v>
      </c>
      <c r="B153" s="93" t="s">
        <v>597</v>
      </c>
      <c r="C153" s="93" t="s">
        <v>598</v>
      </c>
      <c r="D153" s="49">
        <v>61</v>
      </c>
      <c r="E153" s="55" t="str">
        <f t="shared" si="2"/>
        <v>N</v>
      </c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92">
        <v>152</v>
      </c>
      <c r="B154" s="93" t="s">
        <v>599</v>
      </c>
      <c r="C154" s="93" t="s">
        <v>600</v>
      </c>
      <c r="D154" s="49">
        <v>58</v>
      </c>
      <c r="E154" s="55" t="str">
        <f t="shared" si="2"/>
        <v>N</v>
      </c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92">
        <v>153</v>
      </c>
      <c r="B155" s="93" t="s">
        <v>601</v>
      </c>
      <c r="C155" s="93" t="s">
        <v>602</v>
      </c>
      <c r="D155" s="49">
        <v>70</v>
      </c>
      <c r="E155" s="55" t="str">
        <f t="shared" si="2"/>
        <v>N</v>
      </c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92">
        <v>154</v>
      </c>
      <c r="B156" s="93" t="s">
        <v>603</v>
      </c>
      <c r="C156" s="93" t="s">
        <v>604</v>
      </c>
      <c r="D156" s="49">
        <v>63</v>
      </c>
      <c r="E156" s="55" t="str">
        <f t="shared" si="2"/>
        <v>N</v>
      </c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92">
        <v>155</v>
      </c>
      <c r="B157" s="93" t="s">
        <v>605</v>
      </c>
      <c r="C157" s="93" t="s">
        <v>606</v>
      </c>
      <c r="D157" s="49">
        <v>68</v>
      </c>
      <c r="E157" s="55" t="str">
        <f t="shared" si="2"/>
        <v>N</v>
      </c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92">
        <v>156</v>
      </c>
      <c r="B158" s="93" t="s">
        <v>607</v>
      </c>
      <c r="C158" s="93" t="s">
        <v>608</v>
      </c>
      <c r="D158" s="49">
        <v>58</v>
      </c>
      <c r="E158" s="55" t="str">
        <f t="shared" si="2"/>
        <v>N</v>
      </c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92">
        <v>157</v>
      </c>
      <c r="B159" s="93" t="s">
        <v>609</v>
      </c>
      <c r="C159" s="93" t="s">
        <v>610</v>
      </c>
      <c r="D159" s="49">
        <v>51</v>
      </c>
      <c r="E159" s="55" t="str">
        <f t="shared" si="2"/>
        <v>N</v>
      </c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92">
        <v>158</v>
      </c>
      <c r="B160" s="93" t="s">
        <v>611</v>
      </c>
      <c r="C160" s="93" t="s">
        <v>612</v>
      </c>
      <c r="D160" s="49">
        <v>54</v>
      </c>
      <c r="E160" s="55" t="str">
        <f t="shared" si="2"/>
        <v>N</v>
      </c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92">
        <v>159</v>
      </c>
      <c r="B161" s="93" t="s">
        <v>613</v>
      </c>
      <c r="C161" s="93" t="s">
        <v>614</v>
      </c>
      <c r="D161" s="49">
        <v>70</v>
      </c>
      <c r="E161" s="55" t="str">
        <f t="shared" si="2"/>
        <v>N</v>
      </c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92">
        <v>160</v>
      </c>
      <c r="B162" s="93" t="s">
        <v>615</v>
      </c>
      <c r="C162" s="93" t="s">
        <v>616</v>
      </c>
      <c r="D162" s="49">
        <v>70</v>
      </c>
      <c r="E162" s="55" t="str">
        <f t="shared" si="2"/>
        <v>N</v>
      </c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92">
        <v>161</v>
      </c>
      <c r="B163" s="93" t="s">
        <v>617</v>
      </c>
      <c r="C163" s="93" t="s">
        <v>618</v>
      </c>
      <c r="D163" s="49">
        <v>58</v>
      </c>
      <c r="E163" s="55" t="str">
        <f t="shared" si="2"/>
        <v>N</v>
      </c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92">
        <v>162</v>
      </c>
      <c r="B164" s="93" t="s">
        <v>619</v>
      </c>
      <c r="C164" s="93" t="s">
        <v>620</v>
      </c>
      <c r="D164" s="49">
        <v>58</v>
      </c>
      <c r="E164" s="55" t="str">
        <f t="shared" si="2"/>
        <v>N</v>
      </c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92">
        <v>163</v>
      </c>
      <c r="B165" s="93" t="s">
        <v>621</v>
      </c>
      <c r="C165" s="93" t="s">
        <v>622</v>
      </c>
      <c r="D165" s="49">
        <v>58</v>
      </c>
      <c r="E165" s="55" t="str">
        <f t="shared" si="2"/>
        <v>N</v>
      </c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92">
        <v>164</v>
      </c>
      <c r="B166" s="93" t="s">
        <v>623</v>
      </c>
      <c r="C166" s="93" t="s">
        <v>624</v>
      </c>
      <c r="D166" s="49">
        <v>70</v>
      </c>
      <c r="E166" s="55" t="str">
        <f t="shared" si="2"/>
        <v>N</v>
      </c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92">
        <v>165</v>
      </c>
      <c r="B167" s="93" t="s">
        <v>625</v>
      </c>
      <c r="C167" s="93" t="s">
        <v>626</v>
      </c>
      <c r="D167" s="49">
        <v>58</v>
      </c>
      <c r="E167" s="55" t="str">
        <f t="shared" si="2"/>
        <v>N</v>
      </c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92">
        <v>166</v>
      </c>
      <c r="B168" s="93" t="s">
        <v>627</v>
      </c>
      <c r="C168" s="93" t="s">
        <v>628</v>
      </c>
      <c r="D168" s="49">
        <v>56</v>
      </c>
      <c r="E168" s="55" t="str">
        <f t="shared" si="2"/>
        <v>N</v>
      </c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92">
        <v>167</v>
      </c>
      <c r="B169" s="93" t="s">
        <v>629</v>
      </c>
      <c r="C169" s="93" t="s">
        <v>630</v>
      </c>
      <c r="D169" s="49">
        <v>63</v>
      </c>
      <c r="E169" s="55" t="str">
        <f t="shared" si="2"/>
        <v>N</v>
      </c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92">
        <v>168</v>
      </c>
      <c r="B170" s="93" t="s">
        <v>631</v>
      </c>
      <c r="C170" s="93" t="s">
        <v>632</v>
      </c>
      <c r="D170" s="49">
        <v>70</v>
      </c>
      <c r="E170" s="55" t="str">
        <f t="shared" si="2"/>
        <v>N</v>
      </c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92">
        <v>169</v>
      </c>
      <c r="B171" s="93" t="s">
        <v>633</v>
      </c>
      <c r="C171" s="93" t="s">
        <v>634</v>
      </c>
      <c r="D171" s="49">
        <v>63</v>
      </c>
      <c r="E171" s="55" t="str">
        <f t="shared" si="2"/>
        <v>N</v>
      </c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92">
        <v>170</v>
      </c>
      <c r="B172" s="93" t="s">
        <v>635</v>
      </c>
      <c r="C172" s="93" t="s">
        <v>636</v>
      </c>
      <c r="D172" s="49">
        <v>63</v>
      </c>
      <c r="E172" s="55" t="str">
        <f t="shared" si="2"/>
        <v>N</v>
      </c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92">
        <v>171</v>
      </c>
      <c r="B173" s="93" t="s">
        <v>637</v>
      </c>
      <c r="C173" s="93" t="s">
        <v>638</v>
      </c>
      <c r="D173" s="73" t="e">
        <v>#VALUE!</v>
      </c>
      <c r="E173" s="55" t="e">
        <f t="shared" si="2"/>
        <v>#VALUE!</v>
      </c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92">
        <v>172</v>
      </c>
      <c r="B174" s="93" t="s">
        <v>639</v>
      </c>
      <c r="C174" s="93" t="s">
        <v>640</v>
      </c>
      <c r="D174" s="69">
        <v>58</v>
      </c>
      <c r="E174" s="55" t="str">
        <f t="shared" si="2"/>
        <v>N</v>
      </c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92">
        <v>173</v>
      </c>
      <c r="B175" s="93" t="s">
        <v>641</v>
      </c>
      <c r="C175" s="93" t="s">
        <v>642</v>
      </c>
      <c r="D175" s="69">
        <v>58</v>
      </c>
      <c r="E175" s="55" t="str">
        <f t="shared" si="2"/>
        <v>N</v>
      </c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92">
        <v>174</v>
      </c>
      <c r="B176" s="93" t="s">
        <v>643</v>
      </c>
      <c r="C176" s="93" t="s">
        <v>644</v>
      </c>
      <c r="D176" s="69">
        <v>70</v>
      </c>
      <c r="E176" s="55" t="str">
        <f t="shared" si="2"/>
        <v>N</v>
      </c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92">
        <v>175</v>
      </c>
      <c r="B177" s="93" t="s">
        <v>645</v>
      </c>
      <c r="C177" s="93" t="s">
        <v>646</v>
      </c>
      <c r="D177" s="69">
        <v>58</v>
      </c>
      <c r="E177" s="55" t="str">
        <f t="shared" si="2"/>
        <v>N</v>
      </c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22">
        <v>176</v>
      </c>
      <c r="B178" s="91" t="s">
        <v>647</v>
      </c>
      <c r="C178" s="91" t="s">
        <v>274</v>
      </c>
      <c r="D178" s="69">
        <v>63</v>
      </c>
      <c r="E178" s="55" t="str">
        <f t="shared" si="2"/>
        <v>N</v>
      </c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18">
        <v>177</v>
      </c>
      <c r="B179" s="91" t="s">
        <v>648</v>
      </c>
      <c r="C179" s="91" t="s">
        <v>297</v>
      </c>
      <c r="D179" s="69">
        <v>61</v>
      </c>
      <c r="E179" s="55" t="str">
        <f t="shared" si="2"/>
        <v>N</v>
      </c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22">
        <v>178</v>
      </c>
      <c r="B180" s="91" t="s">
        <v>649</v>
      </c>
      <c r="C180" s="91" t="s">
        <v>298</v>
      </c>
      <c r="D180" s="69">
        <v>61</v>
      </c>
      <c r="E180" s="55" t="str">
        <f t="shared" si="2"/>
        <v>N</v>
      </c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18">
        <v>179</v>
      </c>
      <c r="B181" s="91" t="s">
        <v>650</v>
      </c>
      <c r="C181" s="91" t="s">
        <v>299</v>
      </c>
      <c r="D181" s="69">
        <v>47</v>
      </c>
      <c r="E181" s="55" t="str">
        <f t="shared" si="2"/>
        <v>Y</v>
      </c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22">
        <v>180</v>
      </c>
      <c r="B182" s="91" t="s">
        <v>651</v>
      </c>
      <c r="C182" s="91" t="s">
        <v>300</v>
      </c>
      <c r="D182" s="69">
        <v>56</v>
      </c>
      <c r="E182" s="55" t="str">
        <f t="shared" si="2"/>
        <v>N</v>
      </c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18">
        <v>181</v>
      </c>
      <c r="B183" s="91" t="s">
        <v>652</v>
      </c>
      <c r="C183" s="91" t="s">
        <v>301</v>
      </c>
      <c r="D183" s="69">
        <v>47</v>
      </c>
      <c r="E183" s="55" t="str">
        <f t="shared" si="2"/>
        <v>Y</v>
      </c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22">
        <v>182</v>
      </c>
      <c r="B184" s="91" t="s">
        <v>653</v>
      </c>
      <c r="C184" s="91" t="s">
        <v>302</v>
      </c>
      <c r="D184" s="69">
        <v>56</v>
      </c>
      <c r="E184" s="55" t="str">
        <f t="shared" si="2"/>
        <v>N</v>
      </c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18">
        <v>183</v>
      </c>
      <c r="B185" s="91" t="s">
        <v>654</v>
      </c>
      <c r="C185" s="91" t="s">
        <v>303</v>
      </c>
      <c r="D185" s="69">
        <v>54</v>
      </c>
      <c r="E185" s="55" t="str">
        <f t="shared" si="2"/>
        <v>N</v>
      </c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22">
        <v>184</v>
      </c>
      <c r="B186" s="91" t="s">
        <v>655</v>
      </c>
      <c r="C186" s="91" t="s">
        <v>656</v>
      </c>
      <c r="D186" s="69">
        <v>70</v>
      </c>
      <c r="E186" s="55" t="str">
        <f t="shared" si="2"/>
        <v>N</v>
      </c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18">
        <v>185</v>
      </c>
      <c r="B187" s="91" t="s">
        <v>657</v>
      </c>
      <c r="C187" s="91" t="s">
        <v>658</v>
      </c>
      <c r="D187" s="69">
        <v>70</v>
      </c>
      <c r="E187" s="55" t="str">
        <f t="shared" si="2"/>
        <v>N</v>
      </c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22">
        <v>186</v>
      </c>
      <c r="B188" s="91" t="s">
        <v>659</v>
      </c>
      <c r="C188" s="91" t="s">
        <v>660</v>
      </c>
      <c r="D188" s="69">
        <v>68</v>
      </c>
      <c r="E188" s="55" t="str">
        <f t="shared" si="2"/>
        <v>N</v>
      </c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18">
        <v>187</v>
      </c>
      <c r="B189" s="91" t="s">
        <v>661</v>
      </c>
      <c r="C189" s="91" t="s">
        <v>358</v>
      </c>
      <c r="D189" s="69">
        <v>56</v>
      </c>
      <c r="E189" s="55" t="str">
        <f t="shared" si="2"/>
        <v>N</v>
      </c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22">
        <v>188</v>
      </c>
      <c r="B190" s="91" t="s">
        <v>662</v>
      </c>
      <c r="C190" s="91" t="s">
        <v>663</v>
      </c>
      <c r="D190" s="69">
        <v>58</v>
      </c>
      <c r="E190" s="55" t="str">
        <f t="shared" si="2"/>
        <v>N</v>
      </c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18">
        <v>189</v>
      </c>
      <c r="B191" s="91" t="s">
        <v>664</v>
      </c>
      <c r="C191" s="91" t="s">
        <v>665</v>
      </c>
      <c r="D191" s="69">
        <v>54</v>
      </c>
      <c r="E191" s="55" t="str">
        <f t="shared" si="2"/>
        <v>N</v>
      </c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22">
        <v>190</v>
      </c>
      <c r="B192" s="91" t="s">
        <v>666</v>
      </c>
      <c r="C192" s="91" t="s">
        <v>667</v>
      </c>
      <c r="D192" s="69">
        <v>58</v>
      </c>
      <c r="E192" s="55" t="str">
        <f t="shared" si="2"/>
        <v>N</v>
      </c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18">
        <v>191</v>
      </c>
      <c r="B193" s="91" t="s">
        <v>668</v>
      </c>
      <c r="C193" s="91" t="s">
        <v>669</v>
      </c>
      <c r="D193" s="69">
        <v>54</v>
      </c>
      <c r="E193" s="55" t="str">
        <f t="shared" si="2"/>
        <v>N</v>
      </c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22">
        <v>192</v>
      </c>
      <c r="B194" s="91" t="s">
        <v>670</v>
      </c>
      <c r="C194" s="91" t="s">
        <v>671</v>
      </c>
      <c r="D194" s="69">
        <v>58</v>
      </c>
      <c r="E194" s="55" t="str">
        <f t="shared" si="2"/>
        <v>N</v>
      </c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18">
        <v>193</v>
      </c>
      <c r="B195" s="91" t="s">
        <v>672</v>
      </c>
      <c r="C195" s="91" t="s">
        <v>673</v>
      </c>
      <c r="D195" s="69">
        <v>54</v>
      </c>
      <c r="E195" s="55" t="str">
        <f t="shared" si="2"/>
        <v>N</v>
      </c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22">
        <v>194</v>
      </c>
      <c r="B196" s="91" t="s">
        <v>674</v>
      </c>
      <c r="C196" s="91" t="s">
        <v>675</v>
      </c>
      <c r="D196" s="69">
        <v>56</v>
      </c>
      <c r="E196" s="55" t="str">
        <f t="shared" ref="E196:E202" si="3">IF(D196&lt;=47,"Y","N")</f>
        <v>N</v>
      </c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18">
        <v>195</v>
      </c>
      <c r="B197" s="91" t="s">
        <v>676</v>
      </c>
      <c r="C197" s="91" t="s">
        <v>677</v>
      </c>
      <c r="D197" s="69">
        <v>56</v>
      </c>
      <c r="E197" s="55" t="str">
        <f t="shared" si="3"/>
        <v>N</v>
      </c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22">
        <v>196</v>
      </c>
      <c r="B198" s="91" t="s">
        <v>678</v>
      </c>
      <c r="C198" s="91" t="s">
        <v>679</v>
      </c>
      <c r="D198" s="69">
        <v>47</v>
      </c>
      <c r="E198" s="55" t="str">
        <f t="shared" si="3"/>
        <v>Y</v>
      </c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18">
        <v>197</v>
      </c>
      <c r="B199" s="91" t="s">
        <v>680</v>
      </c>
      <c r="C199" s="91" t="s">
        <v>681</v>
      </c>
      <c r="D199" s="69">
        <v>47</v>
      </c>
      <c r="E199" s="55" t="str">
        <f t="shared" si="3"/>
        <v>Y</v>
      </c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22">
        <v>198</v>
      </c>
      <c r="B200" s="91" t="s">
        <v>682</v>
      </c>
      <c r="C200" s="91" t="s">
        <v>683</v>
      </c>
      <c r="D200" s="69" t="e">
        <v>#VALUE!</v>
      </c>
      <c r="E200" s="55" t="e">
        <f t="shared" si="3"/>
        <v>#VALUE!</v>
      </c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18">
        <v>199</v>
      </c>
      <c r="B201" s="91" t="s">
        <v>684</v>
      </c>
      <c r="C201" s="91" t="s">
        <v>685</v>
      </c>
      <c r="D201" s="69">
        <v>58</v>
      </c>
      <c r="E201" s="55" t="str">
        <f t="shared" si="3"/>
        <v>N</v>
      </c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22">
        <v>200</v>
      </c>
      <c r="B202" s="91" t="s">
        <v>686</v>
      </c>
      <c r="C202" s="91" t="s">
        <v>294</v>
      </c>
      <c r="D202" s="69" t="e">
        <v>#VALUE!</v>
      </c>
      <c r="E202" s="55" t="e">
        <f t="shared" si="3"/>
        <v>#VALUE!</v>
      </c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36"/>
      <c r="C203" s="63"/>
      <c r="D203" s="36"/>
      <c r="E203" s="36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36"/>
      <c r="C204" s="63"/>
      <c r="D204" s="36"/>
      <c r="E204" s="36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36"/>
      <c r="C205" s="63"/>
      <c r="D205" s="36"/>
      <c r="E205" s="36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36"/>
      <c r="C206" s="63"/>
      <c r="D206" s="36"/>
      <c r="E206" s="36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36"/>
      <c r="C207" s="63"/>
      <c r="D207" s="36"/>
      <c r="E207" s="36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36"/>
      <c r="C208" s="63"/>
      <c r="D208" s="36"/>
      <c r="E208" s="36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36"/>
      <c r="C209" s="63"/>
      <c r="D209" s="36"/>
      <c r="E209" s="36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36"/>
      <c r="C210" s="63"/>
      <c r="D210" s="36"/>
      <c r="E210" s="36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36"/>
      <c r="C211" s="63"/>
      <c r="D211" s="36"/>
      <c r="E211" s="36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36"/>
      <c r="C212" s="63"/>
      <c r="D212" s="36"/>
      <c r="E212" s="36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36"/>
      <c r="C213" s="63"/>
      <c r="D213" s="36"/>
      <c r="E213" s="36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36"/>
      <c r="C214" s="63"/>
      <c r="D214" s="36"/>
      <c r="E214" s="36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36"/>
      <c r="C215" s="63"/>
      <c r="D215" s="36"/>
      <c r="E215" s="36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36"/>
      <c r="C216" s="63"/>
      <c r="D216" s="36"/>
      <c r="E216" s="36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36"/>
      <c r="C217" s="63"/>
      <c r="D217" s="36"/>
      <c r="E217" s="36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36"/>
      <c r="C218" s="63"/>
      <c r="D218" s="36"/>
      <c r="E218" s="36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36"/>
      <c r="C219" s="63"/>
      <c r="D219" s="36"/>
      <c r="E219" s="36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36"/>
      <c r="C220" s="63"/>
      <c r="D220" s="36"/>
      <c r="E220" s="36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36"/>
      <c r="C221" s="63"/>
      <c r="D221" s="36"/>
      <c r="E221" s="36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36"/>
      <c r="C222" s="63"/>
      <c r="D222" s="36"/>
      <c r="E222" s="36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36"/>
      <c r="C223" s="63"/>
      <c r="D223" s="36"/>
      <c r="E223" s="36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36"/>
      <c r="C224" s="63"/>
      <c r="D224" s="36"/>
      <c r="E224" s="36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36"/>
      <c r="C225" s="63"/>
      <c r="D225" s="36"/>
      <c r="E225" s="36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36"/>
      <c r="C226" s="63"/>
      <c r="D226" s="36"/>
      <c r="E226" s="36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36"/>
      <c r="C227" s="63"/>
      <c r="D227" s="36"/>
      <c r="E227" s="36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36"/>
      <c r="C228" s="63"/>
      <c r="D228" s="36"/>
      <c r="E228" s="36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36"/>
      <c r="C229" s="63"/>
      <c r="D229" s="36"/>
      <c r="E229" s="36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36"/>
      <c r="C230" s="63"/>
      <c r="D230" s="36"/>
      <c r="E230" s="36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36"/>
      <c r="C231" s="63"/>
      <c r="D231" s="36"/>
      <c r="E231" s="36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36"/>
      <c r="C232" s="63"/>
      <c r="D232" s="36"/>
      <c r="E232" s="36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36"/>
      <c r="C233" s="63"/>
      <c r="D233" s="36"/>
      <c r="E233" s="36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36"/>
      <c r="C234" s="63"/>
      <c r="D234" s="36"/>
      <c r="E234" s="36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36"/>
      <c r="C235" s="63"/>
      <c r="D235" s="36"/>
      <c r="E235" s="36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36"/>
      <c r="C236" s="63"/>
      <c r="D236" s="36"/>
      <c r="E236" s="36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36"/>
      <c r="C237" s="63"/>
      <c r="D237" s="36"/>
      <c r="E237" s="36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36"/>
      <c r="C238" s="63"/>
      <c r="D238" s="36"/>
      <c r="E238" s="36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36"/>
      <c r="C239" s="63"/>
      <c r="D239" s="36"/>
      <c r="E239" s="36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36"/>
      <c r="C240" s="63"/>
      <c r="D240" s="36"/>
      <c r="E240" s="36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36"/>
      <c r="C241" s="63"/>
      <c r="D241" s="36"/>
      <c r="E241" s="36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36"/>
      <c r="C242" s="63"/>
      <c r="D242" s="36"/>
      <c r="E242" s="36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36"/>
      <c r="C243" s="63"/>
      <c r="D243" s="36"/>
      <c r="E243" s="36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36"/>
      <c r="C244" s="63"/>
      <c r="D244" s="36"/>
      <c r="E244" s="36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36"/>
      <c r="C245" s="63"/>
      <c r="D245" s="36"/>
      <c r="E245" s="36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36"/>
      <c r="C246" s="63"/>
      <c r="D246" s="36"/>
      <c r="E246" s="36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36"/>
      <c r="C247" s="63"/>
      <c r="D247" s="36"/>
      <c r="E247" s="36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36"/>
      <c r="C248" s="63"/>
      <c r="D248" s="36"/>
      <c r="E248" s="36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36"/>
      <c r="C249" s="63"/>
      <c r="D249" s="36"/>
      <c r="E249" s="36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36"/>
      <c r="C250" s="63"/>
      <c r="D250" s="36"/>
      <c r="E250" s="36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36"/>
      <c r="C251" s="63"/>
      <c r="D251" s="36"/>
      <c r="E251" s="36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36"/>
      <c r="C252" s="63"/>
      <c r="D252" s="36"/>
      <c r="E252" s="36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36"/>
      <c r="C253" s="63"/>
      <c r="D253" s="36"/>
      <c r="E253" s="36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36"/>
      <c r="C254" s="63"/>
      <c r="D254" s="36"/>
      <c r="E254" s="36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36"/>
      <c r="C255" s="63"/>
      <c r="D255" s="36"/>
      <c r="E255" s="36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36"/>
      <c r="C256" s="63"/>
      <c r="D256" s="36"/>
      <c r="E256" s="36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36"/>
      <c r="C257" s="63"/>
      <c r="D257" s="36"/>
      <c r="E257" s="36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36"/>
      <c r="C258" s="63"/>
      <c r="D258" s="36"/>
      <c r="E258" s="36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36"/>
      <c r="C259" s="63"/>
      <c r="D259" s="36"/>
      <c r="E259" s="36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36"/>
      <c r="C260" s="63"/>
      <c r="D260" s="36"/>
      <c r="E260" s="36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36"/>
      <c r="C261" s="63"/>
      <c r="D261" s="36"/>
      <c r="E261" s="36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36"/>
      <c r="C262" s="63"/>
      <c r="D262" s="36"/>
      <c r="E262" s="36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36"/>
      <c r="C263" s="63"/>
      <c r="D263" s="36"/>
      <c r="E263" s="36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36"/>
      <c r="C264" s="63"/>
      <c r="D264" s="36"/>
      <c r="E264" s="36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36"/>
      <c r="C265" s="63"/>
      <c r="D265" s="36"/>
      <c r="E265" s="36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36"/>
      <c r="C266" s="63"/>
      <c r="D266" s="36"/>
      <c r="E266" s="36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36"/>
      <c r="C267" s="63"/>
      <c r="D267" s="36"/>
      <c r="E267" s="36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36"/>
      <c r="C268" s="63"/>
      <c r="D268" s="36"/>
      <c r="E268" s="36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36"/>
      <c r="C269" s="63"/>
      <c r="D269" s="36"/>
      <c r="E269" s="36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36"/>
      <c r="C270" s="63"/>
      <c r="D270" s="36"/>
      <c r="E270" s="36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36"/>
      <c r="C271" s="63"/>
      <c r="D271" s="36"/>
      <c r="E271" s="36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36"/>
      <c r="C272" s="63"/>
      <c r="D272" s="36"/>
      <c r="E272" s="36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36"/>
      <c r="C273" s="63"/>
      <c r="D273" s="36"/>
      <c r="E273" s="36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36"/>
      <c r="C274" s="63"/>
      <c r="D274" s="36"/>
      <c r="E274" s="36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36"/>
      <c r="C275" s="63"/>
      <c r="D275" s="36"/>
      <c r="E275" s="36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36"/>
      <c r="C276" s="63"/>
      <c r="D276" s="36"/>
      <c r="E276" s="36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36"/>
      <c r="C277" s="63"/>
      <c r="D277" s="36"/>
      <c r="E277" s="36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36"/>
      <c r="C278" s="63"/>
      <c r="D278" s="36"/>
      <c r="E278" s="36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36"/>
      <c r="C279" s="63"/>
      <c r="D279" s="36"/>
      <c r="E279" s="36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36"/>
      <c r="C280" s="63"/>
      <c r="D280" s="36"/>
      <c r="E280" s="36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36"/>
      <c r="C281" s="63"/>
      <c r="D281" s="36"/>
      <c r="E281" s="36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36"/>
      <c r="C282" s="63"/>
      <c r="D282" s="36"/>
      <c r="E282" s="36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36"/>
      <c r="C283" s="63"/>
      <c r="D283" s="36"/>
      <c r="E283" s="36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36"/>
      <c r="C284" s="63"/>
      <c r="D284" s="36"/>
      <c r="E284" s="36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36"/>
      <c r="C285" s="63"/>
      <c r="D285" s="36"/>
      <c r="E285" s="36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36"/>
      <c r="C286" s="63"/>
      <c r="D286" s="36"/>
      <c r="E286" s="36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36"/>
      <c r="C287" s="63"/>
      <c r="D287" s="36"/>
      <c r="E287" s="36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36"/>
      <c r="C288" s="63"/>
      <c r="D288" s="36"/>
      <c r="E288" s="36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36"/>
      <c r="C289" s="63"/>
      <c r="D289" s="36"/>
      <c r="E289" s="36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36"/>
      <c r="C290" s="63"/>
      <c r="D290" s="36"/>
      <c r="E290" s="36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36"/>
      <c r="C291" s="63"/>
      <c r="D291" s="36"/>
      <c r="E291" s="36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36"/>
      <c r="C292" s="63"/>
      <c r="D292" s="36"/>
      <c r="E292" s="36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36"/>
      <c r="C293" s="63"/>
      <c r="D293" s="36"/>
      <c r="E293" s="36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36"/>
      <c r="C294" s="63"/>
      <c r="D294" s="36"/>
      <c r="E294" s="36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36"/>
      <c r="C295" s="63"/>
      <c r="D295" s="36"/>
      <c r="E295" s="36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36"/>
      <c r="C296" s="63"/>
      <c r="D296" s="36"/>
      <c r="E296" s="36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36"/>
      <c r="C297" s="63"/>
      <c r="D297" s="36"/>
      <c r="E297" s="36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36"/>
      <c r="C298" s="63"/>
      <c r="D298" s="36"/>
      <c r="E298" s="36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36"/>
      <c r="C299" s="63"/>
      <c r="D299" s="36"/>
      <c r="E299" s="36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36"/>
      <c r="C300" s="63"/>
      <c r="D300" s="36"/>
      <c r="E300" s="36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36"/>
      <c r="C301" s="63"/>
      <c r="D301" s="36"/>
      <c r="E301" s="36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36"/>
      <c r="C302" s="63"/>
      <c r="D302" s="36"/>
      <c r="E302" s="36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36"/>
      <c r="C303" s="63"/>
      <c r="D303" s="36"/>
      <c r="E303" s="36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36"/>
      <c r="C304" s="63"/>
      <c r="D304" s="36"/>
      <c r="E304" s="36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36"/>
      <c r="C305" s="63"/>
      <c r="D305" s="36"/>
      <c r="E305" s="36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36"/>
      <c r="C306" s="63"/>
      <c r="D306" s="36"/>
      <c r="E306" s="36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36"/>
      <c r="C307" s="63"/>
      <c r="D307" s="36"/>
      <c r="E307" s="36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36"/>
      <c r="C308" s="63"/>
      <c r="D308" s="36"/>
      <c r="E308" s="36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36"/>
      <c r="C309" s="63"/>
      <c r="D309" s="36"/>
      <c r="E309" s="36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36"/>
      <c r="C310" s="63"/>
      <c r="D310" s="36"/>
      <c r="E310" s="36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36"/>
      <c r="C311" s="63"/>
      <c r="D311" s="36"/>
      <c r="E311" s="36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36"/>
      <c r="C312" s="63"/>
      <c r="D312" s="36"/>
      <c r="E312" s="36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36"/>
      <c r="C313" s="63"/>
      <c r="D313" s="36"/>
      <c r="E313" s="36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36"/>
      <c r="C314" s="63"/>
      <c r="D314" s="36"/>
      <c r="E314" s="36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36"/>
      <c r="C315" s="63"/>
      <c r="D315" s="36"/>
      <c r="E315" s="36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36"/>
      <c r="C316" s="63"/>
      <c r="D316" s="36"/>
      <c r="E316" s="36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36"/>
      <c r="C317" s="63"/>
      <c r="D317" s="36"/>
      <c r="E317" s="36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36"/>
      <c r="C318" s="63"/>
      <c r="D318" s="36"/>
      <c r="E318" s="36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36"/>
      <c r="C319" s="63"/>
      <c r="D319" s="36"/>
      <c r="E319" s="36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36"/>
      <c r="C320" s="63"/>
      <c r="D320" s="36"/>
      <c r="E320" s="36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36"/>
      <c r="C321" s="63"/>
      <c r="D321" s="36"/>
      <c r="E321" s="36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36"/>
      <c r="C322" s="63"/>
      <c r="D322" s="36"/>
      <c r="E322" s="36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36"/>
      <c r="C323" s="63"/>
      <c r="D323" s="36"/>
      <c r="E323" s="36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36"/>
      <c r="C324" s="63"/>
      <c r="D324" s="36"/>
      <c r="E324" s="36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36"/>
      <c r="C325" s="63"/>
      <c r="D325" s="36"/>
      <c r="E325" s="36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36"/>
      <c r="C326" s="63"/>
      <c r="D326" s="36"/>
      <c r="E326" s="36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36"/>
      <c r="C327" s="63"/>
      <c r="D327" s="36"/>
      <c r="E327" s="36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36"/>
      <c r="C328" s="63"/>
      <c r="D328" s="36"/>
      <c r="E328" s="36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36"/>
      <c r="C329" s="63"/>
      <c r="D329" s="36"/>
      <c r="E329" s="36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36"/>
      <c r="C330" s="63"/>
      <c r="D330" s="36"/>
      <c r="E330" s="36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36"/>
      <c r="C331" s="63"/>
      <c r="D331" s="36"/>
      <c r="E331" s="36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36"/>
      <c r="C332" s="63"/>
      <c r="D332" s="36"/>
      <c r="E332" s="36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36"/>
      <c r="C333" s="63"/>
      <c r="D333" s="36"/>
      <c r="E333" s="36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36"/>
      <c r="C334" s="63"/>
      <c r="D334" s="36"/>
      <c r="E334" s="36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36"/>
      <c r="C335" s="63"/>
      <c r="D335" s="36"/>
      <c r="E335" s="36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36"/>
      <c r="C336" s="63"/>
      <c r="D336" s="36"/>
      <c r="E336" s="36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36"/>
      <c r="C337" s="63"/>
      <c r="D337" s="36"/>
      <c r="E337" s="36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36"/>
      <c r="C338" s="63"/>
      <c r="D338" s="36"/>
      <c r="E338" s="36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36"/>
      <c r="C339" s="63"/>
      <c r="D339" s="36"/>
      <c r="E339" s="36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36"/>
      <c r="C340" s="63"/>
      <c r="D340" s="36"/>
      <c r="E340" s="36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36"/>
      <c r="C341" s="63"/>
      <c r="D341" s="36"/>
      <c r="E341" s="36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36"/>
      <c r="C342" s="63"/>
      <c r="D342" s="36"/>
      <c r="E342" s="36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36"/>
      <c r="C343" s="63"/>
      <c r="D343" s="36"/>
      <c r="E343" s="36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36"/>
      <c r="C344" s="63"/>
      <c r="D344" s="36"/>
      <c r="E344" s="36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36"/>
      <c r="C345" s="63"/>
      <c r="D345" s="36"/>
      <c r="E345" s="36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36"/>
      <c r="C346" s="63"/>
      <c r="D346" s="36"/>
      <c r="E346" s="36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36"/>
      <c r="C347" s="63"/>
      <c r="D347" s="36"/>
      <c r="E347" s="36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36"/>
      <c r="C348" s="63"/>
      <c r="D348" s="36"/>
      <c r="E348" s="36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36"/>
      <c r="C349" s="63"/>
      <c r="D349" s="36"/>
      <c r="E349" s="36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36"/>
      <c r="C350" s="63"/>
      <c r="D350" s="36"/>
      <c r="E350" s="36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36"/>
      <c r="C351" s="63"/>
      <c r="D351" s="36"/>
      <c r="E351" s="36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36"/>
      <c r="C352" s="63"/>
      <c r="D352" s="36"/>
      <c r="E352" s="36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36"/>
      <c r="C353" s="63"/>
      <c r="D353" s="36"/>
      <c r="E353" s="36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36"/>
      <c r="C354" s="63"/>
      <c r="D354" s="36"/>
      <c r="E354" s="36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36"/>
      <c r="C355" s="63"/>
      <c r="D355" s="36"/>
      <c r="E355" s="36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36"/>
      <c r="C356" s="63"/>
      <c r="D356" s="36"/>
      <c r="E356" s="36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36"/>
      <c r="C357" s="63"/>
      <c r="D357" s="36"/>
      <c r="E357" s="36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36"/>
      <c r="C358" s="63"/>
      <c r="D358" s="36"/>
      <c r="E358" s="36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36"/>
      <c r="C359" s="63"/>
      <c r="D359" s="36"/>
      <c r="E359" s="36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36"/>
      <c r="C360" s="63"/>
      <c r="D360" s="36"/>
      <c r="E360" s="36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36"/>
      <c r="C361" s="63"/>
      <c r="D361" s="36"/>
      <c r="E361" s="36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36"/>
      <c r="C362" s="63"/>
      <c r="D362" s="36"/>
      <c r="E362" s="36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36"/>
      <c r="C363" s="63"/>
      <c r="D363" s="36"/>
      <c r="E363" s="36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36"/>
      <c r="C364" s="63"/>
      <c r="D364" s="36"/>
      <c r="E364" s="36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36"/>
      <c r="C365" s="63"/>
      <c r="D365" s="36"/>
      <c r="E365" s="36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36"/>
      <c r="C366" s="63"/>
      <c r="D366" s="36"/>
      <c r="E366" s="36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36"/>
      <c r="C367" s="63"/>
      <c r="D367" s="36"/>
      <c r="E367" s="36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36"/>
      <c r="C368" s="63"/>
      <c r="D368" s="36"/>
      <c r="E368" s="36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36"/>
      <c r="C369" s="63"/>
      <c r="D369" s="36"/>
      <c r="E369" s="36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36"/>
      <c r="C370" s="63"/>
      <c r="D370" s="36"/>
      <c r="E370" s="36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36"/>
      <c r="C371" s="63"/>
      <c r="D371" s="36"/>
      <c r="E371" s="36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36"/>
      <c r="C372" s="63"/>
      <c r="D372" s="36"/>
      <c r="E372" s="36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36"/>
      <c r="C373" s="63"/>
      <c r="D373" s="36"/>
      <c r="E373" s="36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36"/>
      <c r="C374" s="63"/>
      <c r="D374" s="36"/>
      <c r="E374" s="36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36"/>
      <c r="C375" s="63"/>
      <c r="D375" s="36"/>
      <c r="E375" s="36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36"/>
      <c r="C376" s="63"/>
      <c r="D376" s="36"/>
      <c r="E376" s="36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36"/>
      <c r="C377" s="63"/>
      <c r="D377" s="36"/>
      <c r="E377" s="36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36"/>
      <c r="C378" s="63"/>
      <c r="D378" s="36"/>
      <c r="E378" s="36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36"/>
      <c r="C379" s="63"/>
      <c r="D379" s="36"/>
      <c r="E379" s="36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36"/>
      <c r="C380" s="63"/>
      <c r="D380" s="36"/>
      <c r="E380" s="36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36"/>
      <c r="C381" s="63"/>
      <c r="D381" s="36"/>
      <c r="E381" s="36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36"/>
      <c r="C382" s="63"/>
      <c r="D382" s="36"/>
      <c r="E382" s="36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36"/>
      <c r="C383" s="63"/>
      <c r="D383" s="36"/>
      <c r="E383" s="36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36"/>
      <c r="C384" s="63"/>
      <c r="D384" s="36"/>
      <c r="E384" s="36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36"/>
      <c r="C385" s="63"/>
      <c r="D385" s="36"/>
      <c r="E385" s="36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36"/>
      <c r="C386" s="63"/>
      <c r="D386" s="36"/>
      <c r="E386" s="36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36"/>
      <c r="C387" s="63"/>
      <c r="D387" s="36"/>
      <c r="E387" s="36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36"/>
      <c r="C388" s="63"/>
      <c r="D388" s="36"/>
      <c r="E388" s="36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36"/>
      <c r="C389" s="63"/>
      <c r="D389" s="36"/>
      <c r="E389" s="36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36"/>
      <c r="C390" s="63"/>
      <c r="D390" s="36"/>
      <c r="E390" s="36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36"/>
      <c r="C391" s="63"/>
      <c r="D391" s="36"/>
      <c r="E391" s="36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36"/>
      <c r="C392" s="63"/>
      <c r="D392" s="36"/>
      <c r="E392" s="36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36"/>
      <c r="C393" s="63"/>
      <c r="D393" s="36"/>
      <c r="E393" s="36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36"/>
      <c r="C394" s="63"/>
      <c r="D394" s="36"/>
      <c r="E394" s="36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36"/>
      <c r="C395" s="63"/>
      <c r="D395" s="36"/>
      <c r="E395" s="36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36"/>
      <c r="C396" s="63"/>
      <c r="D396" s="36"/>
      <c r="E396" s="36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36"/>
      <c r="C397" s="63"/>
      <c r="D397" s="36"/>
      <c r="E397" s="36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36"/>
      <c r="C398" s="63"/>
      <c r="D398" s="36"/>
      <c r="E398" s="36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36"/>
      <c r="C399" s="63"/>
      <c r="D399" s="36"/>
      <c r="E399" s="36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36"/>
      <c r="C400" s="63"/>
      <c r="D400" s="36"/>
      <c r="E400" s="36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36"/>
      <c r="C401" s="63"/>
      <c r="D401" s="36"/>
      <c r="E401" s="36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36"/>
      <c r="C402" s="63"/>
      <c r="D402" s="36"/>
      <c r="E402" s="36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36"/>
      <c r="C403" s="63"/>
      <c r="D403" s="36"/>
      <c r="E403" s="36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36"/>
      <c r="C404" s="63"/>
      <c r="D404" s="36"/>
      <c r="E404" s="36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36"/>
      <c r="C405" s="63"/>
      <c r="D405" s="36"/>
      <c r="E405" s="36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36"/>
      <c r="C406" s="63"/>
      <c r="D406" s="36"/>
      <c r="E406" s="36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36"/>
      <c r="C407" s="63"/>
      <c r="D407" s="36"/>
      <c r="E407" s="36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36"/>
      <c r="C408" s="63"/>
      <c r="D408" s="36"/>
      <c r="E408" s="36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36"/>
      <c r="C409" s="63"/>
      <c r="D409" s="36"/>
      <c r="E409" s="36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36"/>
      <c r="C410" s="63"/>
      <c r="D410" s="36"/>
      <c r="E410" s="36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36"/>
      <c r="C411" s="63"/>
      <c r="D411" s="36"/>
      <c r="E411" s="36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36"/>
      <c r="C412" s="63"/>
      <c r="D412" s="36"/>
      <c r="E412" s="36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36"/>
      <c r="C413" s="63"/>
      <c r="D413" s="36"/>
      <c r="E413" s="36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36"/>
      <c r="C414" s="63"/>
      <c r="D414" s="36"/>
      <c r="E414" s="36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36"/>
      <c r="C415" s="63"/>
      <c r="D415" s="36"/>
      <c r="E415" s="36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36"/>
      <c r="C416" s="63"/>
      <c r="D416" s="36"/>
      <c r="E416" s="36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36"/>
      <c r="C417" s="63"/>
      <c r="D417" s="36"/>
      <c r="E417" s="36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36"/>
      <c r="C418" s="63"/>
      <c r="D418" s="36"/>
      <c r="E418" s="36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36"/>
      <c r="C419" s="63"/>
      <c r="D419" s="36"/>
      <c r="E419" s="36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36"/>
      <c r="C420" s="63"/>
      <c r="D420" s="36"/>
      <c r="E420" s="36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36"/>
      <c r="C421" s="63"/>
      <c r="D421" s="36"/>
      <c r="E421" s="36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36"/>
      <c r="C422" s="63"/>
      <c r="D422" s="36"/>
      <c r="E422" s="36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36"/>
      <c r="C423" s="63"/>
      <c r="D423" s="36"/>
      <c r="E423" s="36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36"/>
      <c r="C424" s="63"/>
      <c r="D424" s="36"/>
      <c r="E424" s="36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36"/>
      <c r="C425" s="63"/>
      <c r="D425" s="36"/>
      <c r="E425" s="36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36"/>
      <c r="C426" s="63"/>
      <c r="D426" s="36"/>
      <c r="E426" s="36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36"/>
      <c r="C427" s="63"/>
      <c r="D427" s="36"/>
      <c r="E427" s="36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36"/>
      <c r="C428" s="63"/>
      <c r="D428" s="36"/>
      <c r="E428" s="36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36"/>
      <c r="C429" s="63"/>
      <c r="D429" s="36"/>
      <c r="E429" s="36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36"/>
      <c r="C430" s="63"/>
      <c r="D430" s="36"/>
      <c r="E430" s="36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36"/>
      <c r="C431" s="63"/>
      <c r="D431" s="36"/>
      <c r="E431" s="36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36"/>
      <c r="C432" s="63"/>
      <c r="D432" s="36"/>
      <c r="E432" s="36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36"/>
      <c r="C433" s="63"/>
      <c r="D433" s="36"/>
      <c r="E433" s="36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36"/>
      <c r="C434" s="63"/>
      <c r="D434" s="36"/>
      <c r="E434" s="36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36"/>
      <c r="C435" s="63"/>
      <c r="D435" s="36"/>
      <c r="E435" s="36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36"/>
      <c r="C436" s="63"/>
      <c r="D436" s="36"/>
      <c r="E436" s="36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36"/>
      <c r="C437" s="63"/>
      <c r="D437" s="36"/>
      <c r="E437" s="36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36"/>
      <c r="C438" s="63"/>
      <c r="D438" s="36"/>
      <c r="E438" s="36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36"/>
      <c r="C439" s="63"/>
      <c r="D439" s="36"/>
      <c r="E439" s="36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36"/>
      <c r="C440" s="63"/>
      <c r="D440" s="36"/>
      <c r="E440" s="36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36"/>
      <c r="C441" s="63"/>
      <c r="D441" s="36"/>
      <c r="E441" s="36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36"/>
      <c r="C442" s="63"/>
      <c r="D442" s="36"/>
      <c r="E442" s="36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36"/>
      <c r="C443" s="63"/>
      <c r="D443" s="36"/>
      <c r="E443" s="36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36"/>
      <c r="C444" s="63"/>
      <c r="D444" s="36"/>
      <c r="E444" s="36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36"/>
      <c r="C445" s="63"/>
      <c r="D445" s="36"/>
      <c r="E445" s="36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36"/>
      <c r="C446" s="63"/>
      <c r="D446" s="36"/>
      <c r="E446" s="36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36"/>
      <c r="C447" s="63"/>
      <c r="D447" s="36"/>
      <c r="E447" s="36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36"/>
      <c r="C448" s="63"/>
      <c r="D448" s="36"/>
      <c r="E448" s="36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36"/>
      <c r="C449" s="63"/>
      <c r="D449" s="36"/>
      <c r="E449" s="36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36"/>
      <c r="C450" s="63"/>
      <c r="D450" s="36"/>
      <c r="E450" s="36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36"/>
      <c r="C451" s="63"/>
      <c r="D451" s="36"/>
      <c r="E451" s="36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36"/>
      <c r="C452" s="63"/>
      <c r="D452" s="36"/>
      <c r="E452" s="36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36"/>
      <c r="C453" s="63"/>
      <c r="D453" s="36"/>
      <c r="E453" s="36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36"/>
      <c r="C454" s="63"/>
      <c r="D454" s="36"/>
      <c r="E454" s="36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36"/>
      <c r="C455" s="63"/>
      <c r="D455" s="36"/>
      <c r="E455" s="36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36"/>
      <c r="C456" s="63"/>
      <c r="D456" s="36"/>
      <c r="E456" s="36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36"/>
      <c r="C457" s="63"/>
      <c r="D457" s="36"/>
      <c r="E457" s="36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36"/>
      <c r="C458" s="63"/>
      <c r="D458" s="36"/>
      <c r="E458" s="36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36"/>
      <c r="C459" s="63"/>
      <c r="D459" s="36"/>
      <c r="E459" s="36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36"/>
      <c r="C460" s="63"/>
      <c r="D460" s="36"/>
      <c r="E460" s="36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36"/>
      <c r="C461" s="63"/>
      <c r="D461" s="36"/>
      <c r="E461" s="36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36"/>
      <c r="C462" s="63"/>
      <c r="D462" s="36"/>
      <c r="E462" s="36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36"/>
      <c r="C463" s="63"/>
      <c r="D463" s="36"/>
      <c r="E463" s="36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36"/>
      <c r="C464" s="63"/>
      <c r="D464" s="36"/>
      <c r="E464" s="36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36"/>
      <c r="C465" s="63"/>
      <c r="D465" s="36"/>
      <c r="E465" s="36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36"/>
      <c r="C466" s="63"/>
      <c r="D466" s="36"/>
      <c r="E466" s="36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36"/>
      <c r="C467" s="63"/>
      <c r="D467" s="36"/>
      <c r="E467" s="36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36"/>
      <c r="C468" s="63"/>
      <c r="D468" s="36"/>
      <c r="E468" s="36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36"/>
      <c r="C469" s="63"/>
      <c r="D469" s="36"/>
      <c r="E469" s="36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36"/>
      <c r="C470" s="63"/>
      <c r="D470" s="36"/>
      <c r="E470" s="36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36"/>
      <c r="C471" s="63"/>
      <c r="D471" s="36"/>
      <c r="E471" s="36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36"/>
      <c r="C472" s="63"/>
      <c r="D472" s="36"/>
      <c r="E472" s="36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36"/>
      <c r="C473" s="63"/>
      <c r="D473" s="36"/>
      <c r="E473" s="36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36"/>
      <c r="C474" s="63"/>
      <c r="D474" s="36"/>
      <c r="E474" s="36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36"/>
      <c r="C475" s="63"/>
      <c r="D475" s="36"/>
      <c r="E475" s="36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36"/>
      <c r="C476" s="63"/>
      <c r="D476" s="36"/>
      <c r="E476" s="36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36"/>
      <c r="C477" s="63"/>
      <c r="D477" s="36"/>
      <c r="E477" s="36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36"/>
      <c r="C478" s="63"/>
      <c r="D478" s="36"/>
      <c r="E478" s="36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36"/>
      <c r="C479" s="63"/>
      <c r="D479" s="36"/>
      <c r="E479" s="36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36"/>
      <c r="C480" s="63"/>
      <c r="D480" s="36"/>
      <c r="E480" s="36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36"/>
      <c r="C481" s="63"/>
      <c r="D481" s="36"/>
      <c r="E481" s="36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36"/>
      <c r="C482" s="63"/>
      <c r="D482" s="36"/>
      <c r="E482" s="36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36"/>
      <c r="C483" s="63"/>
      <c r="D483" s="36"/>
      <c r="E483" s="36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36"/>
      <c r="C484" s="63"/>
      <c r="D484" s="36"/>
      <c r="E484" s="36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36"/>
      <c r="C485" s="63"/>
      <c r="D485" s="36"/>
      <c r="E485" s="36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36"/>
      <c r="C486" s="63"/>
      <c r="D486" s="36"/>
      <c r="E486" s="36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36"/>
      <c r="C487" s="63"/>
      <c r="D487" s="36"/>
      <c r="E487" s="36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36"/>
      <c r="C488" s="63"/>
      <c r="D488" s="36"/>
      <c r="E488" s="36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36"/>
      <c r="C489" s="63"/>
      <c r="D489" s="36"/>
      <c r="E489" s="36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36"/>
      <c r="C490" s="63"/>
      <c r="D490" s="36"/>
      <c r="E490" s="36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36"/>
      <c r="C491" s="63"/>
      <c r="D491" s="36"/>
      <c r="E491" s="36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36"/>
      <c r="C492" s="63"/>
      <c r="D492" s="36"/>
      <c r="E492" s="36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36"/>
      <c r="C493" s="63"/>
      <c r="D493" s="36"/>
      <c r="E493" s="36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36"/>
      <c r="C494" s="63"/>
      <c r="D494" s="36"/>
      <c r="E494" s="36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36"/>
      <c r="C495" s="63"/>
      <c r="D495" s="36"/>
      <c r="E495" s="36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36"/>
      <c r="C496" s="63"/>
      <c r="D496" s="36"/>
      <c r="E496" s="36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36"/>
      <c r="C497" s="63"/>
      <c r="D497" s="36"/>
      <c r="E497" s="36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36"/>
      <c r="C498" s="63"/>
      <c r="D498" s="36"/>
      <c r="E498" s="36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36"/>
      <c r="C499" s="63"/>
      <c r="D499" s="36"/>
      <c r="E499" s="36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36"/>
      <c r="C500" s="63"/>
      <c r="D500" s="36"/>
      <c r="E500" s="36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36"/>
      <c r="C501" s="63"/>
      <c r="D501" s="36"/>
      <c r="E501" s="36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36"/>
      <c r="C502" s="63"/>
      <c r="D502" s="36"/>
      <c r="E502" s="36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36"/>
      <c r="C503" s="63"/>
      <c r="D503" s="36"/>
      <c r="E503" s="36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36"/>
      <c r="C504" s="63"/>
      <c r="D504" s="36"/>
      <c r="E504" s="36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36"/>
      <c r="C505" s="63"/>
      <c r="D505" s="36"/>
      <c r="E505" s="36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36"/>
      <c r="C506" s="63"/>
      <c r="D506" s="36"/>
      <c r="E506" s="36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36"/>
      <c r="C507" s="63"/>
      <c r="D507" s="36"/>
      <c r="E507" s="36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36"/>
      <c r="C508" s="63"/>
      <c r="D508" s="36"/>
      <c r="E508" s="36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36"/>
      <c r="C509" s="63"/>
      <c r="D509" s="36"/>
      <c r="E509" s="36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36"/>
      <c r="C510" s="63"/>
      <c r="D510" s="36"/>
      <c r="E510" s="36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36"/>
      <c r="C511" s="63"/>
      <c r="D511" s="36"/>
      <c r="E511" s="36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36"/>
      <c r="C512" s="63"/>
      <c r="D512" s="36"/>
      <c r="E512" s="36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36"/>
      <c r="C513" s="63"/>
      <c r="D513" s="36"/>
      <c r="E513" s="36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36"/>
      <c r="C514" s="63"/>
      <c r="D514" s="36"/>
      <c r="E514" s="36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36"/>
      <c r="C515" s="63"/>
      <c r="D515" s="36"/>
      <c r="E515" s="36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36"/>
      <c r="C516" s="63"/>
      <c r="D516" s="36"/>
      <c r="E516" s="36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36"/>
      <c r="C517" s="63"/>
      <c r="D517" s="36"/>
      <c r="E517" s="36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36"/>
      <c r="C518" s="63"/>
      <c r="D518" s="36"/>
      <c r="E518" s="36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36"/>
      <c r="C519" s="63"/>
      <c r="D519" s="36"/>
      <c r="E519" s="36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36"/>
      <c r="C520" s="63"/>
      <c r="D520" s="36"/>
      <c r="E520" s="36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36"/>
      <c r="C521" s="63"/>
      <c r="D521" s="36"/>
      <c r="E521" s="36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36"/>
      <c r="C522" s="63"/>
      <c r="D522" s="36"/>
      <c r="E522" s="36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36"/>
      <c r="C523" s="63"/>
      <c r="D523" s="36"/>
      <c r="E523" s="36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36"/>
      <c r="C524" s="63"/>
      <c r="D524" s="36"/>
      <c r="E524" s="36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36"/>
      <c r="C525" s="63"/>
      <c r="D525" s="36"/>
      <c r="E525" s="36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36"/>
      <c r="C526" s="63"/>
      <c r="D526" s="36"/>
      <c r="E526" s="36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36"/>
      <c r="C527" s="63"/>
      <c r="D527" s="36"/>
      <c r="E527" s="36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36"/>
      <c r="C528" s="63"/>
      <c r="D528" s="36"/>
      <c r="E528" s="36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36"/>
      <c r="C529" s="63"/>
      <c r="D529" s="36"/>
      <c r="E529" s="36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36"/>
      <c r="C530" s="63"/>
      <c r="D530" s="36"/>
      <c r="E530" s="36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36"/>
      <c r="C531" s="63"/>
      <c r="D531" s="36"/>
      <c r="E531" s="36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36"/>
      <c r="C532" s="63"/>
      <c r="D532" s="36"/>
      <c r="E532" s="36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36"/>
      <c r="C533" s="63"/>
      <c r="D533" s="36"/>
      <c r="E533" s="36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36"/>
      <c r="C534" s="63"/>
      <c r="D534" s="36"/>
      <c r="E534" s="36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36"/>
      <c r="C535" s="63"/>
      <c r="D535" s="36"/>
      <c r="E535" s="36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36"/>
      <c r="C536" s="63"/>
      <c r="D536" s="36"/>
      <c r="E536" s="36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36"/>
      <c r="C537" s="63"/>
      <c r="D537" s="36"/>
      <c r="E537" s="36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36"/>
      <c r="C538" s="63"/>
      <c r="D538" s="36"/>
      <c r="E538" s="36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36"/>
      <c r="C539" s="63"/>
      <c r="D539" s="36"/>
      <c r="E539" s="36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36"/>
      <c r="C540" s="63"/>
      <c r="D540" s="36"/>
      <c r="E540" s="36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36"/>
      <c r="C541" s="63"/>
      <c r="D541" s="36"/>
      <c r="E541" s="36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36"/>
      <c r="C542" s="63"/>
      <c r="D542" s="36"/>
      <c r="E542" s="36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36"/>
      <c r="C543" s="63"/>
      <c r="D543" s="36"/>
      <c r="E543" s="36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36"/>
      <c r="C544" s="63"/>
      <c r="D544" s="36"/>
      <c r="E544" s="36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36"/>
      <c r="C545" s="63"/>
      <c r="D545" s="36"/>
      <c r="E545" s="36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36"/>
      <c r="C546" s="63"/>
      <c r="D546" s="36"/>
      <c r="E546" s="36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36"/>
      <c r="C547" s="63"/>
      <c r="D547" s="36"/>
      <c r="E547" s="36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36"/>
      <c r="C548" s="63"/>
      <c r="D548" s="36"/>
      <c r="E548" s="36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36"/>
      <c r="C549" s="63"/>
      <c r="D549" s="36"/>
      <c r="E549" s="36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36"/>
      <c r="C550" s="63"/>
      <c r="D550" s="36"/>
      <c r="E550" s="36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36"/>
      <c r="C551" s="63"/>
      <c r="D551" s="36"/>
      <c r="E551" s="36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36"/>
      <c r="C552" s="63"/>
      <c r="D552" s="36"/>
      <c r="E552" s="36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36"/>
      <c r="C553" s="63"/>
      <c r="D553" s="36"/>
      <c r="E553" s="36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36"/>
      <c r="C554" s="63"/>
      <c r="D554" s="36"/>
      <c r="E554" s="36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36"/>
      <c r="C555" s="63"/>
      <c r="D555" s="36"/>
      <c r="E555" s="36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36"/>
      <c r="C556" s="63"/>
      <c r="D556" s="36"/>
      <c r="E556" s="36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36"/>
      <c r="C557" s="63"/>
      <c r="D557" s="36"/>
      <c r="E557" s="36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36"/>
      <c r="C558" s="63"/>
      <c r="D558" s="36"/>
      <c r="E558" s="36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36"/>
      <c r="C559" s="63"/>
      <c r="D559" s="36"/>
      <c r="E559" s="36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36"/>
      <c r="C560" s="63"/>
      <c r="D560" s="36"/>
      <c r="E560" s="36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36"/>
      <c r="C561" s="63"/>
      <c r="D561" s="36"/>
      <c r="E561" s="36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36"/>
      <c r="C562" s="63"/>
      <c r="D562" s="36"/>
      <c r="E562" s="36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36"/>
      <c r="C563" s="63"/>
      <c r="D563" s="36"/>
      <c r="E563" s="36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36"/>
      <c r="C564" s="63"/>
      <c r="D564" s="36"/>
      <c r="E564" s="36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36"/>
      <c r="C565" s="63"/>
      <c r="D565" s="36"/>
      <c r="E565" s="36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36"/>
      <c r="C566" s="63"/>
      <c r="D566" s="36"/>
      <c r="E566" s="36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36"/>
      <c r="C567" s="63"/>
      <c r="D567" s="36"/>
      <c r="E567" s="36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36"/>
      <c r="C568" s="63"/>
      <c r="D568" s="36"/>
      <c r="E568" s="36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36"/>
      <c r="C569" s="63"/>
      <c r="D569" s="36"/>
      <c r="E569" s="36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36"/>
      <c r="C570" s="63"/>
      <c r="D570" s="36"/>
      <c r="E570" s="36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36"/>
      <c r="C571" s="63"/>
      <c r="D571" s="36"/>
      <c r="E571" s="36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36"/>
      <c r="C572" s="63"/>
      <c r="D572" s="36"/>
      <c r="E572" s="36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36"/>
      <c r="C573" s="63"/>
      <c r="D573" s="36"/>
      <c r="E573" s="36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36"/>
      <c r="C574" s="63"/>
      <c r="D574" s="36"/>
      <c r="E574" s="36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36"/>
      <c r="C575" s="63"/>
      <c r="D575" s="36"/>
      <c r="E575" s="36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36"/>
      <c r="C576" s="63"/>
      <c r="D576" s="36"/>
      <c r="E576" s="36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36"/>
      <c r="C577" s="63"/>
      <c r="D577" s="36"/>
      <c r="E577" s="36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36"/>
      <c r="C578" s="63"/>
      <c r="D578" s="36"/>
      <c r="E578" s="36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36"/>
      <c r="C579" s="63"/>
      <c r="D579" s="36"/>
      <c r="E579" s="36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36"/>
      <c r="C580" s="63"/>
      <c r="D580" s="36"/>
      <c r="E580" s="36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36"/>
      <c r="C581" s="63"/>
      <c r="D581" s="36"/>
      <c r="E581" s="36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36"/>
      <c r="C582" s="63"/>
      <c r="D582" s="36"/>
      <c r="E582" s="36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36"/>
      <c r="C583" s="63"/>
      <c r="D583" s="36"/>
      <c r="E583" s="36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36"/>
      <c r="C584" s="63"/>
      <c r="D584" s="36"/>
      <c r="E584" s="36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36"/>
      <c r="C585" s="63"/>
      <c r="D585" s="36"/>
      <c r="E585" s="36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36"/>
      <c r="C586" s="63"/>
      <c r="D586" s="36"/>
      <c r="E586" s="36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36"/>
      <c r="C587" s="63"/>
      <c r="D587" s="36"/>
      <c r="E587" s="36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36"/>
      <c r="C588" s="63"/>
      <c r="D588" s="36"/>
      <c r="E588" s="36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36"/>
      <c r="C589" s="63"/>
      <c r="D589" s="36"/>
      <c r="E589" s="36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36"/>
      <c r="C590" s="63"/>
      <c r="D590" s="36"/>
      <c r="E590" s="36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36"/>
      <c r="C591" s="63"/>
      <c r="D591" s="36"/>
      <c r="E591" s="36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36"/>
      <c r="C592" s="63"/>
      <c r="D592" s="36"/>
      <c r="E592" s="36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36"/>
      <c r="C593" s="63"/>
      <c r="D593" s="36"/>
      <c r="E593" s="36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36"/>
      <c r="C594" s="63"/>
      <c r="D594" s="36"/>
      <c r="E594" s="36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36"/>
      <c r="C595" s="63"/>
      <c r="D595" s="36"/>
      <c r="E595" s="36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36"/>
      <c r="C596" s="63"/>
      <c r="D596" s="36"/>
      <c r="E596" s="36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36"/>
      <c r="C597" s="63"/>
      <c r="D597" s="36"/>
      <c r="E597" s="36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36"/>
      <c r="C598" s="63"/>
      <c r="D598" s="36"/>
      <c r="E598" s="36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36"/>
      <c r="C599" s="63"/>
      <c r="D599" s="36"/>
      <c r="E599" s="36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36"/>
      <c r="C600" s="63"/>
      <c r="D600" s="36"/>
      <c r="E600" s="36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36"/>
      <c r="C601" s="63"/>
      <c r="D601" s="36"/>
      <c r="E601" s="36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36"/>
      <c r="C602" s="63"/>
      <c r="D602" s="36"/>
      <c r="E602" s="36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36"/>
      <c r="C603" s="63"/>
      <c r="D603" s="36"/>
      <c r="E603" s="36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36"/>
      <c r="C604" s="63"/>
      <c r="D604" s="36"/>
      <c r="E604" s="36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36"/>
      <c r="C605" s="63"/>
      <c r="D605" s="36"/>
      <c r="E605" s="36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36"/>
      <c r="C606" s="63"/>
      <c r="D606" s="36"/>
      <c r="E606" s="36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36"/>
      <c r="C607" s="63"/>
      <c r="D607" s="36"/>
      <c r="E607" s="36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36"/>
      <c r="C608" s="63"/>
      <c r="D608" s="36"/>
      <c r="E608" s="36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36"/>
      <c r="C609" s="63"/>
      <c r="D609" s="36"/>
      <c r="E609" s="36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36"/>
      <c r="C610" s="63"/>
      <c r="D610" s="36"/>
      <c r="E610" s="36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36"/>
      <c r="C611" s="63"/>
      <c r="D611" s="36"/>
      <c r="E611" s="36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36"/>
      <c r="C612" s="63"/>
      <c r="D612" s="36"/>
      <c r="E612" s="36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36"/>
      <c r="C613" s="63"/>
      <c r="D613" s="36"/>
      <c r="E613" s="36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36"/>
      <c r="C614" s="63"/>
      <c r="D614" s="36"/>
      <c r="E614" s="36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36"/>
      <c r="C615" s="63"/>
      <c r="D615" s="36"/>
      <c r="E615" s="36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36"/>
      <c r="C616" s="63"/>
      <c r="D616" s="36"/>
      <c r="E616" s="36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36"/>
      <c r="C617" s="63"/>
      <c r="D617" s="36"/>
      <c r="E617" s="36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36"/>
      <c r="C618" s="63"/>
      <c r="D618" s="36"/>
      <c r="E618" s="36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36"/>
      <c r="C619" s="63"/>
      <c r="D619" s="36"/>
      <c r="E619" s="36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36"/>
      <c r="C620" s="63"/>
      <c r="D620" s="36"/>
      <c r="E620" s="36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36"/>
      <c r="C621" s="63"/>
      <c r="D621" s="36"/>
      <c r="E621" s="36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36"/>
      <c r="C622" s="63"/>
      <c r="D622" s="36"/>
      <c r="E622" s="36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36"/>
      <c r="C623" s="63"/>
      <c r="D623" s="36"/>
      <c r="E623" s="36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36"/>
      <c r="C624" s="63"/>
      <c r="D624" s="36"/>
      <c r="E624" s="36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36"/>
      <c r="C625" s="63"/>
      <c r="D625" s="36"/>
      <c r="E625" s="36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36"/>
      <c r="C626" s="63"/>
      <c r="D626" s="36"/>
      <c r="E626" s="36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36"/>
      <c r="C627" s="63"/>
      <c r="D627" s="36"/>
      <c r="E627" s="36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36"/>
      <c r="C628" s="63"/>
      <c r="D628" s="36"/>
      <c r="E628" s="36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36"/>
      <c r="C629" s="63"/>
      <c r="D629" s="36"/>
      <c r="E629" s="36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36"/>
      <c r="C630" s="63"/>
      <c r="D630" s="36"/>
      <c r="E630" s="36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36"/>
      <c r="C631" s="63"/>
      <c r="D631" s="36"/>
      <c r="E631" s="36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36"/>
      <c r="C632" s="63"/>
      <c r="D632" s="36"/>
      <c r="E632" s="36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36"/>
      <c r="C633" s="63"/>
      <c r="D633" s="36"/>
      <c r="E633" s="36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36"/>
      <c r="C634" s="63"/>
      <c r="D634" s="36"/>
      <c r="E634" s="36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36"/>
      <c r="C635" s="63"/>
      <c r="D635" s="36"/>
      <c r="E635" s="36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36"/>
      <c r="C636" s="63"/>
      <c r="D636" s="36"/>
      <c r="E636" s="36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36"/>
      <c r="C637" s="63"/>
      <c r="D637" s="36"/>
      <c r="E637" s="36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36"/>
      <c r="C638" s="63"/>
      <c r="D638" s="36"/>
      <c r="E638" s="36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36"/>
      <c r="C639" s="63"/>
      <c r="D639" s="36"/>
      <c r="E639" s="36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36"/>
      <c r="C640" s="63"/>
      <c r="D640" s="36"/>
      <c r="E640" s="36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36"/>
      <c r="C641" s="63"/>
      <c r="D641" s="36"/>
      <c r="E641" s="36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36"/>
      <c r="C642" s="63"/>
      <c r="D642" s="36"/>
      <c r="E642" s="36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36"/>
      <c r="C643" s="63"/>
      <c r="D643" s="36"/>
      <c r="E643" s="36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36"/>
      <c r="C644" s="63"/>
      <c r="D644" s="36"/>
      <c r="E644" s="36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36"/>
      <c r="C645" s="63"/>
      <c r="D645" s="36"/>
      <c r="E645" s="36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36"/>
      <c r="C646" s="63"/>
      <c r="D646" s="36"/>
      <c r="E646" s="36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36"/>
      <c r="C647" s="63"/>
      <c r="D647" s="36"/>
      <c r="E647" s="36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36"/>
      <c r="C648" s="63"/>
      <c r="D648" s="36"/>
      <c r="E648" s="36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36"/>
      <c r="C649" s="63"/>
      <c r="D649" s="36"/>
      <c r="E649" s="36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36"/>
      <c r="C650" s="63"/>
      <c r="D650" s="36"/>
      <c r="E650" s="36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36"/>
      <c r="C651" s="63"/>
      <c r="D651" s="36"/>
      <c r="E651" s="36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36"/>
      <c r="C652" s="63"/>
      <c r="D652" s="36"/>
      <c r="E652" s="36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36"/>
      <c r="C653" s="63"/>
      <c r="D653" s="36"/>
      <c r="E653" s="36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36"/>
      <c r="C654" s="63"/>
      <c r="D654" s="36"/>
      <c r="E654" s="36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36"/>
      <c r="C655" s="63"/>
      <c r="D655" s="36"/>
      <c r="E655" s="36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36"/>
      <c r="C656" s="63"/>
      <c r="D656" s="36"/>
      <c r="E656" s="36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36"/>
      <c r="C657" s="63"/>
      <c r="D657" s="36"/>
      <c r="E657" s="36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36"/>
      <c r="C658" s="63"/>
      <c r="D658" s="36"/>
      <c r="E658" s="36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36"/>
      <c r="C659" s="63"/>
      <c r="D659" s="36"/>
      <c r="E659" s="36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36"/>
      <c r="C660" s="63"/>
      <c r="D660" s="36"/>
      <c r="E660" s="36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36"/>
      <c r="C661" s="63"/>
      <c r="D661" s="36"/>
      <c r="E661" s="36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36"/>
      <c r="C662" s="63"/>
      <c r="D662" s="36"/>
      <c r="E662" s="36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36"/>
      <c r="C663" s="63"/>
      <c r="D663" s="36"/>
      <c r="E663" s="36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36"/>
      <c r="C664" s="63"/>
      <c r="D664" s="36"/>
      <c r="E664" s="36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36"/>
      <c r="C665" s="63"/>
      <c r="D665" s="36"/>
      <c r="E665" s="36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36"/>
      <c r="C666" s="63"/>
      <c r="D666" s="36"/>
      <c r="E666" s="36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36"/>
      <c r="C667" s="63"/>
      <c r="D667" s="36"/>
      <c r="E667" s="36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36"/>
      <c r="C668" s="63"/>
      <c r="D668" s="36"/>
      <c r="E668" s="36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36"/>
      <c r="C669" s="63"/>
      <c r="D669" s="36"/>
      <c r="E669" s="36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36"/>
      <c r="C670" s="63"/>
      <c r="D670" s="36"/>
      <c r="E670" s="36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36"/>
      <c r="C671" s="63"/>
      <c r="D671" s="36"/>
      <c r="E671" s="36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36"/>
      <c r="C672" s="63"/>
      <c r="D672" s="36"/>
      <c r="E672" s="36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36"/>
      <c r="C673" s="63"/>
      <c r="D673" s="36"/>
      <c r="E673" s="36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36"/>
      <c r="C674" s="63"/>
      <c r="D674" s="36"/>
      <c r="E674" s="36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36"/>
      <c r="C675" s="63"/>
      <c r="D675" s="36"/>
      <c r="E675" s="36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36"/>
      <c r="C676" s="63"/>
      <c r="D676" s="36"/>
      <c r="E676" s="36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36"/>
      <c r="C677" s="63"/>
      <c r="D677" s="36"/>
      <c r="E677" s="36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36"/>
      <c r="C678" s="63"/>
      <c r="D678" s="36"/>
      <c r="E678" s="36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36"/>
      <c r="C679" s="63"/>
      <c r="D679" s="36"/>
      <c r="E679" s="36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36"/>
      <c r="C680" s="63"/>
      <c r="D680" s="36"/>
      <c r="E680" s="36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36"/>
      <c r="C681" s="63"/>
      <c r="D681" s="36"/>
      <c r="E681" s="36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36"/>
      <c r="C682" s="63"/>
      <c r="D682" s="36"/>
      <c r="E682" s="36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36"/>
      <c r="C683" s="63"/>
      <c r="D683" s="36"/>
      <c r="E683" s="36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36"/>
      <c r="C684" s="63"/>
      <c r="D684" s="36"/>
      <c r="E684" s="36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36"/>
      <c r="C685" s="63"/>
      <c r="D685" s="36"/>
      <c r="E685" s="36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36"/>
      <c r="C686" s="63"/>
      <c r="D686" s="36"/>
      <c r="E686" s="36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36"/>
      <c r="C687" s="63"/>
      <c r="D687" s="36"/>
      <c r="E687" s="36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36"/>
      <c r="C688" s="63"/>
      <c r="D688" s="36"/>
      <c r="E688" s="36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36"/>
      <c r="C689" s="63"/>
      <c r="D689" s="36"/>
      <c r="E689" s="36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36"/>
      <c r="C690" s="63"/>
      <c r="D690" s="36"/>
      <c r="E690" s="36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36"/>
      <c r="C691" s="63"/>
      <c r="D691" s="36"/>
      <c r="E691" s="36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36"/>
      <c r="C692" s="63"/>
      <c r="D692" s="36"/>
      <c r="E692" s="36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36"/>
      <c r="C693" s="63"/>
      <c r="D693" s="36"/>
      <c r="E693" s="36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36"/>
      <c r="C694" s="63"/>
      <c r="D694" s="36"/>
      <c r="E694" s="36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36"/>
      <c r="C695" s="63"/>
      <c r="D695" s="36"/>
      <c r="E695" s="36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36"/>
      <c r="C696" s="63"/>
      <c r="D696" s="36"/>
      <c r="E696" s="36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36"/>
      <c r="C697" s="63"/>
      <c r="D697" s="36"/>
      <c r="E697" s="36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36"/>
      <c r="C698" s="63"/>
      <c r="D698" s="36"/>
      <c r="E698" s="36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36"/>
      <c r="C699" s="63"/>
      <c r="D699" s="36"/>
      <c r="E699" s="36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36"/>
      <c r="C700" s="63"/>
      <c r="D700" s="36"/>
      <c r="E700" s="36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36"/>
      <c r="C701" s="63"/>
      <c r="D701" s="36"/>
      <c r="E701" s="36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36"/>
      <c r="C702" s="63"/>
      <c r="D702" s="36"/>
      <c r="E702" s="36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36"/>
      <c r="C703" s="63"/>
      <c r="D703" s="36"/>
      <c r="E703" s="36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36"/>
      <c r="C704" s="63"/>
      <c r="D704" s="36"/>
      <c r="E704" s="36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36"/>
      <c r="C705" s="63"/>
      <c r="D705" s="36"/>
      <c r="E705" s="36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36"/>
      <c r="C706" s="63"/>
      <c r="D706" s="36"/>
      <c r="E706" s="36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36"/>
      <c r="C707" s="63"/>
      <c r="D707" s="36"/>
      <c r="E707" s="36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36"/>
      <c r="C708" s="63"/>
      <c r="D708" s="36"/>
      <c r="E708" s="36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36"/>
      <c r="C709" s="63"/>
      <c r="D709" s="36"/>
      <c r="E709" s="36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36"/>
      <c r="C710" s="63"/>
      <c r="D710" s="36"/>
      <c r="E710" s="36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36"/>
      <c r="C711" s="63"/>
      <c r="D711" s="36"/>
      <c r="E711" s="36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36"/>
      <c r="C712" s="63"/>
      <c r="D712" s="36"/>
      <c r="E712" s="36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36"/>
      <c r="C713" s="63"/>
      <c r="D713" s="36"/>
      <c r="E713" s="36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36"/>
      <c r="C714" s="63"/>
      <c r="D714" s="36"/>
      <c r="E714" s="36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36"/>
      <c r="C715" s="63"/>
      <c r="D715" s="36"/>
      <c r="E715" s="36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36"/>
      <c r="C716" s="63"/>
      <c r="D716" s="36"/>
      <c r="E716" s="36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36"/>
      <c r="C717" s="63"/>
      <c r="D717" s="36"/>
      <c r="E717" s="36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36"/>
      <c r="C718" s="63"/>
      <c r="D718" s="36"/>
      <c r="E718" s="36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36"/>
      <c r="C719" s="63"/>
      <c r="D719" s="36"/>
      <c r="E719" s="36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36"/>
      <c r="C720" s="63"/>
      <c r="D720" s="36"/>
      <c r="E720" s="36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36"/>
      <c r="C721" s="63"/>
      <c r="D721" s="36"/>
      <c r="E721" s="36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36"/>
      <c r="C722" s="63"/>
      <c r="D722" s="36"/>
      <c r="E722" s="36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36"/>
      <c r="C723" s="63"/>
      <c r="D723" s="36"/>
      <c r="E723" s="36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36"/>
      <c r="C724" s="63"/>
      <c r="D724" s="36"/>
      <c r="E724" s="36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36"/>
      <c r="C725" s="63"/>
      <c r="D725" s="36"/>
      <c r="E725" s="36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36"/>
      <c r="C726" s="63"/>
      <c r="D726" s="36"/>
      <c r="E726" s="36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36"/>
      <c r="C727" s="63"/>
      <c r="D727" s="36"/>
      <c r="E727" s="36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36"/>
      <c r="C728" s="63"/>
      <c r="D728" s="36"/>
      <c r="E728" s="36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36"/>
      <c r="C729" s="63"/>
      <c r="D729" s="36"/>
      <c r="E729" s="36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36"/>
      <c r="C730" s="63"/>
      <c r="D730" s="36"/>
      <c r="E730" s="36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36"/>
      <c r="C731" s="63"/>
      <c r="D731" s="36"/>
      <c r="E731" s="36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36"/>
      <c r="C732" s="63"/>
      <c r="D732" s="36"/>
      <c r="E732" s="36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36"/>
      <c r="C733" s="63"/>
      <c r="D733" s="36"/>
      <c r="E733" s="36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36"/>
      <c r="C734" s="63"/>
      <c r="D734" s="36"/>
      <c r="E734" s="36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36"/>
      <c r="C735" s="63"/>
      <c r="D735" s="36"/>
      <c r="E735" s="36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36"/>
      <c r="C736" s="63"/>
      <c r="D736" s="36"/>
      <c r="E736" s="36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36"/>
      <c r="C737" s="63"/>
      <c r="D737" s="36"/>
      <c r="E737" s="36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36"/>
      <c r="C738" s="63"/>
      <c r="D738" s="36"/>
      <c r="E738" s="36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36"/>
      <c r="C739" s="63"/>
      <c r="D739" s="36"/>
      <c r="E739" s="36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36"/>
      <c r="C740" s="63"/>
      <c r="D740" s="36"/>
      <c r="E740" s="36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36"/>
      <c r="C741" s="63"/>
      <c r="D741" s="36"/>
      <c r="E741" s="36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36"/>
      <c r="C742" s="63"/>
      <c r="D742" s="36"/>
      <c r="E742" s="36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36"/>
      <c r="C743" s="63"/>
      <c r="D743" s="36"/>
      <c r="E743" s="36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36"/>
      <c r="C744" s="63"/>
      <c r="D744" s="36"/>
      <c r="E744" s="36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36"/>
      <c r="C745" s="63"/>
      <c r="D745" s="36"/>
      <c r="E745" s="36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36"/>
      <c r="C746" s="63"/>
      <c r="D746" s="36"/>
      <c r="E746" s="36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36"/>
      <c r="C747" s="63"/>
      <c r="D747" s="36"/>
      <c r="E747" s="36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36"/>
      <c r="C748" s="63"/>
      <c r="D748" s="36"/>
      <c r="E748" s="36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36"/>
      <c r="C749" s="63"/>
      <c r="D749" s="36"/>
      <c r="E749" s="36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36"/>
      <c r="C750" s="63"/>
      <c r="D750" s="36"/>
      <c r="E750" s="36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36"/>
      <c r="C751" s="63"/>
      <c r="D751" s="36"/>
      <c r="E751" s="36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36"/>
      <c r="C752" s="63"/>
      <c r="D752" s="36"/>
      <c r="E752" s="36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36"/>
      <c r="C753" s="63"/>
      <c r="D753" s="36"/>
      <c r="E753" s="36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36"/>
      <c r="C754" s="63"/>
      <c r="D754" s="36"/>
      <c r="E754" s="36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36"/>
      <c r="C755" s="63"/>
      <c r="D755" s="36"/>
      <c r="E755" s="36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36"/>
      <c r="C756" s="63"/>
      <c r="D756" s="36"/>
      <c r="E756" s="36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36"/>
      <c r="C757" s="63"/>
      <c r="D757" s="36"/>
      <c r="E757" s="36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36"/>
      <c r="C758" s="63"/>
      <c r="D758" s="36"/>
      <c r="E758" s="36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36"/>
      <c r="C759" s="63"/>
      <c r="D759" s="36"/>
      <c r="E759" s="36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36"/>
      <c r="C760" s="63"/>
      <c r="D760" s="36"/>
      <c r="E760" s="36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36"/>
      <c r="C761" s="63"/>
      <c r="D761" s="36"/>
      <c r="E761" s="36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36"/>
      <c r="C762" s="63"/>
      <c r="D762" s="36"/>
      <c r="E762" s="36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36"/>
      <c r="C763" s="63"/>
      <c r="D763" s="36"/>
      <c r="E763" s="36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36"/>
      <c r="C764" s="63"/>
      <c r="D764" s="36"/>
      <c r="E764" s="36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36"/>
      <c r="C765" s="63"/>
      <c r="D765" s="36"/>
      <c r="E765" s="36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36"/>
      <c r="C766" s="63"/>
      <c r="D766" s="36"/>
      <c r="E766" s="36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36"/>
      <c r="C767" s="63"/>
      <c r="D767" s="36"/>
      <c r="E767" s="36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36"/>
      <c r="C768" s="63"/>
      <c r="D768" s="36"/>
      <c r="E768" s="36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36"/>
      <c r="C769" s="63"/>
      <c r="D769" s="36"/>
      <c r="E769" s="36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36"/>
      <c r="C770" s="63"/>
      <c r="D770" s="36"/>
      <c r="E770" s="36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36"/>
      <c r="C771" s="63"/>
      <c r="D771" s="36"/>
      <c r="E771" s="36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36"/>
      <c r="C772" s="63"/>
      <c r="D772" s="36"/>
      <c r="E772" s="36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36"/>
      <c r="C773" s="63"/>
      <c r="D773" s="36"/>
      <c r="E773" s="36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36"/>
      <c r="C774" s="63"/>
      <c r="D774" s="36"/>
      <c r="E774" s="36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36"/>
      <c r="C775" s="63"/>
      <c r="D775" s="36"/>
      <c r="E775" s="36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36"/>
      <c r="C776" s="63"/>
      <c r="D776" s="36"/>
      <c r="E776" s="36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36"/>
      <c r="C777" s="63"/>
      <c r="D777" s="36"/>
      <c r="E777" s="36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36"/>
      <c r="C778" s="63"/>
      <c r="D778" s="36"/>
      <c r="E778" s="36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36"/>
      <c r="C779" s="63"/>
      <c r="D779" s="36"/>
      <c r="E779" s="36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36"/>
      <c r="C780" s="63"/>
      <c r="D780" s="36"/>
      <c r="E780" s="36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36"/>
      <c r="C781" s="63"/>
      <c r="D781" s="36"/>
      <c r="E781" s="36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36"/>
      <c r="C782" s="63"/>
      <c r="D782" s="36"/>
      <c r="E782" s="36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36"/>
      <c r="C783" s="63"/>
      <c r="D783" s="36"/>
      <c r="E783" s="36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36"/>
      <c r="C784" s="63"/>
      <c r="D784" s="36"/>
      <c r="E784" s="36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36"/>
      <c r="C785" s="63"/>
      <c r="D785" s="36"/>
      <c r="E785" s="36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36"/>
      <c r="C786" s="63"/>
      <c r="D786" s="36"/>
      <c r="E786" s="36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36"/>
      <c r="C787" s="63"/>
      <c r="D787" s="36"/>
      <c r="E787" s="36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36"/>
      <c r="C788" s="63"/>
      <c r="D788" s="36"/>
      <c r="E788" s="36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36"/>
      <c r="C789" s="63"/>
      <c r="D789" s="36"/>
      <c r="E789" s="36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36"/>
      <c r="C790" s="63"/>
      <c r="D790" s="36"/>
      <c r="E790" s="36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36"/>
      <c r="C791" s="63"/>
      <c r="D791" s="36"/>
      <c r="E791" s="36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36"/>
      <c r="C792" s="63"/>
      <c r="D792" s="36"/>
      <c r="E792" s="36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36"/>
      <c r="C793" s="63"/>
      <c r="D793" s="36"/>
      <c r="E793" s="36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36"/>
      <c r="C794" s="63"/>
      <c r="D794" s="36"/>
      <c r="E794" s="36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36"/>
      <c r="C795" s="63"/>
      <c r="D795" s="36"/>
      <c r="E795" s="36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36"/>
      <c r="C796" s="63"/>
      <c r="D796" s="36"/>
      <c r="E796" s="36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36"/>
      <c r="C797" s="63"/>
      <c r="D797" s="36"/>
      <c r="E797" s="36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36"/>
      <c r="C798" s="63"/>
      <c r="D798" s="36"/>
      <c r="E798" s="36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36"/>
      <c r="C799" s="63"/>
      <c r="D799" s="36"/>
      <c r="E799" s="36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36"/>
      <c r="C800" s="63"/>
      <c r="D800" s="36"/>
      <c r="E800" s="36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36"/>
      <c r="C801" s="63"/>
      <c r="D801" s="36"/>
      <c r="E801" s="36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36"/>
      <c r="C802" s="63"/>
      <c r="D802" s="36"/>
      <c r="E802" s="36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36"/>
      <c r="C803" s="63"/>
      <c r="D803" s="36"/>
      <c r="E803" s="36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36"/>
      <c r="C804" s="63"/>
      <c r="D804" s="36"/>
      <c r="E804" s="36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36"/>
      <c r="C805" s="63"/>
      <c r="D805" s="36"/>
      <c r="E805" s="36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36"/>
      <c r="C806" s="63"/>
      <c r="D806" s="36"/>
      <c r="E806" s="36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36"/>
      <c r="C807" s="63"/>
      <c r="D807" s="36"/>
      <c r="E807" s="36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36"/>
      <c r="C808" s="63"/>
      <c r="D808" s="36"/>
      <c r="E808" s="36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36"/>
      <c r="C809" s="63"/>
      <c r="D809" s="36"/>
      <c r="E809" s="36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36"/>
      <c r="C810" s="63"/>
      <c r="D810" s="36"/>
      <c r="E810" s="36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36"/>
      <c r="C811" s="63"/>
      <c r="D811" s="36"/>
      <c r="E811" s="36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36"/>
      <c r="C812" s="63"/>
      <c r="D812" s="36"/>
      <c r="E812" s="36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36"/>
      <c r="C813" s="63"/>
      <c r="D813" s="36"/>
      <c r="E813" s="36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36"/>
      <c r="C814" s="63"/>
      <c r="D814" s="36"/>
      <c r="E814" s="36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36"/>
      <c r="C815" s="63"/>
      <c r="D815" s="36"/>
      <c r="E815" s="36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36"/>
      <c r="C816" s="63"/>
      <c r="D816" s="36"/>
      <c r="E816" s="36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36"/>
      <c r="C817" s="63"/>
      <c r="D817" s="36"/>
      <c r="E817" s="36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36"/>
      <c r="C818" s="63"/>
      <c r="D818" s="36"/>
      <c r="E818" s="36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36"/>
      <c r="C819" s="63"/>
      <c r="D819" s="36"/>
      <c r="E819" s="36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36"/>
      <c r="C820" s="63"/>
      <c r="D820" s="36"/>
      <c r="E820" s="36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36"/>
      <c r="C821" s="63"/>
      <c r="D821" s="36"/>
      <c r="E821" s="36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36"/>
      <c r="C822" s="63"/>
      <c r="D822" s="36"/>
      <c r="E822" s="36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36"/>
      <c r="C823" s="63"/>
      <c r="D823" s="36"/>
      <c r="E823" s="36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36"/>
      <c r="C824" s="63"/>
      <c r="D824" s="36"/>
      <c r="E824" s="36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36"/>
      <c r="C825" s="63"/>
      <c r="D825" s="36"/>
      <c r="E825" s="36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36"/>
      <c r="C826" s="63"/>
      <c r="D826" s="36"/>
      <c r="E826" s="36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36"/>
      <c r="C827" s="63"/>
      <c r="D827" s="36"/>
      <c r="E827" s="36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36"/>
      <c r="C828" s="63"/>
      <c r="D828" s="36"/>
      <c r="E828" s="36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36"/>
      <c r="C829" s="63"/>
      <c r="D829" s="36"/>
      <c r="E829" s="36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36"/>
      <c r="C830" s="63"/>
      <c r="D830" s="36"/>
      <c r="E830" s="36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36"/>
      <c r="C831" s="63"/>
      <c r="D831" s="36"/>
      <c r="E831" s="36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36"/>
      <c r="C832" s="63"/>
      <c r="D832" s="36"/>
      <c r="E832" s="36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36"/>
      <c r="C833" s="63"/>
      <c r="D833" s="36"/>
      <c r="E833" s="36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36"/>
      <c r="C834" s="63"/>
      <c r="D834" s="36"/>
      <c r="E834" s="36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36"/>
      <c r="C835" s="63"/>
      <c r="D835" s="36"/>
      <c r="E835" s="36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36"/>
      <c r="C836" s="63"/>
      <c r="D836" s="36"/>
      <c r="E836" s="36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36"/>
      <c r="C837" s="63"/>
      <c r="D837" s="36"/>
      <c r="E837" s="36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36"/>
      <c r="C838" s="63"/>
      <c r="D838" s="36"/>
      <c r="E838" s="36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36"/>
      <c r="C839" s="63"/>
      <c r="D839" s="36"/>
      <c r="E839" s="36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36"/>
      <c r="C840" s="63"/>
      <c r="D840" s="36"/>
      <c r="E840" s="36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36"/>
      <c r="C841" s="63"/>
      <c r="D841" s="36"/>
      <c r="E841" s="36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36"/>
      <c r="C842" s="63"/>
      <c r="D842" s="36"/>
      <c r="E842" s="36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36"/>
      <c r="C843" s="63"/>
      <c r="D843" s="36"/>
      <c r="E843" s="36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36"/>
      <c r="C844" s="63"/>
      <c r="D844" s="36"/>
      <c r="E844" s="36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36"/>
      <c r="C845" s="63"/>
      <c r="D845" s="36"/>
      <c r="E845" s="36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36"/>
      <c r="C846" s="63"/>
      <c r="D846" s="36"/>
      <c r="E846" s="36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36"/>
      <c r="C847" s="63"/>
      <c r="D847" s="36"/>
      <c r="E847" s="36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36"/>
      <c r="C848" s="63"/>
      <c r="D848" s="36"/>
      <c r="E848" s="36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36"/>
      <c r="C849" s="63"/>
      <c r="D849" s="36"/>
      <c r="E849" s="36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36"/>
      <c r="C850" s="63"/>
      <c r="D850" s="36"/>
      <c r="E850" s="36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36"/>
      <c r="C851" s="63"/>
      <c r="D851" s="36"/>
      <c r="E851" s="36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36"/>
      <c r="C852" s="63"/>
      <c r="D852" s="36"/>
      <c r="E852" s="36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36"/>
      <c r="C853" s="63"/>
      <c r="D853" s="36"/>
      <c r="E853" s="36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36"/>
      <c r="C854" s="63"/>
      <c r="D854" s="36"/>
      <c r="E854" s="36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36"/>
      <c r="C855" s="63"/>
      <c r="D855" s="36"/>
      <c r="E855" s="36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36"/>
      <c r="C856" s="63"/>
      <c r="D856" s="36"/>
      <c r="E856" s="36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36"/>
      <c r="C857" s="63"/>
      <c r="D857" s="36"/>
      <c r="E857" s="36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36"/>
      <c r="C858" s="63"/>
      <c r="D858" s="36"/>
      <c r="E858" s="36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36"/>
      <c r="C859" s="63"/>
      <c r="D859" s="36"/>
      <c r="E859" s="36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36"/>
      <c r="C860" s="63"/>
      <c r="D860" s="36"/>
      <c r="E860" s="36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36"/>
      <c r="C861" s="63"/>
      <c r="D861" s="36"/>
      <c r="E861" s="36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36"/>
      <c r="C862" s="63"/>
      <c r="D862" s="36"/>
      <c r="E862" s="36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36"/>
      <c r="C863" s="63"/>
      <c r="D863" s="36"/>
      <c r="E863" s="36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36"/>
      <c r="C864" s="63"/>
      <c r="D864" s="36"/>
      <c r="E864" s="36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36"/>
      <c r="C865" s="63"/>
      <c r="D865" s="36"/>
      <c r="E865" s="36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36"/>
      <c r="C866" s="63"/>
      <c r="D866" s="36"/>
      <c r="E866" s="36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36"/>
      <c r="C867" s="63"/>
      <c r="D867" s="36"/>
      <c r="E867" s="36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36"/>
      <c r="C868" s="63"/>
      <c r="D868" s="36"/>
      <c r="E868" s="36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36"/>
      <c r="C869" s="63"/>
      <c r="D869" s="36"/>
      <c r="E869" s="36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36"/>
      <c r="C870" s="63"/>
      <c r="D870" s="36"/>
      <c r="E870" s="36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36"/>
      <c r="C871" s="63"/>
      <c r="D871" s="36"/>
      <c r="E871" s="36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36"/>
      <c r="C872" s="63"/>
      <c r="D872" s="36"/>
      <c r="E872" s="36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36"/>
      <c r="C873" s="63"/>
      <c r="D873" s="36"/>
      <c r="E873" s="36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36"/>
      <c r="C874" s="63"/>
      <c r="D874" s="36"/>
      <c r="E874" s="36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36"/>
      <c r="C875" s="63"/>
      <c r="D875" s="36"/>
      <c r="E875" s="36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36"/>
      <c r="C876" s="63"/>
      <c r="D876" s="36"/>
      <c r="E876" s="36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36"/>
      <c r="C877" s="63"/>
      <c r="D877" s="36"/>
      <c r="E877" s="36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36"/>
      <c r="C878" s="63"/>
      <c r="D878" s="36"/>
      <c r="E878" s="36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36"/>
      <c r="C879" s="63"/>
      <c r="D879" s="36"/>
      <c r="E879" s="36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36"/>
      <c r="C880" s="63"/>
      <c r="D880" s="36"/>
      <c r="E880" s="36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36"/>
      <c r="C881" s="63"/>
      <c r="D881" s="36"/>
      <c r="E881" s="36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36"/>
      <c r="C882" s="63"/>
      <c r="D882" s="36"/>
      <c r="E882" s="36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36"/>
      <c r="C883" s="63"/>
      <c r="D883" s="36"/>
      <c r="E883" s="36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36"/>
      <c r="C884" s="63"/>
      <c r="D884" s="36"/>
      <c r="E884" s="36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36"/>
      <c r="C885" s="63"/>
      <c r="D885" s="36"/>
      <c r="E885" s="36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36"/>
      <c r="C886" s="63"/>
      <c r="D886" s="36"/>
      <c r="E886" s="36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36"/>
      <c r="C887" s="63"/>
      <c r="D887" s="36"/>
      <c r="E887" s="36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36"/>
      <c r="C888" s="63"/>
      <c r="D888" s="36"/>
      <c r="E888" s="36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36"/>
      <c r="C889" s="63"/>
      <c r="D889" s="36"/>
      <c r="E889" s="36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36"/>
      <c r="C890" s="63"/>
      <c r="D890" s="36"/>
      <c r="E890" s="36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36"/>
      <c r="C891" s="63"/>
      <c r="D891" s="36"/>
      <c r="E891" s="36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36"/>
      <c r="C892" s="63"/>
      <c r="D892" s="36"/>
      <c r="E892" s="36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36"/>
      <c r="C893" s="63"/>
      <c r="D893" s="36"/>
      <c r="E893" s="36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36"/>
      <c r="C894" s="63"/>
      <c r="D894" s="36"/>
      <c r="E894" s="36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36"/>
      <c r="C895" s="63"/>
      <c r="D895" s="36"/>
      <c r="E895" s="36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36"/>
      <c r="C896" s="63"/>
      <c r="D896" s="36"/>
      <c r="E896" s="36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36"/>
      <c r="C897" s="63"/>
      <c r="D897" s="36"/>
      <c r="E897" s="36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36"/>
      <c r="C898" s="63"/>
      <c r="D898" s="36"/>
      <c r="E898" s="36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36"/>
      <c r="C899" s="63"/>
      <c r="D899" s="36"/>
      <c r="E899" s="36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36"/>
      <c r="C900" s="63"/>
      <c r="D900" s="36"/>
      <c r="E900" s="36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36"/>
      <c r="C901" s="63"/>
      <c r="D901" s="36"/>
      <c r="E901" s="36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36"/>
      <c r="C902" s="63"/>
      <c r="D902" s="36"/>
      <c r="E902" s="36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36"/>
      <c r="C903" s="63"/>
      <c r="D903" s="36"/>
      <c r="E903" s="36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36"/>
      <c r="C904" s="63"/>
      <c r="D904" s="36"/>
      <c r="E904" s="36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36"/>
      <c r="C905" s="63"/>
      <c r="D905" s="36"/>
      <c r="E905" s="36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36"/>
      <c r="C906" s="63"/>
      <c r="D906" s="36"/>
      <c r="E906" s="36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36"/>
      <c r="C907" s="63"/>
      <c r="D907" s="36"/>
      <c r="E907" s="36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36"/>
      <c r="C908" s="63"/>
      <c r="D908" s="36"/>
      <c r="E908" s="36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36"/>
      <c r="C909" s="63"/>
      <c r="D909" s="36"/>
      <c r="E909" s="36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36"/>
      <c r="C910" s="63"/>
      <c r="D910" s="36"/>
      <c r="E910" s="36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36"/>
      <c r="C911" s="63"/>
      <c r="D911" s="36"/>
      <c r="E911" s="36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36"/>
      <c r="C912" s="63"/>
      <c r="D912" s="36"/>
      <c r="E912" s="36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36"/>
      <c r="C913" s="63"/>
      <c r="D913" s="36"/>
      <c r="E913" s="36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36"/>
      <c r="C914" s="63"/>
      <c r="D914" s="36"/>
      <c r="E914" s="36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36"/>
      <c r="C915" s="63"/>
      <c r="D915" s="36"/>
      <c r="E915" s="36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36"/>
      <c r="C916" s="63"/>
      <c r="D916" s="36"/>
      <c r="E916" s="36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36"/>
      <c r="C917" s="63"/>
      <c r="D917" s="36"/>
      <c r="E917" s="36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36"/>
      <c r="C918" s="63"/>
      <c r="D918" s="36"/>
      <c r="E918" s="36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36"/>
      <c r="C919" s="63"/>
      <c r="D919" s="36"/>
      <c r="E919" s="36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36"/>
      <c r="C920" s="63"/>
      <c r="D920" s="36"/>
      <c r="E920" s="36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36"/>
      <c r="C921" s="63"/>
      <c r="D921" s="36"/>
      <c r="E921" s="36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36"/>
      <c r="C922" s="63"/>
      <c r="D922" s="36"/>
      <c r="E922" s="36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36"/>
      <c r="C923" s="63"/>
      <c r="D923" s="36"/>
      <c r="E923" s="36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36"/>
      <c r="C924" s="63"/>
      <c r="D924" s="36"/>
      <c r="E924" s="36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36"/>
      <c r="C925" s="63"/>
      <c r="D925" s="36"/>
      <c r="E925" s="36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36"/>
      <c r="C926" s="63"/>
      <c r="D926" s="36"/>
      <c r="E926" s="36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36"/>
      <c r="C927" s="63"/>
      <c r="D927" s="36"/>
      <c r="E927" s="36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36"/>
      <c r="C928" s="63"/>
      <c r="D928" s="36"/>
      <c r="E928" s="36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36"/>
      <c r="C929" s="63"/>
      <c r="D929" s="36"/>
      <c r="E929" s="36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36"/>
      <c r="C930" s="63"/>
      <c r="D930" s="36"/>
      <c r="E930" s="36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36"/>
      <c r="C931" s="63"/>
      <c r="D931" s="36"/>
      <c r="E931" s="36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36"/>
      <c r="C932" s="63"/>
      <c r="D932" s="36"/>
      <c r="E932" s="36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36"/>
      <c r="C933" s="63"/>
      <c r="D933" s="36"/>
      <c r="E933" s="36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36"/>
      <c r="C934" s="63"/>
      <c r="D934" s="36"/>
      <c r="E934" s="36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36"/>
      <c r="C935" s="63"/>
      <c r="D935" s="36"/>
      <c r="E935" s="36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36"/>
      <c r="C936" s="63"/>
      <c r="D936" s="36"/>
      <c r="E936" s="36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36"/>
      <c r="C937" s="63"/>
      <c r="D937" s="36"/>
      <c r="E937" s="36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36"/>
      <c r="C938" s="63"/>
      <c r="D938" s="36"/>
      <c r="E938" s="36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36"/>
      <c r="C939" s="63"/>
      <c r="D939" s="36"/>
      <c r="E939" s="36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36"/>
      <c r="C940" s="63"/>
      <c r="D940" s="36"/>
      <c r="E940" s="36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36"/>
      <c r="C941" s="63"/>
      <c r="D941" s="36"/>
      <c r="E941" s="36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36"/>
      <c r="C942" s="63"/>
      <c r="D942" s="36"/>
      <c r="E942" s="36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36"/>
      <c r="C943" s="63"/>
      <c r="D943" s="36"/>
      <c r="E943" s="36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36"/>
      <c r="C944" s="63"/>
      <c r="D944" s="36"/>
      <c r="E944" s="36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36"/>
      <c r="C945" s="63"/>
      <c r="D945" s="36"/>
      <c r="E945" s="36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36"/>
      <c r="C946" s="63"/>
      <c r="D946" s="36"/>
      <c r="E946" s="36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36"/>
      <c r="C947" s="63"/>
      <c r="D947" s="36"/>
      <c r="E947" s="36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36"/>
      <c r="C948" s="63"/>
      <c r="D948" s="36"/>
      <c r="E948" s="36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36"/>
      <c r="C949" s="63"/>
      <c r="D949" s="36"/>
      <c r="E949" s="36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36"/>
      <c r="C950" s="63"/>
      <c r="D950" s="36"/>
      <c r="E950" s="36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36"/>
      <c r="C951" s="63"/>
      <c r="D951" s="36"/>
      <c r="E951" s="36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36"/>
      <c r="C952" s="63"/>
      <c r="D952" s="36"/>
      <c r="E952" s="36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36"/>
      <c r="C953" s="63"/>
      <c r="D953" s="36"/>
      <c r="E953" s="36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36"/>
      <c r="C954" s="63"/>
      <c r="D954" s="36"/>
      <c r="E954" s="36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36"/>
      <c r="C955" s="63"/>
      <c r="D955" s="36"/>
      <c r="E955" s="36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36"/>
      <c r="C956" s="63"/>
      <c r="D956" s="36"/>
      <c r="E956" s="36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36"/>
      <c r="C957" s="63"/>
      <c r="D957" s="36"/>
      <c r="E957" s="36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36"/>
      <c r="C958" s="63"/>
      <c r="D958" s="36"/>
      <c r="E958" s="36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36"/>
      <c r="C959" s="63"/>
      <c r="D959" s="36"/>
      <c r="E959" s="36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36"/>
      <c r="C960" s="63"/>
      <c r="D960" s="36"/>
      <c r="E960" s="36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36"/>
      <c r="C961" s="63"/>
      <c r="D961" s="36"/>
      <c r="E961" s="36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36"/>
      <c r="C962" s="63"/>
      <c r="D962" s="36"/>
      <c r="E962" s="36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36"/>
      <c r="C963" s="63"/>
      <c r="D963" s="36"/>
      <c r="E963" s="36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36"/>
      <c r="C964" s="63"/>
      <c r="D964" s="36"/>
      <c r="E964" s="36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36"/>
      <c r="C965" s="63"/>
      <c r="D965" s="36"/>
      <c r="E965" s="36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36"/>
      <c r="C966" s="63"/>
      <c r="D966" s="36"/>
      <c r="E966" s="36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36"/>
      <c r="C967" s="63"/>
      <c r="D967" s="36"/>
      <c r="E967" s="36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36"/>
      <c r="C968" s="63"/>
      <c r="D968" s="36"/>
      <c r="E968" s="36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36"/>
      <c r="C969" s="63"/>
      <c r="D969" s="36"/>
      <c r="E969" s="36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36"/>
      <c r="C970" s="63"/>
      <c r="D970" s="36"/>
      <c r="E970" s="36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36"/>
      <c r="C971" s="63"/>
      <c r="D971" s="36"/>
      <c r="E971" s="36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36"/>
      <c r="C972" s="63"/>
      <c r="D972" s="36"/>
      <c r="E972" s="36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36"/>
      <c r="C973" s="63"/>
      <c r="D973" s="36"/>
      <c r="E973" s="36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36"/>
      <c r="C974" s="63"/>
      <c r="D974" s="36"/>
      <c r="E974" s="36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36"/>
      <c r="C975" s="63"/>
      <c r="D975" s="36"/>
      <c r="E975" s="36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36"/>
      <c r="C976" s="63"/>
      <c r="D976" s="36"/>
      <c r="E976" s="36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36"/>
      <c r="C977" s="63"/>
      <c r="D977" s="36"/>
      <c r="E977" s="36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36"/>
      <c r="C978" s="63"/>
      <c r="D978" s="36"/>
      <c r="E978" s="36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36"/>
      <c r="C979" s="63"/>
      <c r="D979" s="36"/>
      <c r="E979" s="36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36"/>
      <c r="C980" s="63"/>
      <c r="D980" s="36"/>
      <c r="E980" s="36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36"/>
      <c r="C981" s="63"/>
      <c r="D981" s="36"/>
      <c r="E981" s="36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36"/>
      <c r="C982" s="63"/>
      <c r="D982" s="36"/>
      <c r="E982" s="36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36"/>
      <c r="C983" s="63"/>
      <c r="D983" s="36"/>
      <c r="E983" s="36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36"/>
      <c r="C984" s="63"/>
      <c r="D984" s="36"/>
      <c r="E984" s="36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36"/>
      <c r="C985" s="63"/>
      <c r="D985" s="36"/>
      <c r="E985" s="36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36"/>
      <c r="C986" s="63"/>
      <c r="D986" s="36"/>
      <c r="E986" s="36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36"/>
      <c r="C987" s="63"/>
      <c r="D987" s="36"/>
      <c r="E987" s="36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36"/>
      <c r="C988" s="63"/>
      <c r="D988" s="36"/>
      <c r="E988" s="36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36"/>
      <c r="C989" s="63"/>
      <c r="D989" s="36"/>
      <c r="E989" s="36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36"/>
      <c r="C990" s="63"/>
      <c r="D990" s="36"/>
      <c r="E990" s="36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36"/>
      <c r="C991" s="63"/>
      <c r="D991" s="36"/>
      <c r="E991" s="36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36"/>
      <c r="C992" s="63"/>
      <c r="D992" s="36"/>
      <c r="E992" s="36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36"/>
      <c r="C993" s="63"/>
      <c r="D993" s="36"/>
      <c r="E993" s="36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36"/>
      <c r="C994" s="63"/>
      <c r="D994" s="36"/>
      <c r="E994" s="36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36"/>
      <c r="C995" s="63"/>
      <c r="D995" s="36"/>
      <c r="E995" s="36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36"/>
      <c r="C996" s="63"/>
      <c r="D996" s="36"/>
      <c r="E996" s="36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36"/>
      <c r="C997" s="63"/>
      <c r="D997" s="36"/>
      <c r="E997" s="36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36"/>
      <c r="C998" s="63"/>
      <c r="D998" s="36"/>
      <c r="E998" s="36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36"/>
      <c r="C999" s="63"/>
      <c r="D999" s="36"/>
      <c r="E999" s="36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36"/>
      <c r="C1000" s="63"/>
      <c r="D1000" s="36"/>
      <c r="E1000" s="36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autoFilter ref="E1:E202">
    <filterColumn colId="0"/>
  </autoFilter>
  <mergeCells count="1">
    <mergeCell ref="A1:E1"/>
  </mergeCells>
  <conditionalFormatting sqref="E3:E202">
    <cfRule type="cellIs" dxfId="5" priority="4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F218" sqref="F218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7" width="12.125" customWidth="1"/>
    <col min="8" max="8" width="12.625" customWidth="1"/>
    <col min="9" max="13" width="12.125" customWidth="1"/>
    <col min="14" max="15" width="8" customWidth="1"/>
    <col min="16" max="16" width="8.375" customWidth="1"/>
    <col min="17" max="26" width="7.625" customWidth="1"/>
  </cols>
  <sheetData>
    <row r="1" spans="1:26" ht="19.5" customHeight="1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9.5" customHeight="1">
      <c r="A2" s="107" t="s">
        <v>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9.5" customHeight="1">
      <c r="A3" s="107" t="s">
        <v>80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9.5" customHeight="1">
      <c r="A4" s="107" t="s">
        <v>81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9.5" customHeight="1">
      <c r="A5" s="114" t="s">
        <v>30</v>
      </c>
      <c r="B5" s="127" t="s">
        <v>31</v>
      </c>
      <c r="C5" s="12" t="s">
        <v>32</v>
      </c>
      <c r="D5" s="114" t="s">
        <v>19</v>
      </c>
      <c r="E5" s="114" t="s">
        <v>20</v>
      </c>
      <c r="F5" s="114" t="s">
        <v>21</v>
      </c>
      <c r="G5" s="114" t="s">
        <v>22</v>
      </c>
      <c r="H5" s="114" t="s">
        <v>23</v>
      </c>
      <c r="I5" s="107" t="s">
        <v>82</v>
      </c>
      <c r="J5" s="108"/>
      <c r="K5" s="108"/>
      <c r="L5" s="108"/>
      <c r="M5" s="109"/>
      <c r="N5" s="114" t="s">
        <v>35</v>
      </c>
      <c r="O5" s="114" t="s">
        <v>35</v>
      </c>
      <c r="P5" s="114" t="s">
        <v>35</v>
      </c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19.5" customHeight="1">
      <c r="A6" s="128"/>
      <c r="B6" s="128"/>
      <c r="C6" s="12" t="s">
        <v>61</v>
      </c>
      <c r="D6" s="115"/>
      <c r="E6" s="115"/>
      <c r="F6" s="115"/>
      <c r="G6" s="115"/>
      <c r="H6" s="115"/>
      <c r="I6" s="114" t="s">
        <v>19</v>
      </c>
      <c r="J6" s="114" t="s">
        <v>20</v>
      </c>
      <c r="K6" s="114" t="s">
        <v>21</v>
      </c>
      <c r="L6" s="114" t="s">
        <v>22</v>
      </c>
      <c r="M6" s="114" t="s">
        <v>23</v>
      </c>
      <c r="N6" s="128"/>
      <c r="O6" s="128"/>
      <c r="P6" s="128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9.5" customHeight="1">
      <c r="A7" s="128"/>
      <c r="B7" s="128"/>
      <c r="C7" s="12"/>
      <c r="D7" s="12" t="s">
        <v>35</v>
      </c>
      <c r="E7" s="12" t="s">
        <v>35</v>
      </c>
      <c r="F7" s="12" t="s">
        <v>35</v>
      </c>
      <c r="G7" s="12" t="s">
        <v>35</v>
      </c>
      <c r="H7" s="12" t="s">
        <v>35</v>
      </c>
      <c r="I7" s="115"/>
      <c r="J7" s="115"/>
      <c r="K7" s="115"/>
      <c r="L7" s="115"/>
      <c r="M7" s="115"/>
      <c r="N7" s="115"/>
      <c r="O7" s="115"/>
      <c r="P7" s="115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9.5" customHeight="1">
      <c r="A8" s="115"/>
      <c r="B8" s="115"/>
      <c r="C8" s="12" t="s">
        <v>37</v>
      </c>
      <c r="D8" s="12">
        <f>' MID Term 1'!D6+'MID Term 2'!D6</f>
        <v>28</v>
      </c>
      <c r="E8" s="12">
        <f>' MID Term 1'!H6+'MID Term 2'!E6</f>
        <v>28</v>
      </c>
      <c r="F8" s="12">
        <f>' MID Term 1'!L6+'MID Term 2'!F6</f>
        <v>28</v>
      </c>
      <c r="G8" s="12">
        <f>' MID Term 1'!P6+'MID Term 2'!J6</f>
        <v>28</v>
      </c>
      <c r="H8" s="12">
        <f>' MID Term 1'!Q6+'MID Term 2'!N6</f>
        <v>28</v>
      </c>
      <c r="I8" s="131">
        <v>0.75</v>
      </c>
      <c r="J8" s="131">
        <v>0.75</v>
      </c>
      <c r="K8" s="131">
        <v>0.75</v>
      </c>
      <c r="L8" s="131">
        <v>0.75</v>
      </c>
      <c r="M8" s="131">
        <v>0.75</v>
      </c>
      <c r="N8" s="114">
        <f>SUM(D8:H8)</f>
        <v>140</v>
      </c>
      <c r="O8" s="114">
        <f>ROUND(N8/2,0)</f>
        <v>70</v>
      </c>
      <c r="P8" s="114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9.5" customHeight="1">
      <c r="A9" s="107" t="s">
        <v>40</v>
      </c>
      <c r="B9" s="108"/>
      <c r="C9" s="109"/>
      <c r="D9" s="17">
        <v>0.75</v>
      </c>
      <c r="E9" s="17">
        <v>0.75</v>
      </c>
      <c r="F9" s="17">
        <v>0.75</v>
      </c>
      <c r="G9" s="17">
        <v>0.75</v>
      </c>
      <c r="H9" s="17">
        <v>0.75</v>
      </c>
      <c r="I9" s="115"/>
      <c r="J9" s="115"/>
      <c r="K9" s="115"/>
      <c r="L9" s="115"/>
      <c r="M9" s="115"/>
      <c r="N9" s="115"/>
      <c r="O9" s="115"/>
      <c r="P9" s="115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9.5" customHeight="1">
      <c r="A10" s="70">
        <v>1</v>
      </c>
      <c r="B10" s="93" t="s">
        <v>304</v>
      </c>
      <c r="C10" s="80" t="s">
        <v>98</v>
      </c>
      <c r="D10" s="20">
        <f>' MID Term 1'!D7+'MID Term 2'!D7</f>
        <v>21</v>
      </c>
      <c r="E10" s="20">
        <f>' MID Term 1'!H7+'MID Term 2'!E7</f>
        <v>20</v>
      </c>
      <c r="F10" s="20">
        <f>' MID Term 1'!L7+'MID Term 2'!F7</f>
        <v>21</v>
      </c>
      <c r="G10" s="20">
        <f>' MID Term 1'!P7+'MID Term 2'!J7</f>
        <v>22</v>
      </c>
      <c r="H10" s="20">
        <f>' MID Term 1'!Q7+'MID Term 2'!N7</f>
        <v>23</v>
      </c>
      <c r="I10" s="20">
        <f t="shared" ref="I10:I208" si="0">IF((D10/$D$8)&gt;=$I$8,1,0)</f>
        <v>1</v>
      </c>
      <c r="J10" s="20">
        <f t="shared" ref="J10:J208" si="1">IF((E10/$E$8)&gt;=$J$8,1,0)</f>
        <v>0</v>
      </c>
      <c r="K10" s="20">
        <f t="shared" ref="K10:K208" si="2">IF((F10/$F$8)&gt;=$K$8,1,0)</f>
        <v>1</v>
      </c>
      <c r="L10" s="20">
        <f t="shared" ref="L10:L208" si="3">IF((G10/$G$8)&gt;=$L$8,1,0)</f>
        <v>1</v>
      </c>
      <c r="M10" s="20">
        <f t="shared" ref="M10:M208" si="4">IF((H10/$H$8)&gt;=$M$8,1,0)</f>
        <v>1</v>
      </c>
      <c r="N10" s="20">
        <f t="shared" ref="N10:N208" si="5">SUM(D10:H10)</f>
        <v>107</v>
      </c>
      <c r="O10" s="20">
        <f t="shared" ref="O10:O208" si="6">ROUND(N10/2,0)</f>
        <v>54</v>
      </c>
      <c r="P10" s="20">
        <f t="shared" ref="P10:P208" si="7">SUM(O10)</f>
        <v>54</v>
      </c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9.5" customHeight="1">
      <c r="A11" s="70">
        <v>2</v>
      </c>
      <c r="B11" s="93" t="s">
        <v>306</v>
      </c>
      <c r="C11" s="81" t="s">
        <v>99</v>
      </c>
      <c r="D11" s="20">
        <f>' MID Term 1'!D8+'MID Term 2'!D8</f>
        <v>25</v>
      </c>
      <c r="E11" s="20">
        <f>' MID Term 1'!H8+'MID Term 2'!E8</f>
        <v>24</v>
      </c>
      <c r="F11" s="20">
        <f>' MID Term 1'!L8+'MID Term 2'!F8</f>
        <v>25</v>
      </c>
      <c r="G11" s="20">
        <f>' MID Term 1'!P8+'MID Term 2'!J8</f>
        <v>26</v>
      </c>
      <c r="H11" s="20">
        <f>' MID Term 1'!Q8+'MID Term 2'!N8</f>
        <v>26</v>
      </c>
      <c r="I11" s="20">
        <f t="shared" si="0"/>
        <v>1</v>
      </c>
      <c r="J11" s="20">
        <f t="shared" si="1"/>
        <v>1</v>
      </c>
      <c r="K11" s="20">
        <f t="shared" si="2"/>
        <v>1</v>
      </c>
      <c r="L11" s="20">
        <f t="shared" si="3"/>
        <v>1</v>
      </c>
      <c r="M11" s="20">
        <f t="shared" si="4"/>
        <v>1</v>
      </c>
      <c r="N11" s="20">
        <f t="shared" si="5"/>
        <v>126</v>
      </c>
      <c r="O11" s="20">
        <f t="shared" si="6"/>
        <v>63</v>
      </c>
      <c r="P11" s="20">
        <f t="shared" si="7"/>
        <v>63</v>
      </c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9.5" customHeight="1">
      <c r="A12" s="70">
        <v>3</v>
      </c>
      <c r="B12" s="93" t="s">
        <v>308</v>
      </c>
      <c r="C12" s="80" t="s">
        <v>100</v>
      </c>
      <c r="D12" s="20">
        <f>' MID Term 1'!D9+'MID Term 2'!D9</f>
        <v>21</v>
      </c>
      <c r="E12" s="20">
        <f>' MID Term 1'!H9+'MID Term 2'!E9</f>
        <v>20</v>
      </c>
      <c r="F12" s="20">
        <f>' MID Term 1'!L9+'MID Term 2'!F9</f>
        <v>21</v>
      </c>
      <c r="G12" s="20">
        <f>' MID Term 1'!P9+'MID Term 2'!J9</f>
        <v>22</v>
      </c>
      <c r="H12" s="20">
        <f>' MID Term 1'!Q9+'MID Term 2'!N9</f>
        <v>23</v>
      </c>
      <c r="I12" s="20">
        <f t="shared" si="0"/>
        <v>1</v>
      </c>
      <c r="J12" s="20">
        <f t="shared" si="1"/>
        <v>0</v>
      </c>
      <c r="K12" s="20">
        <f t="shared" si="2"/>
        <v>1</v>
      </c>
      <c r="L12" s="20">
        <f t="shared" si="3"/>
        <v>1</v>
      </c>
      <c r="M12" s="20">
        <f t="shared" si="4"/>
        <v>1</v>
      </c>
      <c r="N12" s="20">
        <f t="shared" si="5"/>
        <v>107</v>
      </c>
      <c r="O12" s="20">
        <f t="shared" si="6"/>
        <v>54</v>
      </c>
      <c r="P12" s="20">
        <f t="shared" si="7"/>
        <v>54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9.5" customHeight="1">
      <c r="A13" s="70">
        <v>4</v>
      </c>
      <c r="B13" s="93" t="s">
        <v>310</v>
      </c>
      <c r="C13" s="80" t="s">
        <v>101</v>
      </c>
      <c r="D13" s="20">
        <f>' MID Term 1'!D10+'MID Term 2'!D10</f>
        <v>28</v>
      </c>
      <c r="E13" s="20">
        <f>' MID Term 1'!H10+'MID Term 2'!E10</f>
        <v>27</v>
      </c>
      <c r="F13" s="20">
        <f>' MID Term 1'!L10+'MID Term 2'!F10</f>
        <v>27</v>
      </c>
      <c r="G13" s="20">
        <f>' MID Term 1'!P10+'MID Term 2'!J10</f>
        <v>28</v>
      </c>
      <c r="H13" s="20">
        <f>' MID Term 1'!Q10+'MID Term 2'!N10</f>
        <v>28</v>
      </c>
      <c r="I13" s="20">
        <f t="shared" si="0"/>
        <v>1</v>
      </c>
      <c r="J13" s="20">
        <f t="shared" si="1"/>
        <v>1</v>
      </c>
      <c r="K13" s="20">
        <f t="shared" si="2"/>
        <v>1</v>
      </c>
      <c r="L13" s="20">
        <f t="shared" si="3"/>
        <v>1</v>
      </c>
      <c r="M13" s="20">
        <f t="shared" si="4"/>
        <v>1</v>
      </c>
      <c r="N13" s="20">
        <f t="shared" si="5"/>
        <v>138</v>
      </c>
      <c r="O13" s="20">
        <f t="shared" si="6"/>
        <v>69</v>
      </c>
      <c r="P13" s="20">
        <f t="shared" si="7"/>
        <v>69</v>
      </c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9.5" customHeight="1">
      <c r="A14" s="70">
        <v>5</v>
      </c>
      <c r="B14" s="93" t="s">
        <v>311</v>
      </c>
      <c r="C14" s="80" t="s">
        <v>102</v>
      </c>
      <c r="D14" s="20">
        <f>' MID Term 1'!D11+'MID Term 2'!D11</f>
        <v>19</v>
      </c>
      <c r="E14" s="20">
        <f>' MID Term 1'!H11+'MID Term 2'!E11</f>
        <v>18</v>
      </c>
      <c r="F14" s="20">
        <f>' MID Term 1'!L11+'MID Term 2'!F11</f>
        <v>20</v>
      </c>
      <c r="G14" s="20">
        <f>' MID Term 1'!P11+'MID Term 2'!J11</f>
        <v>20</v>
      </c>
      <c r="H14" s="20">
        <f>' MID Term 1'!Q11+'MID Term 2'!N11</f>
        <v>21</v>
      </c>
      <c r="I14" s="20">
        <f t="shared" si="0"/>
        <v>0</v>
      </c>
      <c r="J14" s="20">
        <f t="shared" si="1"/>
        <v>0</v>
      </c>
      <c r="K14" s="20">
        <f t="shared" si="2"/>
        <v>0</v>
      </c>
      <c r="L14" s="20">
        <f t="shared" si="3"/>
        <v>0</v>
      </c>
      <c r="M14" s="20">
        <f t="shared" si="4"/>
        <v>1</v>
      </c>
      <c r="N14" s="20">
        <f t="shared" si="5"/>
        <v>98</v>
      </c>
      <c r="O14" s="20">
        <f t="shared" si="6"/>
        <v>49</v>
      </c>
      <c r="P14" s="20">
        <f t="shared" si="7"/>
        <v>49</v>
      </c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9.5" customHeight="1">
      <c r="A15" s="70">
        <v>6</v>
      </c>
      <c r="B15" s="93" t="s">
        <v>313</v>
      </c>
      <c r="C15" s="80" t="s">
        <v>103</v>
      </c>
      <c r="D15" s="20">
        <f>' MID Term 1'!D12+'MID Term 2'!D12</f>
        <v>21</v>
      </c>
      <c r="E15" s="20">
        <f>' MID Term 1'!H12+'MID Term 2'!E12</f>
        <v>20</v>
      </c>
      <c r="F15" s="20">
        <f>' MID Term 1'!L12+'MID Term 2'!F12</f>
        <v>21</v>
      </c>
      <c r="G15" s="20">
        <f>' MID Term 1'!P12+'MID Term 2'!J12</f>
        <v>22</v>
      </c>
      <c r="H15" s="20">
        <f>' MID Term 1'!Q12+'MID Term 2'!N12</f>
        <v>23</v>
      </c>
      <c r="I15" s="20">
        <f t="shared" si="0"/>
        <v>1</v>
      </c>
      <c r="J15" s="20">
        <f t="shared" si="1"/>
        <v>0</v>
      </c>
      <c r="K15" s="20">
        <f t="shared" si="2"/>
        <v>1</v>
      </c>
      <c r="L15" s="20">
        <f t="shared" si="3"/>
        <v>1</v>
      </c>
      <c r="M15" s="20">
        <f t="shared" si="4"/>
        <v>1</v>
      </c>
      <c r="N15" s="20">
        <f t="shared" si="5"/>
        <v>107</v>
      </c>
      <c r="O15" s="20">
        <f t="shared" si="6"/>
        <v>54</v>
      </c>
      <c r="P15" s="20">
        <f t="shared" si="7"/>
        <v>54</v>
      </c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9.5" customHeight="1">
      <c r="A16" s="70">
        <v>7</v>
      </c>
      <c r="B16" s="93" t="s">
        <v>315</v>
      </c>
      <c r="C16" s="80" t="s">
        <v>104</v>
      </c>
      <c r="D16" s="20">
        <f>' MID Term 1'!D13+'MID Term 2'!D13</f>
        <v>25</v>
      </c>
      <c r="E16" s="20">
        <f>' MID Term 1'!H13+'MID Term 2'!E13</f>
        <v>24</v>
      </c>
      <c r="F16" s="20">
        <f>' MID Term 1'!L13+'MID Term 2'!F13</f>
        <v>25</v>
      </c>
      <c r="G16" s="20">
        <f>' MID Term 1'!P13+'MID Term 2'!J13</f>
        <v>26</v>
      </c>
      <c r="H16" s="20">
        <f>' MID Term 1'!Q13+'MID Term 2'!N13</f>
        <v>26</v>
      </c>
      <c r="I16" s="20">
        <f t="shared" si="0"/>
        <v>1</v>
      </c>
      <c r="J16" s="20">
        <f t="shared" si="1"/>
        <v>1</v>
      </c>
      <c r="K16" s="20">
        <f t="shared" si="2"/>
        <v>1</v>
      </c>
      <c r="L16" s="20">
        <f t="shared" si="3"/>
        <v>1</v>
      </c>
      <c r="M16" s="20">
        <f t="shared" si="4"/>
        <v>1</v>
      </c>
      <c r="N16" s="20">
        <f t="shared" si="5"/>
        <v>126</v>
      </c>
      <c r="O16" s="20">
        <f t="shared" si="6"/>
        <v>63</v>
      </c>
      <c r="P16" s="20">
        <f t="shared" si="7"/>
        <v>63</v>
      </c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9.5" customHeight="1">
      <c r="A17" s="70">
        <v>8</v>
      </c>
      <c r="B17" s="93" t="s">
        <v>317</v>
      </c>
      <c r="C17" s="80" t="s">
        <v>105</v>
      </c>
      <c r="D17" s="20">
        <f>' MID Term 1'!D14+'MID Term 2'!D14</f>
        <v>28</v>
      </c>
      <c r="E17" s="20">
        <f>' MID Term 1'!H14+'MID Term 2'!E14</f>
        <v>27</v>
      </c>
      <c r="F17" s="20">
        <f>' MID Term 1'!L14+'MID Term 2'!F14</f>
        <v>27</v>
      </c>
      <c r="G17" s="20">
        <f>' MID Term 1'!P14+'MID Term 2'!J14</f>
        <v>28</v>
      </c>
      <c r="H17" s="20">
        <f>' MID Term 1'!Q14+'MID Term 2'!N14</f>
        <v>28</v>
      </c>
      <c r="I17" s="20">
        <f t="shared" si="0"/>
        <v>1</v>
      </c>
      <c r="J17" s="20">
        <f t="shared" si="1"/>
        <v>1</v>
      </c>
      <c r="K17" s="20">
        <f t="shared" si="2"/>
        <v>1</v>
      </c>
      <c r="L17" s="20">
        <f t="shared" si="3"/>
        <v>1</v>
      </c>
      <c r="M17" s="20">
        <f t="shared" si="4"/>
        <v>1</v>
      </c>
      <c r="N17" s="20">
        <f t="shared" si="5"/>
        <v>138</v>
      </c>
      <c r="O17" s="20">
        <f t="shared" si="6"/>
        <v>69</v>
      </c>
      <c r="P17" s="20">
        <f t="shared" si="7"/>
        <v>69</v>
      </c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9.5" customHeight="1">
      <c r="A18" s="70">
        <v>9</v>
      </c>
      <c r="B18" s="93" t="s">
        <v>319</v>
      </c>
      <c r="C18" s="80" t="s">
        <v>106</v>
      </c>
      <c r="D18" s="20">
        <f>' MID Term 1'!D15+'MID Term 2'!D15</f>
        <v>26</v>
      </c>
      <c r="E18" s="20">
        <f>' MID Term 1'!H15+'MID Term 2'!E15</f>
        <v>25</v>
      </c>
      <c r="F18" s="20">
        <f>' MID Term 1'!L15+'MID Term 2'!F15</f>
        <v>25</v>
      </c>
      <c r="G18" s="20">
        <f>' MID Term 1'!P15+'MID Term 2'!J15</f>
        <v>27</v>
      </c>
      <c r="H18" s="20">
        <f>' MID Term 1'!Q15+'MID Term 2'!N15</f>
        <v>28</v>
      </c>
      <c r="I18" s="20">
        <f t="shared" si="0"/>
        <v>1</v>
      </c>
      <c r="J18" s="20">
        <f t="shared" si="1"/>
        <v>1</v>
      </c>
      <c r="K18" s="20">
        <f t="shared" si="2"/>
        <v>1</v>
      </c>
      <c r="L18" s="20">
        <f t="shared" si="3"/>
        <v>1</v>
      </c>
      <c r="M18" s="20">
        <f t="shared" si="4"/>
        <v>1</v>
      </c>
      <c r="N18" s="20">
        <f t="shared" si="5"/>
        <v>131</v>
      </c>
      <c r="O18" s="20">
        <f t="shared" si="6"/>
        <v>66</v>
      </c>
      <c r="P18" s="20">
        <f t="shared" si="7"/>
        <v>66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9.5" customHeight="1">
      <c r="A19" s="70">
        <v>10</v>
      </c>
      <c r="B19" s="93" t="s">
        <v>321</v>
      </c>
      <c r="C19" s="80" t="s">
        <v>107</v>
      </c>
      <c r="D19" s="20">
        <f>' MID Term 1'!D16+'MID Term 2'!D16</f>
        <v>23</v>
      </c>
      <c r="E19" s="20">
        <f>' MID Term 1'!H16+'MID Term 2'!E16</f>
        <v>22</v>
      </c>
      <c r="F19" s="20">
        <f>' MID Term 1'!L16+'MID Term 2'!F16</f>
        <v>23</v>
      </c>
      <c r="G19" s="20">
        <f>' MID Term 1'!P16+'MID Term 2'!J16</f>
        <v>24</v>
      </c>
      <c r="H19" s="20">
        <f>' MID Term 1'!Q16+'MID Term 2'!N16</f>
        <v>25</v>
      </c>
      <c r="I19" s="20">
        <f t="shared" si="0"/>
        <v>1</v>
      </c>
      <c r="J19" s="20">
        <f t="shared" si="1"/>
        <v>1</v>
      </c>
      <c r="K19" s="20">
        <f t="shared" si="2"/>
        <v>1</v>
      </c>
      <c r="L19" s="20">
        <f t="shared" si="3"/>
        <v>1</v>
      </c>
      <c r="M19" s="20">
        <f t="shared" si="4"/>
        <v>1</v>
      </c>
      <c r="N19" s="20">
        <f t="shared" si="5"/>
        <v>117</v>
      </c>
      <c r="O19" s="20">
        <f t="shared" si="6"/>
        <v>59</v>
      </c>
      <c r="P19" s="20">
        <f t="shared" si="7"/>
        <v>59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9.5" customHeight="1">
      <c r="A20" s="70">
        <v>11</v>
      </c>
      <c r="B20" s="93" t="s">
        <v>323</v>
      </c>
      <c r="C20" s="80" t="s">
        <v>108</v>
      </c>
      <c r="D20" s="20">
        <f>' MID Term 1'!D17+'MID Term 2'!D17</f>
        <v>28</v>
      </c>
      <c r="E20" s="20">
        <f>' MID Term 1'!H17+'MID Term 2'!E17</f>
        <v>27</v>
      </c>
      <c r="F20" s="20">
        <f>' MID Term 1'!L17+'MID Term 2'!F17</f>
        <v>27</v>
      </c>
      <c r="G20" s="20">
        <f>' MID Term 1'!P17+'MID Term 2'!J17</f>
        <v>28</v>
      </c>
      <c r="H20" s="20">
        <f>' MID Term 1'!Q17+'MID Term 2'!N17</f>
        <v>28</v>
      </c>
      <c r="I20" s="20">
        <f t="shared" si="0"/>
        <v>1</v>
      </c>
      <c r="J20" s="20">
        <f t="shared" si="1"/>
        <v>1</v>
      </c>
      <c r="K20" s="20">
        <f t="shared" si="2"/>
        <v>1</v>
      </c>
      <c r="L20" s="20">
        <f t="shared" si="3"/>
        <v>1</v>
      </c>
      <c r="M20" s="20">
        <f t="shared" si="4"/>
        <v>1</v>
      </c>
      <c r="N20" s="20">
        <f t="shared" si="5"/>
        <v>138</v>
      </c>
      <c r="O20" s="20">
        <f t="shared" si="6"/>
        <v>69</v>
      </c>
      <c r="P20" s="20">
        <f t="shared" si="7"/>
        <v>69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9.5" customHeight="1">
      <c r="A21" s="70">
        <v>12</v>
      </c>
      <c r="B21" s="93" t="s">
        <v>325</v>
      </c>
      <c r="C21" s="80" t="s">
        <v>109</v>
      </c>
      <c r="D21" s="20">
        <f>' MID Term 1'!D18+'MID Term 2'!D18</f>
        <v>23</v>
      </c>
      <c r="E21" s="20">
        <f>' MID Term 1'!H18+'MID Term 2'!E18</f>
        <v>22</v>
      </c>
      <c r="F21" s="20">
        <f>' MID Term 1'!L18+'MID Term 2'!F18</f>
        <v>23</v>
      </c>
      <c r="G21" s="20">
        <f>' MID Term 1'!P18+'MID Term 2'!J18</f>
        <v>24</v>
      </c>
      <c r="H21" s="20">
        <f>' MID Term 1'!Q18+'MID Term 2'!N18</f>
        <v>25</v>
      </c>
      <c r="I21" s="20">
        <f t="shared" si="0"/>
        <v>1</v>
      </c>
      <c r="J21" s="20">
        <f t="shared" si="1"/>
        <v>1</v>
      </c>
      <c r="K21" s="20">
        <f t="shared" si="2"/>
        <v>1</v>
      </c>
      <c r="L21" s="20">
        <f t="shared" si="3"/>
        <v>1</v>
      </c>
      <c r="M21" s="20">
        <f t="shared" si="4"/>
        <v>1</v>
      </c>
      <c r="N21" s="20">
        <f t="shared" si="5"/>
        <v>117</v>
      </c>
      <c r="O21" s="20">
        <f t="shared" si="6"/>
        <v>59</v>
      </c>
      <c r="P21" s="20">
        <f t="shared" si="7"/>
        <v>59</v>
      </c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9.5" customHeight="1">
      <c r="A22" s="70">
        <v>13</v>
      </c>
      <c r="B22" s="93" t="s">
        <v>327</v>
      </c>
      <c r="C22" s="80" t="s">
        <v>110</v>
      </c>
      <c r="D22" s="20">
        <f>' MID Term 1'!D19+'MID Term 2'!D19</f>
        <v>23</v>
      </c>
      <c r="E22" s="20">
        <f>' MID Term 1'!H19+'MID Term 2'!E19</f>
        <v>22</v>
      </c>
      <c r="F22" s="20">
        <f>' MID Term 1'!L19+'MID Term 2'!F19</f>
        <v>23</v>
      </c>
      <c r="G22" s="20">
        <f>' MID Term 1'!P19+'MID Term 2'!J19</f>
        <v>24</v>
      </c>
      <c r="H22" s="20">
        <f>' MID Term 1'!Q19+'MID Term 2'!N19</f>
        <v>25</v>
      </c>
      <c r="I22" s="20">
        <f t="shared" si="0"/>
        <v>1</v>
      </c>
      <c r="J22" s="20">
        <f t="shared" si="1"/>
        <v>1</v>
      </c>
      <c r="K22" s="20">
        <f t="shared" si="2"/>
        <v>1</v>
      </c>
      <c r="L22" s="20">
        <f t="shared" si="3"/>
        <v>1</v>
      </c>
      <c r="M22" s="20">
        <f t="shared" si="4"/>
        <v>1</v>
      </c>
      <c r="N22" s="20">
        <f t="shared" si="5"/>
        <v>117</v>
      </c>
      <c r="O22" s="20">
        <f t="shared" si="6"/>
        <v>59</v>
      </c>
      <c r="P22" s="20">
        <f t="shared" si="7"/>
        <v>59</v>
      </c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9.5" customHeight="1">
      <c r="A23" s="70">
        <v>14</v>
      </c>
      <c r="B23" s="93" t="s">
        <v>329</v>
      </c>
      <c r="C23" s="80" t="s">
        <v>111</v>
      </c>
      <c r="D23" s="20">
        <f>' MID Term 1'!D20+'MID Term 2'!D20</f>
        <v>26</v>
      </c>
      <c r="E23" s="20">
        <f>' MID Term 1'!H20+'MID Term 2'!E20</f>
        <v>26</v>
      </c>
      <c r="F23" s="20">
        <f>' MID Term 1'!L20+'MID Term 2'!F20</f>
        <v>27</v>
      </c>
      <c r="G23" s="20">
        <f>' MID Term 1'!P20+'MID Term 2'!J20</f>
        <v>28</v>
      </c>
      <c r="H23" s="20">
        <f>' MID Term 1'!Q20+'MID Term 2'!N20</f>
        <v>28</v>
      </c>
      <c r="I23" s="20">
        <f t="shared" si="0"/>
        <v>1</v>
      </c>
      <c r="J23" s="20">
        <f t="shared" si="1"/>
        <v>1</v>
      </c>
      <c r="K23" s="20">
        <f t="shared" si="2"/>
        <v>1</v>
      </c>
      <c r="L23" s="20">
        <f t="shared" si="3"/>
        <v>1</v>
      </c>
      <c r="M23" s="20">
        <f t="shared" si="4"/>
        <v>1</v>
      </c>
      <c r="N23" s="20">
        <f t="shared" si="5"/>
        <v>135</v>
      </c>
      <c r="O23" s="20">
        <f t="shared" si="6"/>
        <v>68</v>
      </c>
      <c r="P23" s="20">
        <f t="shared" si="7"/>
        <v>68</v>
      </c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9.5" customHeight="1">
      <c r="A24" s="70">
        <v>15</v>
      </c>
      <c r="B24" s="93" t="s">
        <v>331</v>
      </c>
      <c r="C24" s="80" t="s">
        <v>112</v>
      </c>
      <c r="D24" s="20">
        <f>' MID Term 1'!D21+'MID Term 2'!D21</f>
        <v>21</v>
      </c>
      <c r="E24" s="20">
        <f>' MID Term 1'!H21+'MID Term 2'!E21</f>
        <v>20</v>
      </c>
      <c r="F24" s="20">
        <f>' MID Term 1'!L21+'MID Term 2'!F21</f>
        <v>21</v>
      </c>
      <c r="G24" s="20">
        <f>' MID Term 1'!P21+'MID Term 2'!J21</f>
        <v>22</v>
      </c>
      <c r="H24" s="20">
        <f>' MID Term 1'!Q21+'MID Term 2'!N21</f>
        <v>23</v>
      </c>
      <c r="I24" s="20">
        <f t="shared" si="0"/>
        <v>1</v>
      </c>
      <c r="J24" s="20">
        <f t="shared" si="1"/>
        <v>0</v>
      </c>
      <c r="K24" s="20">
        <f t="shared" si="2"/>
        <v>1</v>
      </c>
      <c r="L24" s="20">
        <f t="shared" si="3"/>
        <v>1</v>
      </c>
      <c r="M24" s="20">
        <f t="shared" si="4"/>
        <v>1</v>
      </c>
      <c r="N24" s="20">
        <f t="shared" si="5"/>
        <v>107</v>
      </c>
      <c r="O24" s="20">
        <f t="shared" si="6"/>
        <v>54</v>
      </c>
      <c r="P24" s="20">
        <f t="shared" si="7"/>
        <v>54</v>
      </c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9.5" customHeight="1">
      <c r="A25" s="70">
        <v>16</v>
      </c>
      <c r="B25" s="93" t="s">
        <v>333</v>
      </c>
      <c r="C25" s="80" t="s">
        <v>113</v>
      </c>
      <c r="D25" s="20">
        <f>' MID Term 1'!D22+'MID Term 2'!D22</f>
        <v>26</v>
      </c>
      <c r="E25" s="20">
        <f>' MID Term 1'!H22+'MID Term 2'!E22</f>
        <v>25</v>
      </c>
      <c r="F25" s="20">
        <f>' MID Term 1'!L22+'MID Term 2'!F22</f>
        <v>25</v>
      </c>
      <c r="G25" s="20">
        <f>' MID Term 1'!P22+'MID Term 2'!J22</f>
        <v>27</v>
      </c>
      <c r="H25" s="20">
        <f>' MID Term 1'!Q22+'MID Term 2'!N22</f>
        <v>28</v>
      </c>
      <c r="I25" s="20">
        <f t="shared" si="0"/>
        <v>1</v>
      </c>
      <c r="J25" s="20">
        <f t="shared" si="1"/>
        <v>1</v>
      </c>
      <c r="K25" s="20">
        <f t="shared" si="2"/>
        <v>1</v>
      </c>
      <c r="L25" s="20">
        <f t="shared" si="3"/>
        <v>1</v>
      </c>
      <c r="M25" s="20">
        <f t="shared" si="4"/>
        <v>1</v>
      </c>
      <c r="N25" s="20">
        <f t="shared" si="5"/>
        <v>131</v>
      </c>
      <c r="O25" s="20">
        <f t="shared" si="6"/>
        <v>66</v>
      </c>
      <c r="P25" s="20">
        <f t="shared" si="7"/>
        <v>66</v>
      </c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9.5" customHeight="1">
      <c r="A26" s="70">
        <v>17</v>
      </c>
      <c r="B26" s="93" t="s">
        <v>335</v>
      </c>
      <c r="C26" s="80" t="s">
        <v>114</v>
      </c>
      <c r="D26" s="20">
        <f>' MID Term 1'!D23+'MID Term 2'!D23</f>
        <v>23</v>
      </c>
      <c r="E26" s="20">
        <f>' MID Term 1'!H23+'MID Term 2'!E23</f>
        <v>22</v>
      </c>
      <c r="F26" s="20">
        <f>' MID Term 1'!L23+'MID Term 2'!F23</f>
        <v>23</v>
      </c>
      <c r="G26" s="20">
        <f>' MID Term 1'!P23+'MID Term 2'!J23</f>
        <v>24</v>
      </c>
      <c r="H26" s="20">
        <f>' MID Term 1'!Q23+'MID Term 2'!N23</f>
        <v>25</v>
      </c>
      <c r="I26" s="20">
        <f t="shared" si="0"/>
        <v>1</v>
      </c>
      <c r="J26" s="20">
        <f t="shared" si="1"/>
        <v>1</v>
      </c>
      <c r="K26" s="20">
        <f t="shared" si="2"/>
        <v>1</v>
      </c>
      <c r="L26" s="20">
        <f t="shared" si="3"/>
        <v>1</v>
      </c>
      <c r="M26" s="20">
        <f t="shared" si="4"/>
        <v>1</v>
      </c>
      <c r="N26" s="20">
        <f t="shared" si="5"/>
        <v>117</v>
      </c>
      <c r="O26" s="20">
        <f t="shared" si="6"/>
        <v>59</v>
      </c>
      <c r="P26" s="20">
        <f t="shared" si="7"/>
        <v>59</v>
      </c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9.5" customHeight="1">
      <c r="A27" s="70">
        <v>18</v>
      </c>
      <c r="B27" s="93" t="s">
        <v>337</v>
      </c>
      <c r="C27" s="80" t="s">
        <v>115</v>
      </c>
      <c r="D27" s="20">
        <f>' MID Term 1'!D24+'MID Term 2'!D24</f>
        <v>25</v>
      </c>
      <c r="E27" s="20">
        <f>' MID Term 1'!H24+'MID Term 2'!E24</f>
        <v>24</v>
      </c>
      <c r="F27" s="20">
        <f>' MID Term 1'!L24+'MID Term 2'!F24</f>
        <v>25</v>
      </c>
      <c r="G27" s="20">
        <f>' MID Term 1'!P24+'MID Term 2'!J24</f>
        <v>26</v>
      </c>
      <c r="H27" s="20">
        <f>' MID Term 1'!Q24+'MID Term 2'!N24</f>
        <v>26</v>
      </c>
      <c r="I27" s="20">
        <f t="shared" si="0"/>
        <v>1</v>
      </c>
      <c r="J27" s="20">
        <f t="shared" si="1"/>
        <v>1</v>
      </c>
      <c r="K27" s="20">
        <f t="shared" si="2"/>
        <v>1</v>
      </c>
      <c r="L27" s="20">
        <f t="shared" si="3"/>
        <v>1</v>
      </c>
      <c r="M27" s="20">
        <f t="shared" si="4"/>
        <v>1</v>
      </c>
      <c r="N27" s="20">
        <f t="shared" si="5"/>
        <v>126</v>
      </c>
      <c r="O27" s="20">
        <f t="shared" si="6"/>
        <v>63</v>
      </c>
      <c r="P27" s="20">
        <f t="shared" si="7"/>
        <v>63</v>
      </c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9.5" customHeight="1">
      <c r="A28" s="70">
        <v>19</v>
      </c>
      <c r="B28" s="93" t="s">
        <v>339</v>
      </c>
      <c r="C28" s="80" t="s">
        <v>116</v>
      </c>
      <c r="D28" s="20">
        <f>' MID Term 1'!D25+'MID Term 2'!D25</f>
        <v>25</v>
      </c>
      <c r="E28" s="20">
        <f>' MID Term 1'!H25+'MID Term 2'!E25</f>
        <v>24</v>
      </c>
      <c r="F28" s="20">
        <f>' MID Term 1'!L25+'MID Term 2'!F25</f>
        <v>25</v>
      </c>
      <c r="G28" s="20">
        <f>' MID Term 1'!P25+'MID Term 2'!J25</f>
        <v>26</v>
      </c>
      <c r="H28" s="20">
        <f>' MID Term 1'!Q25+'MID Term 2'!N25</f>
        <v>26</v>
      </c>
      <c r="I28" s="20">
        <f t="shared" si="0"/>
        <v>1</v>
      </c>
      <c r="J28" s="20">
        <f t="shared" si="1"/>
        <v>1</v>
      </c>
      <c r="K28" s="20">
        <f t="shared" si="2"/>
        <v>1</v>
      </c>
      <c r="L28" s="20">
        <f t="shared" si="3"/>
        <v>1</v>
      </c>
      <c r="M28" s="20">
        <f t="shared" si="4"/>
        <v>1</v>
      </c>
      <c r="N28" s="20">
        <f t="shared" si="5"/>
        <v>126</v>
      </c>
      <c r="O28" s="20">
        <f t="shared" si="6"/>
        <v>63</v>
      </c>
      <c r="P28" s="20">
        <f t="shared" si="7"/>
        <v>63</v>
      </c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9.5" customHeight="1">
      <c r="A29" s="70">
        <v>20</v>
      </c>
      <c r="B29" s="93" t="s">
        <v>341</v>
      </c>
      <c r="C29" s="80" t="s">
        <v>117</v>
      </c>
      <c r="D29" s="20">
        <f>' MID Term 1'!D26+'MID Term 2'!D26</f>
        <v>26</v>
      </c>
      <c r="E29" s="20">
        <f>' MID Term 1'!H26+'MID Term 2'!E26</f>
        <v>26</v>
      </c>
      <c r="F29" s="20">
        <f>' MID Term 1'!L26+'MID Term 2'!F26</f>
        <v>27</v>
      </c>
      <c r="G29" s="20">
        <f>' MID Term 1'!P26+'MID Term 2'!J26</f>
        <v>28</v>
      </c>
      <c r="H29" s="20">
        <f>' MID Term 1'!Q26+'MID Term 2'!N26</f>
        <v>28</v>
      </c>
      <c r="I29" s="20">
        <f t="shared" si="0"/>
        <v>1</v>
      </c>
      <c r="J29" s="20">
        <f t="shared" si="1"/>
        <v>1</v>
      </c>
      <c r="K29" s="20">
        <f t="shared" si="2"/>
        <v>1</v>
      </c>
      <c r="L29" s="20">
        <f t="shared" si="3"/>
        <v>1</v>
      </c>
      <c r="M29" s="20">
        <f t="shared" si="4"/>
        <v>1</v>
      </c>
      <c r="N29" s="20">
        <f t="shared" si="5"/>
        <v>135</v>
      </c>
      <c r="O29" s="20">
        <f t="shared" si="6"/>
        <v>68</v>
      </c>
      <c r="P29" s="20">
        <f t="shared" si="7"/>
        <v>68</v>
      </c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9.5" customHeight="1">
      <c r="A30" s="70">
        <v>21</v>
      </c>
      <c r="B30" s="93" t="s">
        <v>343</v>
      </c>
      <c r="C30" s="80" t="s">
        <v>118</v>
      </c>
      <c r="D30" s="20">
        <f>' MID Term 1'!D27+'MID Term 2'!D27</f>
        <v>21</v>
      </c>
      <c r="E30" s="20">
        <f>' MID Term 1'!H27+'MID Term 2'!E27</f>
        <v>20</v>
      </c>
      <c r="F30" s="20">
        <f>' MID Term 1'!L27+'MID Term 2'!F27</f>
        <v>21</v>
      </c>
      <c r="G30" s="20">
        <f>' MID Term 1'!P27+'MID Term 2'!J27</f>
        <v>22</v>
      </c>
      <c r="H30" s="20">
        <f>' MID Term 1'!Q27+'MID Term 2'!N27</f>
        <v>23</v>
      </c>
      <c r="I30" s="20">
        <f t="shared" si="0"/>
        <v>1</v>
      </c>
      <c r="J30" s="20">
        <f t="shared" si="1"/>
        <v>0</v>
      </c>
      <c r="K30" s="20">
        <f t="shared" si="2"/>
        <v>1</v>
      </c>
      <c r="L30" s="20">
        <f t="shared" si="3"/>
        <v>1</v>
      </c>
      <c r="M30" s="20">
        <f t="shared" si="4"/>
        <v>1</v>
      </c>
      <c r="N30" s="20">
        <f t="shared" si="5"/>
        <v>107</v>
      </c>
      <c r="O30" s="20">
        <f t="shared" si="6"/>
        <v>54</v>
      </c>
      <c r="P30" s="20">
        <f t="shared" si="7"/>
        <v>54</v>
      </c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9.5" customHeight="1">
      <c r="A31" s="70">
        <v>22</v>
      </c>
      <c r="B31" s="93" t="s">
        <v>345</v>
      </c>
      <c r="C31" s="80" t="s">
        <v>119</v>
      </c>
      <c r="D31" s="20">
        <f>' MID Term 1'!D28+'MID Term 2'!D28</f>
        <v>23</v>
      </c>
      <c r="E31" s="20">
        <f>' MID Term 1'!H28+'MID Term 2'!E28</f>
        <v>22</v>
      </c>
      <c r="F31" s="20">
        <f>' MID Term 1'!L28+'MID Term 2'!F28</f>
        <v>23</v>
      </c>
      <c r="G31" s="20">
        <f>' MID Term 1'!P28+'MID Term 2'!J28</f>
        <v>24</v>
      </c>
      <c r="H31" s="20">
        <f>' MID Term 1'!Q28+'MID Term 2'!N28</f>
        <v>25</v>
      </c>
      <c r="I31" s="20">
        <f t="shared" si="0"/>
        <v>1</v>
      </c>
      <c r="J31" s="20">
        <f t="shared" si="1"/>
        <v>1</v>
      </c>
      <c r="K31" s="20">
        <f t="shared" si="2"/>
        <v>1</v>
      </c>
      <c r="L31" s="20">
        <f t="shared" si="3"/>
        <v>1</v>
      </c>
      <c r="M31" s="20">
        <f t="shared" si="4"/>
        <v>1</v>
      </c>
      <c r="N31" s="20">
        <f t="shared" si="5"/>
        <v>117</v>
      </c>
      <c r="O31" s="20">
        <f t="shared" si="6"/>
        <v>59</v>
      </c>
      <c r="P31" s="20">
        <f t="shared" si="7"/>
        <v>59</v>
      </c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9.5" customHeight="1">
      <c r="A32" s="70">
        <v>23</v>
      </c>
      <c r="B32" s="93" t="s">
        <v>347</v>
      </c>
      <c r="C32" s="80" t="s">
        <v>120</v>
      </c>
      <c r="D32" s="20">
        <f>' MID Term 1'!D29+'MID Term 2'!D29</f>
        <v>22</v>
      </c>
      <c r="E32" s="20">
        <f>' MID Term 1'!H29+'MID Term 2'!E29</f>
        <v>21</v>
      </c>
      <c r="F32" s="20">
        <f>' MID Term 1'!L29+'MID Term 2'!F29</f>
        <v>22</v>
      </c>
      <c r="G32" s="20">
        <f>' MID Term 1'!P29+'MID Term 2'!J29</f>
        <v>23</v>
      </c>
      <c r="H32" s="20">
        <f>' MID Term 1'!Q29+'MID Term 2'!N29</f>
        <v>24</v>
      </c>
      <c r="I32" s="20">
        <f t="shared" si="0"/>
        <v>1</v>
      </c>
      <c r="J32" s="20">
        <f t="shared" si="1"/>
        <v>1</v>
      </c>
      <c r="K32" s="20">
        <f t="shared" si="2"/>
        <v>1</v>
      </c>
      <c r="L32" s="20">
        <f t="shared" si="3"/>
        <v>1</v>
      </c>
      <c r="M32" s="20">
        <f t="shared" si="4"/>
        <v>1</v>
      </c>
      <c r="N32" s="20">
        <f t="shared" si="5"/>
        <v>112</v>
      </c>
      <c r="O32" s="20">
        <f t="shared" si="6"/>
        <v>56</v>
      </c>
      <c r="P32" s="20">
        <f t="shared" si="7"/>
        <v>56</v>
      </c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9.5" customHeight="1">
      <c r="A33" s="70">
        <v>24</v>
      </c>
      <c r="B33" s="93" t="s">
        <v>349</v>
      </c>
      <c r="C33" s="80" t="s">
        <v>121</v>
      </c>
      <c r="D33" s="20">
        <f>' MID Term 1'!D30+'MID Term 2'!D30</f>
        <v>21</v>
      </c>
      <c r="E33" s="20">
        <f>' MID Term 1'!H30+'MID Term 2'!E30</f>
        <v>20</v>
      </c>
      <c r="F33" s="20">
        <f>' MID Term 1'!L30+'MID Term 2'!F30</f>
        <v>21</v>
      </c>
      <c r="G33" s="20">
        <f>' MID Term 1'!P30+'MID Term 2'!J30</f>
        <v>22</v>
      </c>
      <c r="H33" s="20">
        <f>' MID Term 1'!Q30+'MID Term 2'!N30</f>
        <v>23</v>
      </c>
      <c r="I33" s="20">
        <f t="shared" si="0"/>
        <v>1</v>
      </c>
      <c r="J33" s="20">
        <f t="shared" si="1"/>
        <v>0</v>
      </c>
      <c r="K33" s="20">
        <f t="shared" si="2"/>
        <v>1</v>
      </c>
      <c r="L33" s="20">
        <f t="shared" si="3"/>
        <v>1</v>
      </c>
      <c r="M33" s="20">
        <f t="shared" si="4"/>
        <v>1</v>
      </c>
      <c r="N33" s="20">
        <f t="shared" si="5"/>
        <v>107</v>
      </c>
      <c r="O33" s="20">
        <f t="shared" si="6"/>
        <v>54</v>
      </c>
      <c r="P33" s="20">
        <f t="shared" si="7"/>
        <v>54</v>
      </c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9.5" customHeight="1">
      <c r="A34" s="70">
        <v>25</v>
      </c>
      <c r="B34" s="93" t="s">
        <v>351</v>
      </c>
      <c r="C34" s="80" t="s">
        <v>122</v>
      </c>
      <c r="D34" s="20">
        <f>' MID Term 1'!D31+'MID Term 2'!D31</f>
        <v>25</v>
      </c>
      <c r="E34" s="20">
        <f>' MID Term 1'!H31+'MID Term 2'!E31</f>
        <v>24</v>
      </c>
      <c r="F34" s="20">
        <f>' MID Term 1'!L31+'MID Term 2'!F31</f>
        <v>25</v>
      </c>
      <c r="G34" s="20">
        <f>' MID Term 1'!P31+'MID Term 2'!J31</f>
        <v>26</v>
      </c>
      <c r="H34" s="20">
        <f>' MID Term 1'!Q31+'MID Term 2'!N31</f>
        <v>26</v>
      </c>
      <c r="I34" s="20">
        <f t="shared" si="0"/>
        <v>1</v>
      </c>
      <c r="J34" s="20">
        <f t="shared" si="1"/>
        <v>1</v>
      </c>
      <c r="K34" s="20">
        <f t="shared" si="2"/>
        <v>1</v>
      </c>
      <c r="L34" s="20">
        <f t="shared" si="3"/>
        <v>1</v>
      </c>
      <c r="M34" s="20">
        <f t="shared" si="4"/>
        <v>1</v>
      </c>
      <c r="N34" s="20">
        <f t="shared" si="5"/>
        <v>126</v>
      </c>
      <c r="O34" s="20">
        <f t="shared" si="6"/>
        <v>63</v>
      </c>
      <c r="P34" s="20">
        <f t="shared" si="7"/>
        <v>63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9.5" customHeight="1">
      <c r="A35" s="70">
        <v>26</v>
      </c>
      <c r="B35" s="93" t="s">
        <v>353</v>
      </c>
      <c r="C35" s="80" t="s">
        <v>123</v>
      </c>
      <c r="D35" s="20">
        <f>' MID Term 1'!D32+'MID Term 2'!D32</f>
        <v>21</v>
      </c>
      <c r="E35" s="20">
        <f>' MID Term 1'!H32+'MID Term 2'!E32</f>
        <v>20</v>
      </c>
      <c r="F35" s="20">
        <f>' MID Term 1'!L32+'MID Term 2'!F32</f>
        <v>21</v>
      </c>
      <c r="G35" s="20">
        <f>' MID Term 1'!P32+'MID Term 2'!J32</f>
        <v>22</v>
      </c>
      <c r="H35" s="20">
        <f>' MID Term 1'!Q32+'MID Term 2'!N32</f>
        <v>23</v>
      </c>
      <c r="I35" s="20">
        <f t="shared" si="0"/>
        <v>1</v>
      </c>
      <c r="J35" s="20">
        <f t="shared" si="1"/>
        <v>0</v>
      </c>
      <c r="K35" s="20">
        <f t="shared" si="2"/>
        <v>1</v>
      </c>
      <c r="L35" s="20">
        <f t="shared" si="3"/>
        <v>1</v>
      </c>
      <c r="M35" s="20">
        <f t="shared" si="4"/>
        <v>1</v>
      </c>
      <c r="N35" s="20">
        <f t="shared" si="5"/>
        <v>107</v>
      </c>
      <c r="O35" s="20">
        <f t="shared" si="6"/>
        <v>54</v>
      </c>
      <c r="P35" s="20">
        <f t="shared" si="7"/>
        <v>54</v>
      </c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9.5" customHeight="1">
      <c r="A36" s="70">
        <v>27</v>
      </c>
      <c r="B36" s="93" t="s">
        <v>355</v>
      </c>
      <c r="C36" s="80" t="s">
        <v>124</v>
      </c>
      <c r="D36" s="20">
        <f>' MID Term 1'!D33+'MID Term 2'!D33</f>
        <v>23</v>
      </c>
      <c r="E36" s="20">
        <f>' MID Term 1'!H33+'MID Term 2'!E33</f>
        <v>22</v>
      </c>
      <c r="F36" s="20">
        <f>' MID Term 1'!L33+'MID Term 2'!F33</f>
        <v>23</v>
      </c>
      <c r="G36" s="20">
        <f>' MID Term 1'!P33+'MID Term 2'!J33</f>
        <v>24</v>
      </c>
      <c r="H36" s="20">
        <f>' MID Term 1'!Q33+'MID Term 2'!N33</f>
        <v>25</v>
      </c>
      <c r="I36" s="20">
        <f t="shared" si="0"/>
        <v>1</v>
      </c>
      <c r="J36" s="20">
        <f t="shared" si="1"/>
        <v>1</v>
      </c>
      <c r="K36" s="20">
        <f t="shared" si="2"/>
        <v>1</v>
      </c>
      <c r="L36" s="20">
        <f t="shared" si="3"/>
        <v>1</v>
      </c>
      <c r="M36" s="20">
        <f t="shared" si="4"/>
        <v>1</v>
      </c>
      <c r="N36" s="20">
        <f t="shared" si="5"/>
        <v>117</v>
      </c>
      <c r="O36" s="20">
        <f t="shared" si="6"/>
        <v>59</v>
      </c>
      <c r="P36" s="20">
        <f t="shared" si="7"/>
        <v>59</v>
      </c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9.5" customHeight="1">
      <c r="A37" s="70">
        <v>28</v>
      </c>
      <c r="B37" s="93" t="s">
        <v>357</v>
      </c>
      <c r="C37" s="80" t="s">
        <v>125</v>
      </c>
      <c r="D37" s="20">
        <f>' MID Term 1'!D34+'MID Term 2'!D34</f>
        <v>21</v>
      </c>
      <c r="E37" s="20">
        <f>' MID Term 1'!H34+'MID Term 2'!E34</f>
        <v>20</v>
      </c>
      <c r="F37" s="20">
        <f>' MID Term 1'!L34+'MID Term 2'!F34</f>
        <v>21</v>
      </c>
      <c r="G37" s="20">
        <f>' MID Term 1'!P34+'MID Term 2'!J34</f>
        <v>22</v>
      </c>
      <c r="H37" s="20">
        <f>' MID Term 1'!Q34+'MID Term 2'!N34</f>
        <v>23</v>
      </c>
      <c r="I37" s="20">
        <f t="shared" si="0"/>
        <v>1</v>
      </c>
      <c r="J37" s="20">
        <f t="shared" si="1"/>
        <v>0</v>
      </c>
      <c r="K37" s="20">
        <f t="shared" si="2"/>
        <v>1</v>
      </c>
      <c r="L37" s="20">
        <f t="shared" si="3"/>
        <v>1</v>
      </c>
      <c r="M37" s="20">
        <f t="shared" si="4"/>
        <v>1</v>
      </c>
      <c r="N37" s="20">
        <f t="shared" si="5"/>
        <v>107</v>
      </c>
      <c r="O37" s="20">
        <f t="shared" si="6"/>
        <v>54</v>
      </c>
      <c r="P37" s="20">
        <f t="shared" si="7"/>
        <v>54</v>
      </c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9.5" customHeight="1">
      <c r="A38" s="70">
        <v>29</v>
      </c>
      <c r="B38" s="93" t="s">
        <v>359</v>
      </c>
      <c r="C38" s="80" t="s">
        <v>126</v>
      </c>
      <c r="D38" s="20">
        <f>' MID Term 1'!D35+'MID Term 2'!D35</f>
        <v>28</v>
      </c>
      <c r="E38" s="20">
        <f>' MID Term 1'!H35+'MID Term 2'!E35</f>
        <v>27</v>
      </c>
      <c r="F38" s="20">
        <f>' MID Term 1'!L35+'MID Term 2'!F35</f>
        <v>27</v>
      </c>
      <c r="G38" s="20">
        <f>' MID Term 1'!P35+'MID Term 2'!J35</f>
        <v>28</v>
      </c>
      <c r="H38" s="20">
        <f>' MID Term 1'!Q35+'MID Term 2'!N35</f>
        <v>28</v>
      </c>
      <c r="I38" s="20">
        <f t="shared" si="0"/>
        <v>1</v>
      </c>
      <c r="J38" s="20">
        <f t="shared" si="1"/>
        <v>1</v>
      </c>
      <c r="K38" s="20">
        <f t="shared" si="2"/>
        <v>1</v>
      </c>
      <c r="L38" s="20">
        <f t="shared" si="3"/>
        <v>1</v>
      </c>
      <c r="M38" s="20">
        <f t="shared" si="4"/>
        <v>1</v>
      </c>
      <c r="N38" s="20">
        <f t="shared" si="5"/>
        <v>138</v>
      </c>
      <c r="O38" s="20">
        <f t="shared" si="6"/>
        <v>69</v>
      </c>
      <c r="P38" s="20">
        <f t="shared" si="7"/>
        <v>69</v>
      </c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9.5" customHeight="1">
      <c r="A39" s="70">
        <v>30</v>
      </c>
      <c r="B39" s="93" t="s">
        <v>361</v>
      </c>
      <c r="C39" s="80" t="s">
        <v>127</v>
      </c>
      <c r="D39" s="20">
        <f>' MID Term 1'!D36+'MID Term 2'!D36</f>
        <v>21</v>
      </c>
      <c r="E39" s="20">
        <f>' MID Term 1'!H36+'MID Term 2'!E36</f>
        <v>20</v>
      </c>
      <c r="F39" s="20">
        <f>' MID Term 1'!L36+'MID Term 2'!F36</f>
        <v>21</v>
      </c>
      <c r="G39" s="20">
        <f>' MID Term 1'!P36+'MID Term 2'!J36</f>
        <v>22</v>
      </c>
      <c r="H39" s="20">
        <f>' MID Term 1'!Q36+'MID Term 2'!N36</f>
        <v>23</v>
      </c>
      <c r="I39" s="20">
        <f t="shared" si="0"/>
        <v>1</v>
      </c>
      <c r="J39" s="20">
        <f t="shared" si="1"/>
        <v>0</v>
      </c>
      <c r="K39" s="20">
        <f t="shared" si="2"/>
        <v>1</v>
      </c>
      <c r="L39" s="20">
        <f t="shared" si="3"/>
        <v>1</v>
      </c>
      <c r="M39" s="20">
        <f t="shared" si="4"/>
        <v>1</v>
      </c>
      <c r="N39" s="20">
        <f t="shared" si="5"/>
        <v>107</v>
      </c>
      <c r="O39" s="20">
        <f t="shared" si="6"/>
        <v>54</v>
      </c>
      <c r="P39" s="20">
        <f t="shared" si="7"/>
        <v>54</v>
      </c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9.5" customHeight="1">
      <c r="A40" s="70">
        <v>31</v>
      </c>
      <c r="B40" s="93" t="s">
        <v>363</v>
      </c>
      <c r="C40" s="80" t="s">
        <v>128</v>
      </c>
      <c r="D40" s="20">
        <f>' MID Term 1'!D37+'MID Term 2'!D37</f>
        <v>23</v>
      </c>
      <c r="E40" s="20">
        <f>' MID Term 1'!H37+'MID Term 2'!E37</f>
        <v>22</v>
      </c>
      <c r="F40" s="20">
        <f>' MID Term 1'!L37+'MID Term 2'!F37</f>
        <v>23</v>
      </c>
      <c r="G40" s="20">
        <f>' MID Term 1'!P37+'MID Term 2'!J37</f>
        <v>24</v>
      </c>
      <c r="H40" s="20">
        <f>' MID Term 1'!Q37+'MID Term 2'!N37</f>
        <v>25</v>
      </c>
      <c r="I40" s="20">
        <f t="shared" si="0"/>
        <v>1</v>
      </c>
      <c r="J40" s="20">
        <f t="shared" si="1"/>
        <v>1</v>
      </c>
      <c r="K40" s="20">
        <f t="shared" si="2"/>
        <v>1</v>
      </c>
      <c r="L40" s="20">
        <f t="shared" si="3"/>
        <v>1</v>
      </c>
      <c r="M40" s="20">
        <f t="shared" si="4"/>
        <v>1</v>
      </c>
      <c r="N40" s="20">
        <f t="shared" si="5"/>
        <v>117</v>
      </c>
      <c r="O40" s="20">
        <f t="shared" si="6"/>
        <v>59</v>
      </c>
      <c r="P40" s="20">
        <f t="shared" si="7"/>
        <v>59</v>
      </c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9.5" customHeight="1">
      <c r="A41" s="70">
        <v>32</v>
      </c>
      <c r="B41" s="93" t="s">
        <v>365</v>
      </c>
      <c r="C41" s="80" t="s">
        <v>129</v>
      </c>
      <c r="D41" s="20">
        <f>' MID Term 1'!D38+'MID Term 2'!D38</f>
        <v>21</v>
      </c>
      <c r="E41" s="20">
        <f>' MID Term 1'!H38+'MID Term 2'!E38</f>
        <v>20</v>
      </c>
      <c r="F41" s="20">
        <f>' MID Term 1'!L38+'MID Term 2'!F38</f>
        <v>21</v>
      </c>
      <c r="G41" s="20">
        <f>' MID Term 1'!P38+'MID Term 2'!J38</f>
        <v>22</v>
      </c>
      <c r="H41" s="20">
        <f>' MID Term 1'!Q38+'MID Term 2'!N38</f>
        <v>23</v>
      </c>
      <c r="I41" s="20">
        <f t="shared" si="0"/>
        <v>1</v>
      </c>
      <c r="J41" s="20">
        <f t="shared" si="1"/>
        <v>0</v>
      </c>
      <c r="K41" s="20">
        <f t="shared" si="2"/>
        <v>1</v>
      </c>
      <c r="L41" s="20">
        <f t="shared" si="3"/>
        <v>1</v>
      </c>
      <c r="M41" s="20">
        <f t="shared" si="4"/>
        <v>1</v>
      </c>
      <c r="N41" s="20">
        <f t="shared" si="5"/>
        <v>107</v>
      </c>
      <c r="O41" s="20">
        <f t="shared" si="6"/>
        <v>54</v>
      </c>
      <c r="P41" s="20">
        <f t="shared" si="7"/>
        <v>54</v>
      </c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9.5" customHeight="1">
      <c r="A42" s="70">
        <v>33</v>
      </c>
      <c r="B42" s="93" t="s">
        <v>367</v>
      </c>
      <c r="C42" s="80" t="s">
        <v>130</v>
      </c>
      <c r="D42" s="20">
        <f>' MID Term 1'!D39+'MID Term 2'!D39</f>
        <v>28</v>
      </c>
      <c r="E42" s="20">
        <f>' MID Term 1'!H39+'MID Term 2'!E39</f>
        <v>27</v>
      </c>
      <c r="F42" s="20">
        <f>' MID Term 1'!L39+'MID Term 2'!F39</f>
        <v>27</v>
      </c>
      <c r="G42" s="20">
        <f>' MID Term 1'!P39+'MID Term 2'!J39</f>
        <v>28</v>
      </c>
      <c r="H42" s="20">
        <f>' MID Term 1'!Q39+'MID Term 2'!N39</f>
        <v>28</v>
      </c>
      <c r="I42" s="20">
        <f t="shared" si="0"/>
        <v>1</v>
      </c>
      <c r="J42" s="20">
        <f t="shared" si="1"/>
        <v>1</v>
      </c>
      <c r="K42" s="20">
        <f t="shared" si="2"/>
        <v>1</v>
      </c>
      <c r="L42" s="20">
        <f t="shared" si="3"/>
        <v>1</v>
      </c>
      <c r="M42" s="20">
        <f t="shared" si="4"/>
        <v>1</v>
      </c>
      <c r="N42" s="20">
        <f t="shared" si="5"/>
        <v>138</v>
      </c>
      <c r="O42" s="20">
        <f t="shared" si="6"/>
        <v>69</v>
      </c>
      <c r="P42" s="20">
        <f t="shared" si="7"/>
        <v>69</v>
      </c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9.5" customHeight="1">
      <c r="A43" s="70">
        <v>34</v>
      </c>
      <c r="B43" s="93" t="s">
        <v>369</v>
      </c>
      <c r="C43" s="80" t="s">
        <v>131</v>
      </c>
      <c r="D43" s="20">
        <f>' MID Term 1'!D40+'MID Term 2'!D40</f>
        <v>22</v>
      </c>
      <c r="E43" s="20">
        <f>' MID Term 1'!H40+'MID Term 2'!E40</f>
        <v>21</v>
      </c>
      <c r="F43" s="20">
        <f>' MID Term 1'!L40+'MID Term 2'!F40</f>
        <v>22</v>
      </c>
      <c r="G43" s="20">
        <f>' MID Term 1'!P40+'MID Term 2'!J40</f>
        <v>23</v>
      </c>
      <c r="H43" s="20">
        <f>' MID Term 1'!Q40+'MID Term 2'!N40</f>
        <v>24</v>
      </c>
      <c r="I43" s="20">
        <f t="shared" si="0"/>
        <v>1</v>
      </c>
      <c r="J43" s="20">
        <f t="shared" si="1"/>
        <v>1</v>
      </c>
      <c r="K43" s="20">
        <f t="shared" si="2"/>
        <v>1</v>
      </c>
      <c r="L43" s="20">
        <f t="shared" si="3"/>
        <v>1</v>
      </c>
      <c r="M43" s="20">
        <f t="shared" si="4"/>
        <v>1</v>
      </c>
      <c r="N43" s="20">
        <f t="shared" si="5"/>
        <v>112</v>
      </c>
      <c r="O43" s="20">
        <f t="shared" si="6"/>
        <v>56</v>
      </c>
      <c r="P43" s="20">
        <f t="shared" si="7"/>
        <v>56</v>
      </c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9.5" customHeight="1">
      <c r="A44" s="70">
        <v>35</v>
      </c>
      <c r="B44" s="93" t="s">
        <v>371</v>
      </c>
      <c r="C44" s="80" t="s">
        <v>132</v>
      </c>
      <c r="D44" s="20">
        <f>' MID Term 1'!D41+'MID Term 2'!D41</f>
        <v>17</v>
      </c>
      <c r="E44" s="20">
        <f>' MID Term 1'!H41+'MID Term 2'!E41</f>
        <v>16</v>
      </c>
      <c r="F44" s="20">
        <f>' MID Term 1'!L41+'MID Term 2'!F41</f>
        <v>18</v>
      </c>
      <c r="G44" s="20">
        <f>' MID Term 1'!P41+'MID Term 2'!J41</f>
        <v>18</v>
      </c>
      <c r="H44" s="20">
        <f>' MID Term 1'!Q41+'MID Term 2'!N41</f>
        <v>20</v>
      </c>
      <c r="I44" s="20">
        <f t="shared" si="0"/>
        <v>0</v>
      </c>
      <c r="J44" s="20">
        <f t="shared" si="1"/>
        <v>0</v>
      </c>
      <c r="K44" s="20">
        <f t="shared" si="2"/>
        <v>0</v>
      </c>
      <c r="L44" s="20">
        <f t="shared" si="3"/>
        <v>0</v>
      </c>
      <c r="M44" s="20">
        <f t="shared" si="4"/>
        <v>0</v>
      </c>
      <c r="N44" s="20">
        <f t="shared" si="5"/>
        <v>89</v>
      </c>
      <c r="O44" s="20">
        <f t="shared" si="6"/>
        <v>45</v>
      </c>
      <c r="P44" s="20">
        <f t="shared" si="7"/>
        <v>45</v>
      </c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9.5" customHeight="1">
      <c r="A45" s="70">
        <v>36</v>
      </c>
      <c r="B45" s="93" t="s">
        <v>373</v>
      </c>
      <c r="C45" s="80" t="s">
        <v>133</v>
      </c>
      <c r="D45" s="20">
        <f>' MID Term 1'!D42+'MID Term 2'!D42</f>
        <v>21</v>
      </c>
      <c r="E45" s="20">
        <f>' MID Term 1'!H42+'MID Term 2'!E42</f>
        <v>20</v>
      </c>
      <c r="F45" s="20">
        <f>' MID Term 1'!L42+'MID Term 2'!F42</f>
        <v>21</v>
      </c>
      <c r="G45" s="20">
        <f>' MID Term 1'!P42+'MID Term 2'!J42</f>
        <v>22</v>
      </c>
      <c r="H45" s="20">
        <f>' MID Term 1'!Q42+'MID Term 2'!N42</f>
        <v>23</v>
      </c>
      <c r="I45" s="20">
        <f t="shared" si="0"/>
        <v>1</v>
      </c>
      <c r="J45" s="20">
        <f t="shared" si="1"/>
        <v>0</v>
      </c>
      <c r="K45" s="20">
        <f t="shared" si="2"/>
        <v>1</v>
      </c>
      <c r="L45" s="20">
        <f t="shared" si="3"/>
        <v>1</v>
      </c>
      <c r="M45" s="20">
        <f t="shared" si="4"/>
        <v>1</v>
      </c>
      <c r="N45" s="20">
        <f t="shared" si="5"/>
        <v>107</v>
      </c>
      <c r="O45" s="20">
        <f t="shared" si="6"/>
        <v>54</v>
      </c>
      <c r="P45" s="20">
        <f t="shared" si="7"/>
        <v>54</v>
      </c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9.5" customHeight="1">
      <c r="A46" s="70">
        <v>37</v>
      </c>
      <c r="B46" s="93" t="s">
        <v>375</v>
      </c>
      <c r="C46" s="80" t="s">
        <v>134</v>
      </c>
      <c r="D46" s="20">
        <f>' MID Term 1'!D43+'MID Term 2'!D43</f>
        <v>21</v>
      </c>
      <c r="E46" s="20">
        <f>' MID Term 1'!H43+'MID Term 2'!E43</f>
        <v>20</v>
      </c>
      <c r="F46" s="20">
        <f>' MID Term 1'!L43+'MID Term 2'!F43</f>
        <v>21</v>
      </c>
      <c r="G46" s="20">
        <f>' MID Term 1'!P43+'MID Term 2'!J43</f>
        <v>22</v>
      </c>
      <c r="H46" s="20">
        <f>' MID Term 1'!Q43+'MID Term 2'!N43</f>
        <v>23</v>
      </c>
      <c r="I46" s="20">
        <f t="shared" si="0"/>
        <v>1</v>
      </c>
      <c r="J46" s="20">
        <f t="shared" si="1"/>
        <v>0</v>
      </c>
      <c r="K46" s="20">
        <f t="shared" si="2"/>
        <v>1</v>
      </c>
      <c r="L46" s="20">
        <f t="shared" si="3"/>
        <v>1</v>
      </c>
      <c r="M46" s="20">
        <f t="shared" si="4"/>
        <v>1</v>
      </c>
      <c r="N46" s="20">
        <f t="shared" si="5"/>
        <v>107</v>
      </c>
      <c r="O46" s="20">
        <f t="shared" si="6"/>
        <v>54</v>
      </c>
      <c r="P46" s="20">
        <f t="shared" si="7"/>
        <v>54</v>
      </c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9.5" customHeight="1">
      <c r="A47" s="70">
        <v>38</v>
      </c>
      <c r="B47" s="93" t="s">
        <v>377</v>
      </c>
      <c r="C47" s="82" t="s">
        <v>135</v>
      </c>
      <c r="D47" s="20">
        <f>' MID Term 1'!D44+'MID Term 2'!D44</f>
        <v>17</v>
      </c>
      <c r="E47" s="20">
        <f>' MID Term 1'!H44+'MID Term 2'!E44</f>
        <v>16</v>
      </c>
      <c r="F47" s="20">
        <f>' MID Term 1'!L44+'MID Term 2'!F44</f>
        <v>18</v>
      </c>
      <c r="G47" s="20">
        <f>' MID Term 1'!P44+'MID Term 2'!J44</f>
        <v>18</v>
      </c>
      <c r="H47" s="20">
        <f>' MID Term 1'!Q44+'MID Term 2'!N44</f>
        <v>20</v>
      </c>
      <c r="I47" s="20">
        <f t="shared" si="0"/>
        <v>0</v>
      </c>
      <c r="J47" s="20">
        <f t="shared" si="1"/>
        <v>0</v>
      </c>
      <c r="K47" s="20">
        <f t="shared" si="2"/>
        <v>0</v>
      </c>
      <c r="L47" s="20">
        <f t="shared" si="3"/>
        <v>0</v>
      </c>
      <c r="M47" s="20">
        <f t="shared" si="4"/>
        <v>0</v>
      </c>
      <c r="N47" s="20">
        <f t="shared" si="5"/>
        <v>89</v>
      </c>
      <c r="O47" s="20">
        <f t="shared" si="6"/>
        <v>45</v>
      </c>
      <c r="P47" s="20">
        <f t="shared" si="7"/>
        <v>45</v>
      </c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9.5" customHeight="1">
      <c r="A48" s="70">
        <v>39</v>
      </c>
      <c r="B48" s="93" t="s">
        <v>379</v>
      </c>
      <c r="C48" s="80" t="s">
        <v>136</v>
      </c>
      <c r="D48" s="20">
        <f>' MID Term 1'!D45+'MID Term 2'!D45</f>
        <v>25</v>
      </c>
      <c r="E48" s="20">
        <f>' MID Term 1'!H45+'MID Term 2'!E45</f>
        <v>24</v>
      </c>
      <c r="F48" s="20">
        <f>' MID Term 1'!L45+'MID Term 2'!F45</f>
        <v>25</v>
      </c>
      <c r="G48" s="20">
        <f>' MID Term 1'!P45+'MID Term 2'!J45</f>
        <v>26</v>
      </c>
      <c r="H48" s="20">
        <f>' MID Term 1'!Q45+'MID Term 2'!N45</f>
        <v>26</v>
      </c>
      <c r="I48" s="20">
        <f t="shared" si="0"/>
        <v>1</v>
      </c>
      <c r="J48" s="20">
        <f t="shared" si="1"/>
        <v>1</v>
      </c>
      <c r="K48" s="20">
        <f t="shared" si="2"/>
        <v>1</v>
      </c>
      <c r="L48" s="20">
        <f t="shared" si="3"/>
        <v>1</v>
      </c>
      <c r="M48" s="20">
        <f t="shared" si="4"/>
        <v>1</v>
      </c>
      <c r="N48" s="20">
        <f t="shared" si="5"/>
        <v>126</v>
      </c>
      <c r="O48" s="20">
        <f t="shared" si="6"/>
        <v>63</v>
      </c>
      <c r="P48" s="20">
        <f t="shared" si="7"/>
        <v>63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9.5" customHeight="1">
      <c r="A49" s="70">
        <v>40</v>
      </c>
      <c r="B49" s="93" t="s">
        <v>381</v>
      </c>
      <c r="C49" s="80" t="s">
        <v>137</v>
      </c>
      <c r="D49" s="20">
        <f>' MID Term 1'!D46+'MID Term 2'!D46</f>
        <v>21</v>
      </c>
      <c r="E49" s="20">
        <f>' MID Term 1'!H46+'MID Term 2'!E46</f>
        <v>20</v>
      </c>
      <c r="F49" s="20">
        <f>' MID Term 1'!L46+'MID Term 2'!F46</f>
        <v>21</v>
      </c>
      <c r="G49" s="20">
        <f>' MID Term 1'!P46+'MID Term 2'!J46</f>
        <v>22</v>
      </c>
      <c r="H49" s="20">
        <f>' MID Term 1'!Q46+'MID Term 2'!N46</f>
        <v>23</v>
      </c>
      <c r="I49" s="20">
        <f t="shared" si="0"/>
        <v>1</v>
      </c>
      <c r="J49" s="20">
        <f t="shared" si="1"/>
        <v>0</v>
      </c>
      <c r="K49" s="20">
        <f t="shared" si="2"/>
        <v>1</v>
      </c>
      <c r="L49" s="20">
        <f t="shared" si="3"/>
        <v>1</v>
      </c>
      <c r="M49" s="20">
        <f t="shared" si="4"/>
        <v>1</v>
      </c>
      <c r="N49" s="20">
        <f t="shared" si="5"/>
        <v>107</v>
      </c>
      <c r="O49" s="20">
        <f t="shared" si="6"/>
        <v>54</v>
      </c>
      <c r="P49" s="20">
        <f t="shared" si="7"/>
        <v>54</v>
      </c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9.5" customHeight="1">
      <c r="A50" s="70">
        <v>41</v>
      </c>
      <c r="B50" s="93" t="s">
        <v>383</v>
      </c>
      <c r="C50" s="80" t="s">
        <v>138</v>
      </c>
      <c r="D50" s="20">
        <f>' MID Term 1'!D47+'MID Term 2'!D47</f>
        <v>21</v>
      </c>
      <c r="E50" s="20">
        <f>' MID Term 1'!H47+'MID Term 2'!E47</f>
        <v>20</v>
      </c>
      <c r="F50" s="20">
        <f>' MID Term 1'!L47+'MID Term 2'!F47</f>
        <v>21</v>
      </c>
      <c r="G50" s="20">
        <f>' MID Term 1'!P47+'MID Term 2'!J47</f>
        <v>22</v>
      </c>
      <c r="H50" s="20">
        <f>' MID Term 1'!Q47+'MID Term 2'!N47</f>
        <v>23</v>
      </c>
      <c r="I50" s="20">
        <f t="shared" si="0"/>
        <v>1</v>
      </c>
      <c r="J50" s="20">
        <f t="shared" si="1"/>
        <v>0</v>
      </c>
      <c r="K50" s="20">
        <f t="shared" si="2"/>
        <v>1</v>
      </c>
      <c r="L50" s="20">
        <f t="shared" si="3"/>
        <v>1</v>
      </c>
      <c r="M50" s="20">
        <f t="shared" si="4"/>
        <v>1</v>
      </c>
      <c r="N50" s="20">
        <f t="shared" si="5"/>
        <v>107</v>
      </c>
      <c r="O50" s="20">
        <f t="shared" si="6"/>
        <v>54</v>
      </c>
      <c r="P50" s="20">
        <f t="shared" si="7"/>
        <v>54</v>
      </c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9.5" customHeight="1">
      <c r="A51" s="70">
        <v>42</v>
      </c>
      <c r="B51" s="93" t="s">
        <v>385</v>
      </c>
      <c r="C51" s="80" t="s">
        <v>139</v>
      </c>
      <c r="D51" s="20">
        <f>' MID Term 1'!D48+'MID Term 2'!D48</f>
        <v>22</v>
      </c>
      <c r="E51" s="20">
        <f>' MID Term 1'!H48+'MID Term 2'!E48</f>
        <v>21</v>
      </c>
      <c r="F51" s="20">
        <f>' MID Term 1'!L48+'MID Term 2'!F48</f>
        <v>22</v>
      </c>
      <c r="G51" s="20">
        <f>' MID Term 1'!P48+'MID Term 2'!J48</f>
        <v>23</v>
      </c>
      <c r="H51" s="20">
        <f>' MID Term 1'!Q48+'MID Term 2'!N48</f>
        <v>24</v>
      </c>
      <c r="I51" s="20">
        <f t="shared" si="0"/>
        <v>1</v>
      </c>
      <c r="J51" s="20">
        <f t="shared" si="1"/>
        <v>1</v>
      </c>
      <c r="K51" s="20">
        <f t="shared" si="2"/>
        <v>1</v>
      </c>
      <c r="L51" s="20">
        <f t="shared" si="3"/>
        <v>1</v>
      </c>
      <c r="M51" s="20">
        <f t="shared" si="4"/>
        <v>1</v>
      </c>
      <c r="N51" s="20">
        <f t="shared" si="5"/>
        <v>112</v>
      </c>
      <c r="O51" s="20">
        <f t="shared" si="6"/>
        <v>56</v>
      </c>
      <c r="P51" s="20">
        <f t="shared" si="7"/>
        <v>56</v>
      </c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9.5" customHeight="1">
      <c r="A52" s="70">
        <v>43</v>
      </c>
      <c r="B52" s="93" t="s">
        <v>387</v>
      </c>
      <c r="C52" s="80" t="s">
        <v>140</v>
      </c>
      <c r="D52" s="20">
        <f>' MID Term 1'!D49+'MID Term 2'!D49</f>
        <v>26</v>
      </c>
      <c r="E52" s="20">
        <f>' MID Term 1'!H49+'MID Term 2'!E49</f>
        <v>25</v>
      </c>
      <c r="F52" s="20">
        <f>' MID Term 1'!L49+'MID Term 2'!F49</f>
        <v>25</v>
      </c>
      <c r="G52" s="20">
        <f>' MID Term 1'!P49+'MID Term 2'!J49</f>
        <v>27</v>
      </c>
      <c r="H52" s="20">
        <f>' MID Term 1'!Q49+'MID Term 2'!N49</f>
        <v>28</v>
      </c>
      <c r="I52" s="20">
        <f t="shared" si="0"/>
        <v>1</v>
      </c>
      <c r="J52" s="20">
        <f t="shared" si="1"/>
        <v>1</v>
      </c>
      <c r="K52" s="20">
        <f t="shared" si="2"/>
        <v>1</v>
      </c>
      <c r="L52" s="20">
        <f t="shared" si="3"/>
        <v>1</v>
      </c>
      <c r="M52" s="20">
        <f t="shared" si="4"/>
        <v>1</v>
      </c>
      <c r="N52" s="20">
        <f t="shared" si="5"/>
        <v>131</v>
      </c>
      <c r="O52" s="20">
        <f t="shared" si="6"/>
        <v>66</v>
      </c>
      <c r="P52" s="20">
        <f t="shared" si="7"/>
        <v>66</v>
      </c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9.5" customHeight="1">
      <c r="A53" s="70">
        <v>44</v>
      </c>
      <c r="B53" s="93" t="s">
        <v>389</v>
      </c>
      <c r="C53" s="80" t="s">
        <v>141</v>
      </c>
      <c r="D53" s="20">
        <f>' MID Term 1'!D50+'MID Term 2'!D50</f>
        <v>24</v>
      </c>
      <c r="E53" s="20">
        <f>' MID Term 1'!H50+'MID Term 2'!E50</f>
        <v>23</v>
      </c>
      <c r="F53" s="20">
        <f>' MID Term 1'!L50+'MID Term 2'!F50</f>
        <v>23</v>
      </c>
      <c r="G53" s="20">
        <f>' MID Term 1'!P50+'MID Term 2'!J50</f>
        <v>25</v>
      </c>
      <c r="H53" s="20">
        <f>' MID Term 1'!Q50+'MID Term 2'!N50</f>
        <v>26</v>
      </c>
      <c r="I53" s="20">
        <f t="shared" si="0"/>
        <v>1</v>
      </c>
      <c r="J53" s="20">
        <f t="shared" si="1"/>
        <v>1</v>
      </c>
      <c r="K53" s="20">
        <f t="shared" si="2"/>
        <v>1</v>
      </c>
      <c r="L53" s="20">
        <f t="shared" si="3"/>
        <v>1</v>
      </c>
      <c r="M53" s="20">
        <f t="shared" si="4"/>
        <v>1</v>
      </c>
      <c r="N53" s="20">
        <f t="shared" si="5"/>
        <v>121</v>
      </c>
      <c r="O53" s="20">
        <f t="shared" si="6"/>
        <v>61</v>
      </c>
      <c r="P53" s="20">
        <f t="shared" si="7"/>
        <v>61</v>
      </c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9.5" customHeight="1">
      <c r="A54" s="70">
        <v>45</v>
      </c>
      <c r="B54" s="93" t="s">
        <v>391</v>
      </c>
      <c r="C54" s="80" t="s">
        <v>142</v>
      </c>
      <c r="D54" s="20">
        <f>' MID Term 1'!D51+'MID Term 2'!D51</f>
        <v>22</v>
      </c>
      <c r="E54" s="20">
        <f>' MID Term 1'!H51+'MID Term 2'!E51</f>
        <v>21</v>
      </c>
      <c r="F54" s="20">
        <f>' MID Term 1'!L51+'MID Term 2'!F51</f>
        <v>22</v>
      </c>
      <c r="G54" s="20">
        <f>' MID Term 1'!P51+'MID Term 2'!J51</f>
        <v>23</v>
      </c>
      <c r="H54" s="20">
        <f>' MID Term 1'!Q51+'MID Term 2'!N51</f>
        <v>24</v>
      </c>
      <c r="I54" s="20">
        <f t="shared" si="0"/>
        <v>1</v>
      </c>
      <c r="J54" s="20">
        <f t="shared" si="1"/>
        <v>1</v>
      </c>
      <c r="K54" s="20">
        <f t="shared" si="2"/>
        <v>1</v>
      </c>
      <c r="L54" s="20">
        <f t="shared" si="3"/>
        <v>1</v>
      </c>
      <c r="M54" s="20">
        <f t="shared" si="4"/>
        <v>1</v>
      </c>
      <c r="N54" s="20">
        <f t="shared" si="5"/>
        <v>112</v>
      </c>
      <c r="O54" s="20">
        <f t="shared" si="6"/>
        <v>56</v>
      </c>
      <c r="P54" s="20">
        <f t="shared" si="7"/>
        <v>56</v>
      </c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9.5" customHeight="1">
      <c r="A55" s="70">
        <v>46</v>
      </c>
      <c r="B55" s="93" t="s">
        <v>393</v>
      </c>
      <c r="C55" s="80" t="s">
        <v>143</v>
      </c>
      <c r="D55" s="20">
        <f>' MID Term 1'!D52+'MID Term 2'!D52</f>
        <v>22</v>
      </c>
      <c r="E55" s="20">
        <f>' MID Term 1'!H52+'MID Term 2'!E52</f>
        <v>21</v>
      </c>
      <c r="F55" s="20">
        <f>' MID Term 1'!L52+'MID Term 2'!F52</f>
        <v>21</v>
      </c>
      <c r="G55" s="20">
        <f>' MID Term 1'!P52+'MID Term 2'!J52</f>
        <v>23</v>
      </c>
      <c r="H55" s="20">
        <f>' MID Term 1'!Q52+'MID Term 2'!N52</f>
        <v>24</v>
      </c>
      <c r="I55" s="20">
        <f t="shared" si="0"/>
        <v>1</v>
      </c>
      <c r="J55" s="20">
        <f t="shared" si="1"/>
        <v>1</v>
      </c>
      <c r="K55" s="20">
        <f t="shared" si="2"/>
        <v>1</v>
      </c>
      <c r="L55" s="20">
        <f t="shared" si="3"/>
        <v>1</v>
      </c>
      <c r="M55" s="20">
        <f t="shared" si="4"/>
        <v>1</v>
      </c>
      <c r="N55" s="20">
        <f t="shared" si="5"/>
        <v>111</v>
      </c>
      <c r="O55" s="20">
        <f t="shared" si="6"/>
        <v>56</v>
      </c>
      <c r="P55" s="20">
        <f t="shared" si="7"/>
        <v>56</v>
      </c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9.5" customHeight="1">
      <c r="A56" s="70">
        <v>47</v>
      </c>
      <c r="B56" s="93" t="s">
        <v>395</v>
      </c>
      <c r="C56" s="80" t="s">
        <v>144</v>
      </c>
      <c r="D56" s="20">
        <f>' MID Term 1'!D53+'MID Term 2'!D53</f>
        <v>25</v>
      </c>
      <c r="E56" s="20">
        <f>' MID Term 1'!H53+'MID Term 2'!E53</f>
        <v>24</v>
      </c>
      <c r="F56" s="20">
        <f>' MID Term 1'!L53+'MID Term 2'!F53</f>
        <v>25</v>
      </c>
      <c r="G56" s="20">
        <f>' MID Term 1'!P53+'MID Term 2'!J53</f>
        <v>26</v>
      </c>
      <c r="H56" s="20">
        <f>' MID Term 1'!Q53+'MID Term 2'!N53</f>
        <v>26</v>
      </c>
      <c r="I56" s="20">
        <f t="shared" si="0"/>
        <v>1</v>
      </c>
      <c r="J56" s="20">
        <f t="shared" si="1"/>
        <v>1</v>
      </c>
      <c r="K56" s="20">
        <f t="shared" si="2"/>
        <v>1</v>
      </c>
      <c r="L56" s="20">
        <f t="shared" si="3"/>
        <v>1</v>
      </c>
      <c r="M56" s="20">
        <f t="shared" si="4"/>
        <v>1</v>
      </c>
      <c r="N56" s="20">
        <f t="shared" si="5"/>
        <v>126</v>
      </c>
      <c r="O56" s="20">
        <f t="shared" si="6"/>
        <v>63</v>
      </c>
      <c r="P56" s="20">
        <f t="shared" si="7"/>
        <v>63</v>
      </c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9.5" customHeight="1">
      <c r="A57" s="70">
        <v>48</v>
      </c>
      <c r="B57" s="93" t="s">
        <v>397</v>
      </c>
      <c r="C57" s="80" t="s">
        <v>145</v>
      </c>
      <c r="D57" s="20">
        <f>' MID Term 1'!D54+'MID Term 2'!D54</f>
        <v>22</v>
      </c>
      <c r="E57" s="20">
        <f>' MID Term 1'!H54+'MID Term 2'!E54</f>
        <v>21</v>
      </c>
      <c r="F57" s="20">
        <f>' MID Term 1'!L54+'MID Term 2'!F54</f>
        <v>22</v>
      </c>
      <c r="G57" s="20">
        <f>' MID Term 1'!P54+'MID Term 2'!J54</f>
        <v>23</v>
      </c>
      <c r="H57" s="20">
        <f>' MID Term 1'!Q54+'MID Term 2'!N54</f>
        <v>24</v>
      </c>
      <c r="I57" s="20">
        <f t="shared" si="0"/>
        <v>1</v>
      </c>
      <c r="J57" s="20">
        <f t="shared" si="1"/>
        <v>1</v>
      </c>
      <c r="K57" s="20">
        <f t="shared" si="2"/>
        <v>1</v>
      </c>
      <c r="L57" s="20">
        <f t="shared" si="3"/>
        <v>1</v>
      </c>
      <c r="M57" s="20">
        <f t="shared" si="4"/>
        <v>1</v>
      </c>
      <c r="N57" s="20">
        <f t="shared" si="5"/>
        <v>112</v>
      </c>
      <c r="O57" s="20">
        <f t="shared" si="6"/>
        <v>56</v>
      </c>
      <c r="P57" s="20">
        <f t="shared" si="7"/>
        <v>56</v>
      </c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9.5" customHeight="1">
      <c r="A58" s="70">
        <v>49</v>
      </c>
      <c r="B58" s="93" t="s">
        <v>399</v>
      </c>
      <c r="C58" s="82" t="s">
        <v>146</v>
      </c>
      <c r="D58" s="20">
        <f>' MID Term 1'!D55+'MID Term 2'!D55</f>
        <v>24</v>
      </c>
      <c r="E58" s="20">
        <f>' MID Term 1'!H55+'MID Term 2'!E55</f>
        <v>23</v>
      </c>
      <c r="F58" s="20">
        <f>' MID Term 1'!L55+'MID Term 2'!F55</f>
        <v>23</v>
      </c>
      <c r="G58" s="20">
        <f>' MID Term 1'!P55+'MID Term 2'!J55</f>
        <v>25</v>
      </c>
      <c r="H58" s="20">
        <f>' MID Term 1'!Q55+'MID Term 2'!N55</f>
        <v>26</v>
      </c>
      <c r="I58" s="20">
        <f t="shared" si="0"/>
        <v>1</v>
      </c>
      <c r="J58" s="20">
        <f t="shared" si="1"/>
        <v>1</v>
      </c>
      <c r="K58" s="20">
        <f t="shared" si="2"/>
        <v>1</v>
      </c>
      <c r="L58" s="20">
        <f t="shared" si="3"/>
        <v>1</v>
      </c>
      <c r="M58" s="20">
        <f t="shared" si="4"/>
        <v>1</v>
      </c>
      <c r="N58" s="20">
        <f t="shared" si="5"/>
        <v>121</v>
      </c>
      <c r="O58" s="20">
        <f t="shared" si="6"/>
        <v>61</v>
      </c>
      <c r="P58" s="20">
        <f t="shared" si="7"/>
        <v>61</v>
      </c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9.5" customHeight="1">
      <c r="A59" s="70">
        <v>50</v>
      </c>
      <c r="B59" s="93" t="s">
        <v>401</v>
      </c>
      <c r="C59" s="81" t="s">
        <v>147</v>
      </c>
      <c r="D59" s="20">
        <f>' MID Term 1'!D56+'MID Term 2'!D56</f>
        <v>28</v>
      </c>
      <c r="E59" s="20">
        <f>' MID Term 1'!H56+'MID Term 2'!E56</f>
        <v>27</v>
      </c>
      <c r="F59" s="20">
        <f>' MID Term 1'!L56+'MID Term 2'!F56</f>
        <v>27</v>
      </c>
      <c r="G59" s="20">
        <f>' MID Term 1'!P56+'MID Term 2'!J56</f>
        <v>28</v>
      </c>
      <c r="H59" s="20">
        <f>' MID Term 1'!Q56+'MID Term 2'!N56</f>
        <v>28</v>
      </c>
      <c r="I59" s="20">
        <f t="shared" si="0"/>
        <v>1</v>
      </c>
      <c r="J59" s="20">
        <f t="shared" si="1"/>
        <v>1</v>
      </c>
      <c r="K59" s="20">
        <f t="shared" si="2"/>
        <v>1</v>
      </c>
      <c r="L59" s="20">
        <f t="shared" si="3"/>
        <v>1</v>
      </c>
      <c r="M59" s="20">
        <f t="shared" si="4"/>
        <v>1</v>
      </c>
      <c r="N59" s="20">
        <f t="shared" si="5"/>
        <v>138</v>
      </c>
      <c r="O59" s="20">
        <f t="shared" si="6"/>
        <v>69</v>
      </c>
      <c r="P59" s="20">
        <f t="shared" si="7"/>
        <v>69</v>
      </c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9.5" customHeight="1">
      <c r="A60" s="70">
        <v>51</v>
      </c>
      <c r="B60" s="93" t="s">
        <v>403</v>
      </c>
      <c r="C60" s="80" t="s">
        <v>148</v>
      </c>
      <c r="D60" s="20">
        <f>' MID Term 1'!D57+'MID Term 2'!D57</f>
        <v>25</v>
      </c>
      <c r="E60" s="20">
        <f>' MID Term 1'!H57+'MID Term 2'!E57</f>
        <v>24</v>
      </c>
      <c r="F60" s="20">
        <f>' MID Term 1'!L57+'MID Term 2'!F57</f>
        <v>25</v>
      </c>
      <c r="G60" s="20">
        <f>' MID Term 1'!P57+'MID Term 2'!J57</f>
        <v>26</v>
      </c>
      <c r="H60" s="20">
        <f>' MID Term 1'!Q57+'MID Term 2'!N57</f>
        <v>26</v>
      </c>
      <c r="I60" s="20">
        <f t="shared" si="0"/>
        <v>1</v>
      </c>
      <c r="J60" s="20">
        <f t="shared" si="1"/>
        <v>1</v>
      </c>
      <c r="K60" s="20">
        <f t="shared" si="2"/>
        <v>1</v>
      </c>
      <c r="L60" s="20">
        <f t="shared" si="3"/>
        <v>1</v>
      </c>
      <c r="M60" s="20">
        <f t="shared" si="4"/>
        <v>1</v>
      </c>
      <c r="N60" s="20">
        <f t="shared" si="5"/>
        <v>126</v>
      </c>
      <c r="O60" s="20">
        <f t="shared" si="6"/>
        <v>63</v>
      </c>
      <c r="P60" s="20">
        <f t="shared" si="7"/>
        <v>63</v>
      </c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9.5" customHeight="1">
      <c r="A61" s="70">
        <v>52</v>
      </c>
      <c r="B61" s="93" t="s">
        <v>405</v>
      </c>
      <c r="C61" s="80" t="s">
        <v>149</v>
      </c>
      <c r="D61" s="20">
        <f>' MID Term 1'!D58+'MID Term 2'!D58</f>
        <v>22</v>
      </c>
      <c r="E61" s="20">
        <f>' MID Term 1'!H58+'MID Term 2'!E58</f>
        <v>21</v>
      </c>
      <c r="F61" s="20">
        <f>' MID Term 1'!L58+'MID Term 2'!F58</f>
        <v>22</v>
      </c>
      <c r="G61" s="20">
        <f>' MID Term 1'!P58+'MID Term 2'!J58</f>
        <v>23</v>
      </c>
      <c r="H61" s="20">
        <f>' MID Term 1'!Q58+'MID Term 2'!N58</f>
        <v>24</v>
      </c>
      <c r="I61" s="20">
        <f t="shared" si="0"/>
        <v>1</v>
      </c>
      <c r="J61" s="20">
        <f t="shared" si="1"/>
        <v>1</v>
      </c>
      <c r="K61" s="20">
        <f t="shared" si="2"/>
        <v>1</v>
      </c>
      <c r="L61" s="20">
        <f t="shared" si="3"/>
        <v>1</v>
      </c>
      <c r="M61" s="20">
        <f t="shared" si="4"/>
        <v>1</v>
      </c>
      <c r="N61" s="20">
        <f t="shared" si="5"/>
        <v>112</v>
      </c>
      <c r="O61" s="20">
        <f t="shared" si="6"/>
        <v>56</v>
      </c>
      <c r="P61" s="20">
        <f t="shared" si="7"/>
        <v>56</v>
      </c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9.5" customHeight="1">
      <c r="A62" s="70">
        <v>53</v>
      </c>
      <c r="B62" s="93" t="s">
        <v>407</v>
      </c>
      <c r="C62" s="80" t="s">
        <v>150</v>
      </c>
      <c r="D62" s="20">
        <f>' MID Term 1'!D59+'MID Term 2'!D59</f>
        <v>22</v>
      </c>
      <c r="E62" s="20">
        <f>' MID Term 1'!H59+'MID Term 2'!E59</f>
        <v>21</v>
      </c>
      <c r="F62" s="20">
        <f>' MID Term 1'!L59+'MID Term 2'!F59</f>
        <v>22</v>
      </c>
      <c r="G62" s="20">
        <f>' MID Term 1'!P59+'MID Term 2'!J59</f>
        <v>23</v>
      </c>
      <c r="H62" s="20">
        <f>' MID Term 1'!Q59+'MID Term 2'!N59</f>
        <v>24</v>
      </c>
      <c r="I62" s="20">
        <f t="shared" si="0"/>
        <v>1</v>
      </c>
      <c r="J62" s="20">
        <f t="shared" si="1"/>
        <v>1</v>
      </c>
      <c r="K62" s="20">
        <f t="shared" si="2"/>
        <v>1</v>
      </c>
      <c r="L62" s="20">
        <f t="shared" si="3"/>
        <v>1</v>
      </c>
      <c r="M62" s="20">
        <f t="shared" si="4"/>
        <v>1</v>
      </c>
      <c r="N62" s="20">
        <f t="shared" si="5"/>
        <v>112</v>
      </c>
      <c r="O62" s="20">
        <f t="shared" si="6"/>
        <v>56</v>
      </c>
      <c r="P62" s="20">
        <f t="shared" si="7"/>
        <v>56</v>
      </c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9.5" customHeight="1">
      <c r="A63" s="70">
        <v>54</v>
      </c>
      <c r="B63" s="93" t="s">
        <v>409</v>
      </c>
      <c r="C63" s="80" t="s">
        <v>151</v>
      </c>
      <c r="D63" s="20">
        <f>' MID Term 1'!D60+'MID Term 2'!D60</f>
        <v>26</v>
      </c>
      <c r="E63" s="20">
        <f>' MID Term 1'!H60+'MID Term 2'!E60</f>
        <v>26</v>
      </c>
      <c r="F63" s="20">
        <f>' MID Term 1'!L60+'MID Term 2'!F60</f>
        <v>27</v>
      </c>
      <c r="G63" s="20">
        <f>' MID Term 1'!P60+'MID Term 2'!J60</f>
        <v>28</v>
      </c>
      <c r="H63" s="20">
        <f>' MID Term 1'!Q60+'MID Term 2'!N60</f>
        <v>28</v>
      </c>
      <c r="I63" s="20">
        <f t="shared" si="0"/>
        <v>1</v>
      </c>
      <c r="J63" s="20">
        <f t="shared" si="1"/>
        <v>1</v>
      </c>
      <c r="K63" s="20">
        <f t="shared" si="2"/>
        <v>1</v>
      </c>
      <c r="L63" s="20">
        <f t="shared" si="3"/>
        <v>1</v>
      </c>
      <c r="M63" s="20">
        <f t="shared" si="4"/>
        <v>1</v>
      </c>
      <c r="N63" s="20">
        <f t="shared" si="5"/>
        <v>135</v>
      </c>
      <c r="O63" s="20">
        <f t="shared" si="6"/>
        <v>68</v>
      </c>
      <c r="P63" s="20">
        <f t="shared" si="7"/>
        <v>68</v>
      </c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9.5" customHeight="1">
      <c r="A64" s="70">
        <v>55</v>
      </c>
      <c r="B64" s="93" t="s">
        <v>411</v>
      </c>
      <c r="C64" s="81" t="s">
        <v>152</v>
      </c>
      <c r="D64" s="20">
        <f>' MID Term 1'!D61+'MID Term 2'!D61</f>
        <v>21</v>
      </c>
      <c r="E64" s="20">
        <f>' MID Term 1'!H61+'MID Term 2'!E61</f>
        <v>20</v>
      </c>
      <c r="F64" s="20">
        <f>' MID Term 1'!L61+'MID Term 2'!F61</f>
        <v>21</v>
      </c>
      <c r="G64" s="20">
        <f>' MID Term 1'!P61+'MID Term 2'!J61</f>
        <v>22</v>
      </c>
      <c r="H64" s="20">
        <f>' MID Term 1'!Q61+'MID Term 2'!N61</f>
        <v>23</v>
      </c>
      <c r="I64" s="20">
        <f t="shared" si="0"/>
        <v>1</v>
      </c>
      <c r="J64" s="20">
        <f t="shared" si="1"/>
        <v>0</v>
      </c>
      <c r="K64" s="20">
        <f t="shared" si="2"/>
        <v>1</v>
      </c>
      <c r="L64" s="20">
        <f t="shared" si="3"/>
        <v>1</v>
      </c>
      <c r="M64" s="20">
        <f t="shared" si="4"/>
        <v>1</v>
      </c>
      <c r="N64" s="20">
        <f t="shared" si="5"/>
        <v>107</v>
      </c>
      <c r="O64" s="20">
        <f t="shared" si="6"/>
        <v>54</v>
      </c>
      <c r="P64" s="20">
        <f t="shared" si="7"/>
        <v>54</v>
      </c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9.5" customHeight="1">
      <c r="A65" s="70">
        <v>56</v>
      </c>
      <c r="B65" s="93" t="s">
        <v>412</v>
      </c>
      <c r="C65" s="80" t="s">
        <v>153</v>
      </c>
      <c r="D65" s="20">
        <f>' MID Term 1'!D62+'MID Term 2'!D62</f>
        <v>22</v>
      </c>
      <c r="E65" s="20">
        <f>' MID Term 1'!H62+'MID Term 2'!E62</f>
        <v>21</v>
      </c>
      <c r="F65" s="20">
        <f>' MID Term 1'!L62+'MID Term 2'!F62</f>
        <v>22</v>
      </c>
      <c r="G65" s="20">
        <f>' MID Term 1'!P62+'MID Term 2'!J62</f>
        <v>23</v>
      </c>
      <c r="H65" s="20">
        <f>' MID Term 1'!Q62+'MID Term 2'!N62</f>
        <v>24</v>
      </c>
      <c r="I65" s="20">
        <f t="shared" si="0"/>
        <v>1</v>
      </c>
      <c r="J65" s="20">
        <f t="shared" si="1"/>
        <v>1</v>
      </c>
      <c r="K65" s="20">
        <f t="shared" si="2"/>
        <v>1</v>
      </c>
      <c r="L65" s="20">
        <f t="shared" si="3"/>
        <v>1</v>
      </c>
      <c r="M65" s="20">
        <f t="shared" si="4"/>
        <v>1</v>
      </c>
      <c r="N65" s="20">
        <f t="shared" si="5"/>
        <v>112</v>
      </c>
      <c r="O65" s="20">
        <f t="shared" si="6"/>
        <v>56</v>
      </c>
      <c r="P65" s="20">
        <f t="shared" si="7"/>
        <v>56</v>
      </c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9.5" customHeight="1">
      <c r="A66" s="70">
        <v>57</v>
      </c>
      <c r="B66" s="93" t="s">
        <v>414</v>
      </c>
      <c r="C66" s="80" t="s">
        <v>154</v>
      </c>
      <c r="D66" s="20">
        <f>' MID Term 1'!D63+'MID Term 2'!D63</f>
        <v>22</v>
      </c>
      <c r="E66" s="20">
        <f>' MID Term 1'!H63+'MID Term 2'!E63</f>
        <v>21</v>
      </c>
      <c r="F66" s="20">
        <f>' MID Term 1'!L63+'MID Term 2'!F63</f>
        <v>22</v>
      </c>
      <c r="G66" s="20">
        <f>' MID Term 1'!P63+'MID Term 2'!J63</f>
        <v>23</v>
      </c>
      <c r="H66" s="20">
        <f>' MID Term 1'!Q63+'MID Term 2'!N63</f>
        <v>24</v>
      </c>
      <c r="I66" s="20">
        <f t="shared" si="0"/>
        <v>1</v>
      </c>
      <c r="J66" s="20">
        <f t="shared" si="1"/>
        <v>1</v>
      </c>
      <c r="K66" s="20">
        <f t="shared" si="2"/>
        <v>1</v>
      </c>
      <c r="L66" s="20">
        <f t="shared" si="3"/>
        <v>1</v>
      </c>
      <c r="M66" s="20">
        <f t="shared" si="4"/>
        <v>1</v>
      </c>
      <c r="N66" s="20">
        <f t="shared" si="5"/>
        <v>112</v>
      </c>
      <c r="O66" s="20">
        <f t="shared" si="6"/>
        <v>56</v>
      </c>
      <c r="P66" s="20">
        <f t="shared" si="7"/>
        <v>56</v>
      </c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9.5" customHeight="1">
      <c r="A67" s="70">
        <v>58</v>
      </c>
      <c r="B67" s="93" t="s">
        <v>416</v>
      </c>
      <c r="C67" s="80" t="s">
        <v>155</v>
      </c>
      <c r="D67" s="20">
        <f>' MID Term 1'!D64+'MID Term 2'!D64</f>
        <v>21</v>
      </c>
      <c r="E67" s="20">
        <f>' MID Term 1'!H64+'MID Term 2'!E64</f>
        <v>20</v>
      </c>
      <c r="F67" s="20">
        <f>' MID Term 1'!L64+'MID Term 2'!F64</f>
        <v>21</v>
      </c>
      <c r="G67" s="20">
        <f>' MID Term 1'!P64+'MID Term 2'!J64</f>
        <v>22</v>
      </c>
      <c r="H67" s="20">
        <f>' MID Term 1'!Q64+'MID Term 2'!N64</f>
        <v>23</v>
      </c>
      <c r="I67" s="20">
        <f t="shared" si="0"/>
        <v>1</v>
      </c>
      <c r="J67" s="20">
        <f t="shared" si="1"/>
        <v>0</v>
      </c>
      <c r="K67" s="20">
        <f t="shared" si="2"/>
        <v>1</v>
      </c>
      <c r="L67" s="20">
        <f t="shared" si="3"/>
        <v>1</v>
      </c>
      <c r="M67" s="20">
        <f t="shared" si="4"/>
        <v>1</v>
      </c>
      <c r="N67" s="20">
        <f t="shared" si="5"/>
        <v>107</v>
      </c>
      <c r="O67" s="20">
        <f t="shared" si="6"/>
        <v>54</v>
      </c>
      <c r="P67" s="20">
        <f t="shared" si="7"/>
        <v>54</v>
      </c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9.5" customHeight="1">
      <c r="A68" s="70">
        <v>59</v>
      </c>
      <c r="B68" s="93" t="s">
        <v>418</v>
      </c>
      <c r="C68" s="80" t="s">
        <v>156</v>
      </c>
      <c r="D68" s="20">
        <f>' MID Term 1'!D65+'MID Term 2'!D65</f>
        <v>22</v>
      </c>
      <c r="E68" s="20">
        <f>' MID Term 1'!H65+'MID Term 2'!E65</f>
        <v>21</v>
      </c>
      <c r="F68" s="20">
        <f>' MID Term 1'!L65+'MID Term 2'!F65</f>
        <v>22</v>
      </c>
      <c r="G68" s="20">
        <f>' MID Term 1'!P65+'MID Term 2'!J65</f>
        <v>23</v>
      </c>
      <c r="H68" s="20">
        <f>' MID Term 1'!Q65+'MID Term 2'!N65</f>
        <v>24</v>
      </c>
      <c r="I68" s="20">
        <f t="shared" si="0"/>
        <v>1</v>
      </c>
      <c r="J68" s="20">
        <f t="shared" si="1"/>
        <v>1</v>
      </c>
      <c r="K68" s="20">
        <f t="shared" si="2"/>
        <v>1</v>
      </c>
      <c r="L68" s="20">
        <f t="shared" si="3"/>
        <v>1</v>
      </c>
      <c r="M68" s="20">
        <f t="shared" si="4"/>
        <v>1</v>
      </c>
      <c r="N68" s="20">
        <f t="shared" si="5"/>
        <v>112</v>
      </c>
      <c r="O68" s="20">
        <f t="shared" si="6"/>
        <v>56</v>
      </c>
      <c r="P68" s="20">
        <f t="shared" si="7"/>
        <v>56</v>
      </c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9.5" customHeight="1">
      <c r="A69" s="70">
        <v>60</v>
      </c>
      <c r="B69" s="93" t="s">
        <v>420</v>
      </c>
      <c r="C69" s="80" t="s">
        <v>157</v>
      </c>
      <c r="D69" s="20">
        <f>' MID Term 1'!D66+'MID Term 2'!D66</f>
        <v>20</v>
      </c>
      <c r="E69" s="20">
        <f>' MID Term 1'!H66+'MID Term 2'!E66</f>
        <v>19</v>
      </c>
      <c r="F69" s="20">
        <f>' MID Term 1'!L66+'MID Term 2'!F66</f>
        <v>20</v>
      </c>
      <c r="G69" s="20">
        <f>' MID Term 1'!P66+'MID Term 2'!J66</f>
        <v>21</v>
      </c>
      <c r="H69" s="20">
        <f>' MID Term 1'!Q66+'MID Term 2'!N66</f>
        <v>23</v>
      </c>
      <c r="I69" s="20">
        <f t="shared" si="0"/>
        <v>0</v>
      </c>
      <c r="J69" s="20">
        <f t="shared" si="1"/>
        <v>0</v>
      </c>
      <c r="K69" s="20">
        <f t="shared" si="2"/>
        <v>0</v>
      </c>
      <c r="L69" s="20">
        <f t="shared" si="3"/>
        <v>1</v>
      </c>
      <c r="M69" s="20">
        <f t="shared" si="4"/>
        <v>1</v>
      </c>
      <c r="N69" s="20">
        <f t="shared" si="5"/>
        <v>103</v>
      </c>
      <c r="O69" s="20">
        <f t="shared" si="6"/>
        <v>52</v>
      </c>
      <c r="P69" s="20">
        <f t="shared" si="7"/>
        <v>52</v>
      </c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9.5" customHeight="1">
      <c r="A70" s="70">
        <v>61</v>
      </c>
      <c r="B70" s="93" t="s">
        <v>422</v>
      </c>
      <c r="C70" s="80" t="s">
        <v>158</v>
      </c>
      <c r="D70" s="20">
        <f>' MID Term 1'!D67+'MID Term 2'!D67</f>
        <v>24</v>
      </c>
      <c r="E70" s="20">
        <f>' MID Term 1'!H67+'MID Term 2'!E67</f>
        <v>23</v>
      </c>
      <c r="F70" s="20">
        <f>' MID Term 1'!L67+'MID Term 2'!F67</f>
        <v>23</v>
      </c>
      <c r="G70" s="20">
        <f>' MID Term 1'!P67+'MID Term 2'!J67</f>
        <v>25</v>
      </c>
      <c r="H70" s="20">
        <f>' MID Term 1'!Q67+'MID Term 2'!N67</f>
        <v>26</v>
      </c>
      <c r="I70" s="20">
        <f t="shared" si="0"/>
        <v>1</v>
      </c>
      <c r="J70" s="20">
        <f t="shared" si="1"/>
        <v>1</v>
      </c>
      <c r="K70" s="20">
        <f t="shared" si="2"/>
        <v>1</v>
      </c>
      <c r="L70" s="20">
        <f t="shared" si="3"/>
        <v>1</v>
      </c>
      <c r="M70" s="20">
        <f t="shared" si="4"/>
        <v>1</v>
      </c>
      <c r="N70" s="20">
        <f t="shared" si="5"/>
        <v>121</v>
      </c>
      <c r="O70" s="20">
        <f t="shared" si="6"/>
        <v>61</v>
      </c>
      <c r="P70" s="20">
        <f t="shared" si="7"/>
        <v>61</v>
      </c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9.5" customHeight="1">
      <c r="A71" s="70">
        <v>62</v>
      </c>
      <c r="B71" s="93" t="s">
        <v>424</v>
      </c>
      <c r="C71" s="80" t="s">
        <v>159</v>
      </c>
      <c r="D71" s="20">
        <f>' MID Term 1'!D68+'MID Term 2'!D68</f>
        <v>22</v>
      </c>
      <c r="E71" s="20">
        <f>' MID Term 1'!H68+'MID Term 2'!E68</f>
        <v>21</v>
      </c>
      <c r="F71" s="20">
        <f>' MID Term 1'!L68+'MID Term 2'!F68</f>
        <v>22</v>
      </c>
      <c r="G71" s="20">
        <f>' MID Term 1'!P68+'MID Term 2'!J68</f>
        <v>23</v>
      </c>
      <c r="H71" s="20">
        <f>' MID Term 1'!Q68+'MID Term 2'!N68</f>
        <v>24</v>
      </c>
      <c r="I71" s="20">
        <f t="shared" si="0"/>
        <v>1</v>
      </c>
      <c r="J71" s="20">
        <f t="shared" si="1"/>
        <v>1</v>
      </c>
      <c r="K71" s="20">
        <f t="shared" si="2"/>
        <v>1</v>
      </c>
      <c r="L71" s="20">
        <f t="shared" si="3"/>
        <v>1</v>
      </c>
      <c r="M71" s="20">
        <f t="shared" si="4"/>
        <v>1</v>
      </c>
      <c r="N71" s="20">
        <f t="shared" si="5"/>
        <v>112</v>
      </c>
      <c r="O71" s="20">
        <f t="shared" si="6"/>
        <v>56</v>
      </c>
      <c r="P71" s="20">
        <f t="shared" si="7"/>
        <v>56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9.5" customHeight="1">
      <c r="A72" s="70">
        <v>63</v>
      </c>
      <c r="B72" s="93" t="s">
        <v>426</v>
      </c>
      <c r="C72" s="80" t="s">
        <v>160</v>
      </c>
      <c r="D72" s="20">
        <f>' MID Term 1'!D69+'MID Term 2'!D69</f>
        <v>26</v>
      </c>
      <c r="E72" s="20">
        <f>' MID Term 1'!H69+'MID Term 2'!E69</f>
        <v>25</v>
      </c>
      <c r="F72" s="20">
        <f>' MID Term 1'!L69+'MID Term 2'!F69</f>
        <v>25</v>
      </c>
      <c r="G72" s="20">
        <f>' MID Term 1'!P69+'MID Term 2'!J69</f>
        <v>27</v>
      </c>
      <c r="H72" s="20">
        <f>' MID Term 1'!Q69+'MID Term 2'!N69</f>
        <v>28</v>
      </c>
      <c r="I72" s="20">
        <f t="shared" si="0"/>
        <v>1</v>
      </c>
      <c r="J72" s="20">
        <f t="shared" si="1"/>
        <v>1</v>
      </c>
      <c r="K72" s="20">
        <f t="shared" si="2"/>
        <v>1</v>
      </c>
      <c r="L72" s="20">
        <f t="shared" si="3"/>
        <v>1</v>
      </c>
      <c r="M72" s="20">
        <f t="shared" si="4"/>
        <v>1</v>
      </c>
      <c r="N72" s="20">
        <f t="shared" si="5"/>
        <v>131</v>
      </c>
      <c r="O72" s="20">
        <f t="shared" si="6"/>
        <v>66</v>
      </c>
      <c r="P72" s="20">
        <f t="shared" si="7"/>
        <v>66</v>
      </c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9.5" customHeight="1">
      <c r="A73" s="70">
        <v>64</v>
      </c>
      <c r="B73" s="93" t="s">
        <v>428</v>
      </c>
      <c r="C73" s="80" t="s">
        <v>161</v>
      </c>
      <c r="D73" s="20">
        <f>' MID Term 1'!D70+'MID Term 2'!D70</f>
        <v>26</v>
      </c>
      <c r="E73" s="20">
        <f>' MID Term 1'!H70+'MID Term 2'!E70</f>
        <v>25</v>
      </c>
      <c r="F73" s="20">
        <f>' MID Term 1'!L70+'MID Term 2'!F70</f>
        <v>25</v>
      </c>
      <c r="G73" s="20">
        <f>' MID Term 1'!P70+'MID Term 2'!J70</f>
        <v>27</v>
      </c>
      <c r="H73" s="20">
        <f>' MID Term 1'!Q70+'MID Term 2'!N70</f>
        <v>28</v>
      </c>
      <c r="I73" s="20">
        <f t="shared" si="0"/>
        <v>1</v>
      </c>
      <c r="J73" s="20">
        <f t="shared" si="1"/>
        <v>1</v>
      </c>
      <c r="K73" s="20">
        <f t="shared" si="2"/>
        <v>1</v>
      </c>
      <c r="L73" s="20">
        <f t="shared" si="3"/>
        <v>1</v>
      </c>
      <c r="M73" s="20">
        <f t="shared" si="4"/>
        <v>1</v>
      </c>
      <c r="N73" s="20">
        <f t="shared" si="5"/>
        <v>131</v>
      </c>
      <c r="O73" s="20">
        <f t="shared" si="6"/>
        <v>66</v>
      </c>
      <c r="P73" s="20">
        <f t="shared" si="7"/>
        <v>66</v>
      </c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9.5" customHeight="1">
      <c r="A74" s="70">
        <v>65</v>
      </c>
      <c r="B74" s="93" t="s">
        <v>430</v>
      </c>
      <c r="C74" s="80" t="s">
        <v>162</v>
      </c>
      <c r="D74" s="20">
        <f>' MID Term 1'!D71+'MID Term 2'!D71</f>
        <v>22</v>
      </c>
      <c r="E74" s="20">
        <f>' MID Term 1'!H71+'MID Term 2'!E71</f>
        <v>21</v>
      </c>
      <c r="F74" s="20">
        <f>' MID Term 1'!L71+'MID Term 2'!F71</f>
        <v>22</v>
      </c>
      <c r="G74" s="20">
        <f>' MID Term 1'!P71+'MID Term 2'!J71</f>
        <v>23</v>
      </c>
      <c r="H74" s="20">
        <f>' MID Term 1'!Q71+'MID Term 2'!N71</f>
        <v>24</v>
      </c>
      <c r="I74" s="20">
        <f t="shared" si="0"/>
        <v>1</v>
      </c>
      <c r="J74" s="20">
        <f t="shared" si="1"/>
        <v>1</v>
      </c>
      <c r="K74" s="20">
        <f t="shared" si="2"/>
        <v>1</v>
      </c>
      <c r="L74" s="20">
        <f t="shared" si="3"/>
        <v>1</v>
      </c>
      <c r="M74" s="20">
        <f t="shared" si="4"/>
        <v>1</v>
      </c>
      <c r="N74" s="20">
        <f t="shared" si="5"/>
        <v>112</v>
      </c>
      <c r="O74" s="20">
        <f t="shared" si="6"/>
        <v>56</v>
      </c>
      <c r="P74" s="20">
        <f t="shared" si="7"/>
        <v>56</v>
      </c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9.5" customHeight="1">
      <c r="A75" s="70">
        <v>66</v>
      </c>
      <c r="B75" s="93" t="s">
        <v>432</v>
      </c>
      <c r="C75" s="80" t="s">
        <v>163</v>
      </c>
      <c r="D75" s="20">
        <f>' MID Term 1'!D72+'MID Term 2'!D72</f>
        <v>21</v>
      </c>
      <c r="E75" s="20">
        <f>' MID Term 1'!H72+'MID Term 2'!E72</f>
        <v>20</v>
      </c>
      <c r="F75" s="20">
        <f>' MID Term 1'!L72+'MID Term 2'!F72</f>
        <v>21</v>
      </c>
      <c r="G75" s="20">
        <f>' MID Term 1'!P72+'MID Term 2'!J72</f>
        <v>22</v>
      </c>
      <c r="H75" s="20">
        <f>' MID Term 1'!Q72+'MID Term 2'!N72</f>
        <v>23</v>
      </c>
      <c r="I75" s="20">
        <f t="shared" si="0"/>
        <v>1</v>
      </c>
      <c r="J75" s="20">
        <f t="shared" si="1"/>
        <v>0</v>
      </c>
      <c r="K75" s="20">
        <f t="shared" si="2"/>
        <v>1</v>
      </c>
      <c r="L75" s="20">
        <f t="shared" si="3"/>
        <v>1</v>
      </c>
      <c r="M75" s="20">
        <f t="shared" si="4"/>
        <v>1</v>
      </c>
      <c r="N75" s="20">
        <f t="shared" si="5"/>
        <v>107</v>
      </c>
      <c r="O75" s="20">
        <f t="shared" si="6"/>
        <v>54</v>
      </c>
      <c r="P75" s="20">
        <f t="shared" si="7"/>
        <v>54</v>
      </c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9.5" customHeight="1">
      <c r="A76" s="70">
        <v>67</v>
      </c>
      <c r="B76" s="93" t="s">
        <v>434</v>
      </c>
      <c r="C76" s="80" t="s">
        <v>164</v>
      </c>
      <c r="D76" s="20">
        <f>' MID Term 1'!D73+'MID Term 2'!D73</f>
        <v>22</v>
      </c>
      <c r="E76" s="20">
        <f>' MID Term 1'!H73+'MID Term 2'!E73</f>
        <v>21</v>
      </c>
      <c r="F76" s="20">
        <f>' MID Term 1'!L73+'MID Term 2'!F73</f>
        <v>21</v>
      </c>
      <c r="G76" s="20">
        <f>' MID Term 1'!P73+'MID Term 2'!J73</f>
        <v>23</v>
      </c>
      <c r="H76" s="20">
        <f>' MID Term 1'!Q73+'MID Term 2'!N73</f>
        <v>24</v>
      </c>
      <c r="I76" s="20">
        <f t="shared" si="0"/>
        <v>1</v>
      </c>
      <c r="J76" s="20">
        <f t="shared" si="1"/>
        <v>1</v>
      </c>
      <c r="K76" s="20">
        <f t="shared" si="2"/>
        <v>1</v>
      </c>
      <c r="L76" s="20">
        <f t="shared" si="3"/>
        <v>1</v>
      </c>
      <c r="M76" s="20">
        <f t="shared" si="4"/>
        <v>1</v>
      </c>
      <c r="N76" s="20">
        <f t="shared" si="5"/>
        <v>111</v>
      </c>
      <c r="O76" s="20">
        <f t="shared" si="6"/>
        <v>56</v>
      </c>
      <c r="P76" s="20">
        <f t="shared" si="7"/>
        <v>56</v>
      </c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9.5" customHeight="1">
      <c r="A77" s="70">
        <v>68</v>
      </c>
      <c r="B77" s="93" t="s">
        <v>436</v>
      </c>
      <c r="C77" s="80" t="s">
        <v>165</v>
      </c>
      <c r="D77" s="20">
        <f>' MID Term 1'!D74+'MID Term 2'!D74</f>
        <v>21</v>
      </c>
      <c r="E77" s="20">
        <f>' MID Term 1'!H74+'MID Term 2'!E74</f>
        <v>20</v>
      </c>
      <c r="F77" s="20">
        <f>' MID Term 1'!L74+'MID Term 2'!F74</f>
        <v>21</v>
      </c>
      <c r="G77" s="20">
        <f>' MID Term 1'!P74+'MID Term 2'!J74</f>
        <v>22</v>
      </c>
      <c r="H77" s="20">
        <f>' MID Term 1'!Q74+'MID Term 2'!N74</f>
        <v>23</v>
      </c>
      <c r="I77" s="20">
        <f t="shared" si="0"/>
        <v>1</v>
      </c>
      <c r="J77" s="20">
        <f t="shared" si="1"/>
        <v>0</v>
      </c>
      <c r="K77" s="20">
        <f t="shared" si="2"/>
        <v>1</v>
      </c>
      <c r="L77" s="20">
        <f t="shared" si="3"/>
        <v>1</v>
      </c>
      <c r="M77" s="20">
        <f t="shared" si="4"/>
        <v>1</v>
      </c>
      <c r="N77" s="20">
        <f t="shared" si="5"/>
        <v>107</v>
      </c>
      <c r="O77" s="20">
        <f t="shared" si="6"/>
        <v>54</v>
      </c>
      <c r="P77" s="20">
        <f t="shared" si="7"/>
        <v>54</v>
      </c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9.5" customHeight="1">
      <c r="A78" s="70">
        <v>69</v>
      </c>
      <c r="B78" s="93" t="s">
        <v>438</v>
      </c>
      <c r="C78" s="83" t="s">
        <v>166</v>
      </c>
      <c r="D78" s="20">
        <f>' MID Term 1'!D75+'MID Term 2'!D75</f>
        <v>20</v>
      </c>
      <c r="E78" s="20">
        <f>' MID Term 1'!H75+'MID Term 2'!E75</f>
        <v>19</v>
      </c>
      <c r="F78" s="20">
        <f>' MID Term 1'!L75+'MID Term 2'!F75</f>
        <v>20</v>
      </c>
      <c r="G78" s="20">
        <f>' MID Term 1'!P75+'MID Term 2'!J75</f>
        <v>21</v>
      </c>
      <c r="H78" s="20">
        <f>' MID Term 1'!Q75+'MID Term 2'!N75</f>
        <v>23</v>
      </c>
      <c r="I78" s="20">
        <f t="shared" si="0"/>
        <v>0</v>
      </c>
      <c r="J78" s="20">
        <f t="shared" si="1"/>
        <v>0</v>
      </c>
      <c r="K78" s="20">
        <f t="shared" si="2"/>
        <v>0</v>
      </c>
      <c r="L78" s="20">
        <f t="shared" si="3"/>
        <v>1</v>
      </c>
      <c r="M78" s="20">
        <f t="shared" si="4"/>
        <v>1</v>
      </c>
      <c r="N78" s="20">
        <f t="shared" si="5"/>
        <v>103</v>
      </c>
      <c r="O78" s="20">
        <f t="shared" si="6"/>
        <v>52</v>
      </c>
      <c r="P78" s="20">
        <f t="shared" si="7"/>
        <v>52</v>
      </c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9.5" customHeight="1">
      <c r="A79" s="70">
        <v>70</v>
      </c>
      <c r="B79" s="93" t="s">
        <v>440</v>
      </c>
      <c r="C79" s="80" t="s">
        <v>167</v>
      </c>
      <c r="D79" s="20">
        <f>' MID Term 1'!D76+'MID Term 2'!D76</f>
        <v>23</v>
      </c>
      <c r="E79" s="20">
        <f>' MID Term 1'!H76+'MID Term 2'!E76</f>
        <v>22</v>
      </c>
      <c r="F79" s="20">
        <f>' MID Term 1'!L76+'MID Term 2'!F76</f>
        <v>23</v>
      </c>
      <c r="G79" s="20">
        <f>' MID Term 1'!P76+'MID Term 2'!J76</f>
        <v>24</v>
      </c>
      <c r="H79" s="20">
        <f>' MID Term 1'!Q76+'MID Term 2'!N76</f>
        <v>25</v>
      </c>
      <c r="I79" s="20">
        <f t="shared" si="0"/>
        <v>1</v>
      </c>
      <c r="J79" s="20">
        <f t="shared" si="1"/>
        <v>1</v>
      </c>
      <c r="K79" s="20">
        <f t="shared" si="2"/>
        <v>1</v>
      </c>
      <c r="L79" s="20">
        <f t="shared" si="3"/>
        <v>1</v>
      </c>
      <c r="M79" s="20">
        <f t="shared" si="4"/>
        <v>1</v>
      </c>
      <c r="N79" s="20">
        <f t="shared" si="5"/>
        <v>117</v>
      </c>
      <c r="O79" s="20">
        <f t="shared" si="6"/>
        <v>59</v>
      </c>
      <c r="P79" s="20">
        <f t="shared" si="7"/>
        <v>59</v>
      </c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9.5" customHeight="1">
      <c r="A80" s="70">
        <v>71</v>
      </c>
      <c r="B80" s="93" t="s">
        <v>442</v>
      </c>
      <c r="C80" s="80" t="s">
        <v>168</v>
      </c>
      <c r="D80" s="20">
        <f>' MID Term 1'!D77+'MID Term 2'!D77</f>
        <v>23</v>
      </c>
      <c r="E80" s="20">
        <f>' MID Term 1'!H77+'MID Term 2'!E77</f>
        <v>22</v>
      </c>
      <c r="F80" s="20">
        <f>' MID Term 1'!L77+'MID Term 2'!F77</f>
        <v>23</v>
      </c>
      <c r="G80" s="20">
        <f>' MID Term 1'!P77+'MID Term 2'!J77</f>
        <v>24</v>
      </c>
      <c r="H80" s="20">
        <f>' MID Term 1'!Q77+'MID Term 2'!N77</f>
        <v>25</v>
      </c>
      <c r="I80" s="20">
        <f t="shared" si="0"/>
        <v>1</v>
      </c>
      <c r="J80" s="20">
        <f t="shared" si="1"/>
        <v>1</v>
      </c>
      <c r="K80" s="20">
        <f t="shared" si="2"/>
        <v>1</v>
      </c>
      <c r="L80" s="20">
        <f t="shared" si="3"/>
        <v>1</v>
      </c>
      <c r="M80" s="20">
        <f t="shared" si="4"/>
        <v>1</v>
      </c>
      <c r="N80" s="20">
        <f t="shared" si="5"/>
        <v>117</v>
      </c>
      <c r="O80" s="20">
        <f t="shared" si="6"/>
        <v>59</v>
      </c>
      <c r="P80" s="20">
        <f t="shared" si="7"/>
        <v>59</v>
      </c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9.5" customHeight="1">
      <c r="A81" s="70">
        <v>72</v>
      </c>
      <c r="B81" s="93" t="s">
        <v>444</v>
      </c>
      <c r="C81" s="80" t="s">
        <v>169</v>
      </c>
      <c r="D81" s="20">
        <f>' MID Term 1'!D78+'MID Term 2'!D78</f>
        <v>28</v>
      </c>
      <c r="E81" s="20">
        <f>' MID Term 1'!H78+'MID Term 2'!E78</f>
        <v>27</v>
      </c>
      <c r="F81" s="20">
        <f>' MID Term 1'!L78+'MID Term 2'!F78</f>
        <v>27</v>
      </c>
      <c r="G81" s="20">
        <f>' MID Term 1'!P78+'MID Term 2'!J78</f>
        <v>28</v>
      </c>
      <c r="H81" s="20">
        <f>' MID Term 1'!Q78+'MID Term 2'!N78</f>
        <v>28</v>
      </c>
      <c r="I81" s="20">
        <f t="shared" si="0"/>
        <v>1</v>
      </c>
      <c r="J81" s="20">
        <f t="shared" si="1"/>
        <v>1</v>
      </c>
      <c r="K81" s="20">
        <f t="shared" si="2"/>
        <v>1</v>
      </c>
      <c r="L81" s="20">
        <f t="shared" si="3"/>
        <v>1</v>
      </c>
      <c r="M81" s="20">
        <f t="shared" si="4"/>
        <v>1</v>
      </c>
      <c r="N81" s="20">
        <f t="shared" si="5"/>
        <v>138</v>
      </c>
      <c r="O81" s="20">
        <f t="shared" si="6"/>
        <v>69</v>
      </c>
      <c r="P81" s="20">
        <f t="shared" si="7"/>
        <v>69</v>
      </c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9.5" customHeight="1">
      <c r="A82" s="70">
        <v>73</v>
      </c>
      <c r="B82" s="93" t="s">
        <v>446</v>
      </c>
      <c r="C82" s="80" t="s">
        <v>170</v>
      </c>
      <c r="D82" s="20">
        <f>' MID Term 1'!D79+'MID Term 2'!D79</f>
        <v>24</v>
      </c>
      <c r="E82" s="20">
        <f>' MID Term 1'!H79+'MID Term 2'!E79</f>
        <v>23</v>
      </c>
      <c r="F82" s="20">
        <f>' MID Term 1'!L79+'MID Term 2'!F79</f>
        <v>23</v>
      </c>
      <c r="G82" s="20">
        <f>' MID Term 1'!P79+'MID Term 2'!J79</f>
        <v>25</v>
      </c>
      <c r="H82" s="20">
        <f>' MID Term 1'!Q79+'MID Term 2'!N79</f>
        <v>26</v>
      </c>
      <c r="I82" s="20">
        <f t="shared" si="0"/>
        <v>1</v>
      </c>
      <c r="J82" s="20">
        <f t="shared" si="1"/>
        <v>1</v>
      </c>
      <c r="K82" s="20">
        <f t="shared" si="2"/>
        <v>1</v>
      </c>
      <c r="L82" s="20">
        <f t="shared" si="3"/>
        <v>1</v>
      </c>
      <c r="M82" s="20">
        <f t="shared" si="4"/>
        <v>1</v>
      </c>
      <c r="N82" s="20">
        <f t="shared" si="5"/>
        <v>121</v>
      </c>
      <c r="O82" s="20">
        <f t="shared" si="6"/>
        <v>61</v>
      </c>
      <c r="P82" s="20">
        <f t="shared" si="7"/>
        <v>61</v>
      </c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9.5" customHeight="1">
      <c r="A83" s="70">
        <v>74</v>
      </c>
      <c r="B83" s="93" t="s">
        <v>448</v>
      </c>
      <c r="C83" s="80" t="s">
        <v>171</v>
      </c>
      <c r="D83" s="20">
        <f>' MID Term 1'!D80+'MID Term 2'!D80</f>
        <v>24</v>
      </c>
      <c r="E83" s="20">
        <f>' MID Term 1'!H80+'MID Term 2'!E80</f>
        <v>23</v>
      </c>
      <c r="F83" s="20">
        <f>' MID Term 1'!L80+'MID Term 2'!F80</f>
        <v>23</v>
      </c>
      <c r="G83" s="20">
        <f>' MID Term 1'!P80+'MID Term 2'!J80</f>
        <v>25</v>
      </c>
      <c r="H83" s="20">
        <f>' MID Term 1'!Q80+'MID Term 2'!N80</f>
        <v>26</v>
      </c>
      <c r="I83" s="20">
        <f t="shared" si="0"/>
        <v>1</v>
      </c>
      <c r="J83" s="20">
        <f t="shared" si="1"/>
        <v>1</v>
      </c>
      <c r="K83" s="20">
        <f t="shared" si="2"/>
        <v>1</v>
      </c>
      <c r="L83" s="20">
        <f t="shared" si="3"/>
        <v>1</v>
      </c>
      <c r="M83" s="20">
        <f t="shared" si="4"/>
        <v>1</v>
      </c>
      <c r="N83" s="20">
        <f t="shared" si="5"/>
        <v>121</v>
      </c>
      <c r="O83" s="20">
        <f t="shared" si="6"/>
        <v>61</v>
      </c>
      <c r="P83" s="20">
        <f t="shared" si="7"/>
        <v>61</v>
      </c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9.5" customHeight="1">
      <c r="A84" s="70">
        <v>75</v>
      </c>
      <c r="B84" s="93" t="s">
        <v>450</v>
      </c>
      <c r="C84" s="80" t="s">
        <v>172</v>
      </c>
      <c r="D84" s="20">
        <f>' MID Term 1'!D81+'MID Term 2'!D81</f>
        <v>24</v>
      </c>
      <c r="E84" s="20">
        <f>' MID Term 1'!H81+'MID Term 2'!E81</f>
        <v>23</v>
      </c>
      <c r="F84" s="20">
        <f>' MID Term 1'!L81+'MID Term 2'!F81</f>
        <v>23</v>
      </c>
      <c r="G84" s="20">
        <f>' MID Term 1'!P81+'MID Term 2'!J81</f>
        <v>25</v>
      </c>
      <c r="H84" s="20">
        <f>' MID Term 1'!Q81+'MID Term 2'!N81</f>
        <v>26</v>
      </c>
      <c r="I84" s="20">
        <f t="shared" si="0"/>
        <v>1</v>
      </c>
      <c r="J84" s="20">
        <f t="shared" si="1"/>
        <v>1</v>
      </c>
      <c r="K84" s="20">
        <f t="shared" si="2"/>
        <v>1</v>
      </c>
      <c r="L84" s="20">
        <f t="shared" si="3"/>
        <v>1</v>
      </c>
      <c r="M84" s="20">
        <f t="shared" si="4"/>
        <v>1</v>
      </c>
      <c r="N84" s="20">
        <f t="shared" si="5"/>
        <v>121</v>
      </c>
      <c r="O84" s="20">
        <f t="shared" si="6"/>
        <v>61</v>
      </c>
      <c r="P84" s="20">
        <f t="shared" si="7"/>
        <v>61</v>
      </c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9.5" customHeight="1">
      <c r="A85" s="70">
        <v>76</v>
      </c>
      <c r="B85" s="93" t="s">
        <v>452</v>
      </c>
      <c r="C85" s="80" t="s">
        <v>173</v>
      </c>
      <c r="D85" s="20">
        <f>' MID Term 1'!D82+'MID Term 2'!D82</f>
        <v>17</v>
      </c>
      <c r="E85" s="20">
        <f>' MID Term 1'!H82+'MID Term 2'!E82</f>
        <v>16</v>
      </c>
      <c r="F85" s="20">
        <f>' MID Term 1'!L82+'MID Term 2'!F82</f>
        <v>18</v>
      </c>
      <c r="G85" s="20">
        <f>' MID Term 1'!P82+'MID Term 2'!J82</f>
        <v>18</v>
      </c>
      <c r="H85" s="20">
        <f>' MID Term 1'!Q82+'MID Term 2'!N82</f>
        <v>20</v>
      </c>
      <c r="I85" s="20">
        <f t="shared" si="0"/>
        <v>0</v>
      </c>
      <c r="J85" s="20">
        <f t="shared" si="1"/>
        <v>0</v>
      </c>
      <c r="K85" s="20">
        <f t="shared" si="2"/>
        <v>0</v>
      </c>
      <c r="L85" s="20">
        <f t="shared" si="3"/>
        <v>0</v>
      </c>
      <c r="M85" s="20">
        <f t="shared" si="4"/>
        <v>0</v>
      </c>
      <c r="N85" s="20">
        <f t="shared" si="5"/>
        <v>89</v>
      </c>
      <c r="O85" s="20">
        <f t="shared" si="6"/>
        <v>45</v>
      </c>
      <c r="P85" s="20">
        <f t="shared" si="7"/>
        <v>45</v>
      </c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9.5" customHeight="1">
      <c r="A86" s="70">
        <v>77</v>
      </c>
      <c r="B86" s="93" t="s">
        <v>454</v>
      </c>
      <c r="C86" s="80" t="s">
        <v>174</v>
      </c>
      <c r="D86" s="20">
        <f>' MID Term 1'!D83+'MID Term 2'!D83</f>
        <v>22</v>
      </c>
      <c r="E86" s="20">
        <f>' MID Term 1'!H83+'MID Term 2'!E83</f>
        <v>21</v>
      </c>
      <c r="F86" s="20">
        <f>' MID Term 1'!L83+'MID Term 2'!F83</f>
        <v>22</v>
      </c>
      <c r="G86" s="20">
        <f>' MID Term 1'!P83+'MID Term 2'!J83</f>
        <v>23</v>
      </c>
      <c r="H86" s="20">
        <f>' MID Term 1'!Q83+'MID Term 2'!N83</f>
        <v>24</v>
      </c>
      <c r="I86" s="20">
        <f t="shared" si="0"/>
        <v>1</v>
      </c>
      <c r="J86" s="20">
        <f t="shared" si="1"/>
        <v>1</v>
      </c>
      <c r="K86" s="20">
        <f t="shared" si="2"/>
        <v>1</v>
      </c>
      <c r="L86" s="20">
        <f t="shared" si="3"/>
        <v>1</v>
      </c>
      <c r="M86" s="20">
        <f t="shared" si="4"/>
        <v>1</v>
      </c>
      <c r="N86" s="20">
        <f t="shared" si="5"/>
        <v>112</v>
      </c>
      <c r="O86" s="20">
        <f t="shared" si="6"/>
        <v>56</v>
      </c>
      <c r="P86" s="20">
        <f t="shared" si="7"/>
        <v>56</v>
      </c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9.5" customHeight="1">
      <c r="A87" s="70">
        <v>78</v>
      </c>
      <c r="B87" s="93" t="s">
        <v>455</v>
      </c>
      <c r="C87" s="80" t="s">
        <v>175</v>
      </c>
      <c r="D87" s="20">
        <f>' MID Term 1'!D84+'MID Term 2'!D84</f>
        <v>26</v>
      </c>
      <c r="E87" s="20">
        <f>' MID Term 1'!H84+'MID Term 2'!E84</f>
        <v>26</v>
      </c>
      <c r="F87" s="20">
        <f>' MID Term 1'!L84+'MID Term 2'!F84</f>
        <v>27</v>
      </c>
      <c r="G87" s="20">
        <f>' MID Term 1'!P84+'MID Term 2'!J84</f>
        <v>28</v>
      </c>
      <c r="H87" s="20">
        <f>' MID Term 1'!Q84+'MID Term 2'!N84</f>
        <v>28</v>
      </c>
      <c r="I87" s="20">
        <f t="shared" si="0"/>
        <v>1</v>
      </c>
      <c r="J87" s="20">
        <f t="shared" si="1"/>
        <v>1</v>
      </c>
      <c r="K87" s="20">
        <f t="shared" si="2"/>
        <v>1</v>
      </c>
      <c r="L87" s="20">
        <f t="shared" si="3"/>
        <v>1</v>
      </c>
      <c r="M87" s="20">
        <f t="shared" si="4"/>
        <v>1</v>
      </c>
      <c r="N87" s="20">
        <f t="shared" si="5"/>
        <v>135</v>
      </c>
      <c r="O87" s="20">
        <f t="shared" si="6"/>
        <v>68</v>
      </c>
      <c r="P87" s="20">
        <f t="shared" si="7"/>
        <v>68</v>
      </c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9.5" customHeight="1">
      <c r="A88" s="70">
        <v>79</v>
      </c>
      <c r="B88" s="93" t="s">
        <v>457</v>
      </c>
      <c r="C88" s="80" t="s">
        <v>176</v>
      </c>
      <c r="D88" s="20">
        <f>' MID Term 1'!D85+'MID Term 2'!D85</f>
        <v>24</v>
      </c>
      <c r="E88" s="20">
        <f>' MID Term 1'!H85+'MID Term 2'!E85</f>
        <v>23</v>
      </c>
      <c r="F88" s="20">
        <f>' MID Term 1'!L85+'MID Term 2'!F85</f>
        <v>23</v>
      </c>
      <c r="G88" s="20">
        <f>' MID Term 1'!P85+'MID Term 2'!J85</f>
        <v>25</v>
      </c>
      <c r="H88" s="20">
        <f>' MID Term 1'!Q85+'MID Term 2'!N85</f>
        <v>26</v>
      </c>
      <c r="I88" s="20">
        <f t="shared" si="0"/>
        <v>1</v>
      </c>
      <c r="J88" s="20">
        <f t="shared" si="1"/>
        <v>1</v>
      </c>
      <c r="K88" s="20">
        <f t="shared" si="2"/>
        <v>1</v>
      </c>
      <c r="L88" s="20">
        <f t="shared" si="3"/>
        <v>1</v>
      </c>
      <c r="M88" s="20">
        <f t="shared" si="4"/>
        <v>1</v>
      </c>
      <c r="N88" s="20">
        <f t="shared" si="5"/>
        <v>121</v>
      </c>
      <c r="O88" s="20">
        <f t="shared" si="6"/>
        <v>61</v>
      </c>
      <c r="P88" s="20">
        <f t="shared" si="7"/>
        <v>61</v>
      </c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9.5" customHeight="1">
      <c r="A89" s="70">
        <v>80</v>
      </c>
      <c r="B89" s="93" t="s">
        <v>459</v>
      </c>
      <c r="C89" s="80" t="s">
        <v>177</v>
      </c>
      <c r="D89" s="20">
        <f>' MID Term 1'!D86+'MID Term 2'!D86</f>
        <v>22</v>
      </c>
      <c r="E89" s="20">
        <f>' MID Term 1'!H86+'MID Term 2'!E86</f>
        <v>21</v>
      </c>
      <c r="F89" s="20">
        <f>' MID Term 1'!L86+'MID Term 2'!F86</f>
        <v>22</v>
      </c>
      <c r="G89" s="20">
        <f>' MID Term 1'!P86+'MID Term 2'!J86</f>
        <v>23</v>
      </c>
      <c r="H89" s="20">
        <f>' MID Term 1'!Q86+'MID Term 2'!N86</f>
        <v>24</v>
      </c>
      <c r="I89" s="20">
        <f t="shared" si="0"/>
        <v>1</v>
      </c>
      <c r="J89" s="20">
        <f t="shared" si="1"/>
        <v>1</v>
      </c>
      <c r="K89" s="20">
        <f t="shared" si="2"/>
        <v>1</v>
      </c>
      <c r="L89" s="20">
        <f t="shared" si="3"/>
        <v>1</v>
      </c>
      <c r="M89" s="20">
        <f t="shared" si="4"/>
        <v>1</v>
      </c>
      <c r="N89" s="20">
        <f t="shared" si="5"/>
        <v>112</v>
      </c>
      <c r="O89" s="20">
        <f t="shared" si="6"/>
        <v>56</v>
      </c>
      <c r="P89" s="20">
        <f t="shared" si="7"/>
        <v>56</v>
      </c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9.5" customHeight="1">
      <c r="A90" s="70">
        <v>81</v>
      </c>
      <c r="B90" s="93" t="s">
        <v>461</v>
      </c>
      <c r="C90" s="80" t="s">
        <v>178</v>
      </c>
      <c r="D90" s="20">
        <f>' MID Term 1'!D87+'MID Term 2'!D87</f>
        <v>20</v>
      </c>
      <c r="E90" s="20">
        <f>' MID Term 1'!H87+'MID Term 2'!E87</f>
        <v>19</v>
      </c>
      <c r="F90" s="20">
        <f>' MID Term 1'!L87+'MID Term 2'!F87</f>
        <v>20</v>
      </c>
      <c r="G90" s="20">
        <f>' MID Term 1'!P87+'MID Term 2'!J87</f>
        <v>21</v>
      </c>
      <c r="H90" s="20">
        <f>' MID Term 1'!Q87+'MID Term 2'!N87</f>
        <v>23</v>
      </c>
      <c r="I90" s="20">
        <f t="shared" si="0"/>
        <v>0</v>
      </c>
      <c r="J90" s="20">
        <f t="shared" si="1"/>
        <v>0</v>
      </c>
      <c r="K90" s="20">
        <f t="shared" si="2"/>
        <v>0</v>
      </c>
      <c r="L90" s="20">
        <f t="shared" si="3"/>
        <v>1</v>
      </c>
      <c r="M90" s="20">
        <f t="shared" si="4"/>
        <v>1</v>
      </c>
      <c r="N90" s="20">
        <f t="shared" si="5"/>
        <v>103</v>
      </c>
      <c r="O90" s="20">
        <f t="shared" si="6"/>
        <v>52</v>
      </c>
      <c r="P90" s="20">
        <f t="shared" si="7"/>
        <v>52</v>
      </c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9.5" customHeight="1">
      <c r="A91" s="70">
        <v>82</v>
      </c>
      <c r="B91" s="93" t="s">
        <v>463</v>
      </c>
      <c r="C91" s="80" t="s">
        <v>179</v>
      </c>
      <c r="D91" s="20">
        <f>' MID Term 1'!D88+'MID Term 2'!D88</f>
        <v>21</v>
      </c>
      <c r="E91" s="20">
        <f>' MID Term 1'!H88+'MID Term 2'!E88</f>
        <v>20</v>
      </c>
      <c r="F91" s="20">
        <f>' MID Term 1'!L88+'MID Term 2'!F88</f>
        <v>21</v>
      </c>
      <c r="G91" s="20">
        <f>' MID Term 1'!P88+'MID Term 2'!J88</f>
        <v>22</v>
      </c>
      <c r="H91" s="20">
        <f>' MID Term 1'!Q88+'MID Term 2'!N88</f>
        <v>23</v>
      </c>
      <c r="I91" s="20">
        <f t="shared" si="0"/>
        <v>1</v>
      </c>
      <c r="J91" s="20">
        <f t="shared" si="1"/>
        <v>0</v>
      </c>
      <c r="K91" s="20">
        <f t="shared" si="2"/>
        <v>1</v>
      </c>
      <c r="L91" s="20">
        <f t="shared" si="3"/>
        <v>1</v>
      </c>
      <c r="M91" s="20">
        <f t="shared" si="4"/>
        <v>1</v>
      </c>
      <c r="N91" s="20">
        <f t="shared" si="5"/>
        <v>107</v>
      </c>
      <c r="O91" s="20">
        <f t="shared" si="6"/>
        <v>54</v>
      </c>
      <c r="P91" s="20">
        <f t="shared" si="7"/>
        <v>54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9.5" customHeight="1">
      <c r="A92" s="70">
        <v>83</v>
      </c>
      <c r="B92" s="93" t="s">
        <v>465</v>
      </c>
      <c r="C92" s="80" t="s">
        <v>180</v>
      </c>
      <c r="D92" s="20">
        <f>' MID Term 1'!D89+'MID Term 2'!D89</f>
        <v>28</v>
      </c>
      <c r="E92" s="20">
        <f>' MID Term 1'!H89+'MID Term 2'!E89</f>
        <v>27</v>
      </c>
      <c r="F92" s="20">
        <f>' MID Term 1'!L89+'MID Term 2'!F89</f>
        <v>27</v>
      </c>
      <c r="G92" s="20">
        <f>' MID Term 1'!P89+'MID Term 2'!J89</f>
        <v>28</v>
      </c>
      <c r="H92" s="20">
        <f>' MID Term 1'!Q89+'MID Term 2'!N89</f>
        <v>28</v>
      </c>
      <c r="I92" s="20">
        <f t="shared" si="0"/>
        <v>1</v>
      </c>
      <c r="J92" s="20">
        <f t="shared" si="1"/>
        <v>1</v>
      </c>
      <c r="K92" s="20">
        <f t="shared" si="2"/>
        <v>1</v>
      </c>
      <c r="L92" s="20">
        <f t="shared" si="3"/>
        <v>1</v>
      </c>
      <c r="M92" s="20">
        <f t="shared" si="4"/>
        <v>1</v>
      </c>
      <c r="N92" s="20">
        <f t="shared" si="5"/>
        <v>138</v>
      </c>
      <c r="O92" s="20">
        <f t="shared" si="6"/>
        <v>69</v>
      </c>
      <c r="P92" s="20">
        <f t="shared" si="7"/>
        <v>69</v>
      </c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9.5" customHeight="1">
      <c r="A93" s="70">
        <v>84</v>
      </c>
      <c r="B93" s="93" t="s">
        <v>467</v>
      </c>
      <c r="C93" s="80" t="s">
        <v>181</v>
      </c>
      <c r="D93" s="20">
        <f>' MID Term 1'!D90+'MID Term 2'!D90</f>
        <v>28</v>
      </c>
      <c r="E93" s="20">
        <f>' MID Term 1'!H90+'MID Term 2'!E90</f>
        <v>27</v>
      </c>
      <c r="F93" s="20">
        <f>' MID Term 1'!L90+'MID Term 2'!F90</f>
        <v>27</v>
      </c>
      <c r="G93" s="20">
        <f>' MID Term 1'!P90+'MID Term 2'!J90</f>
        <v>28</v>
      </c>
      <c r="H93" s="20">
        <f>' MID Term 1'!Q90+'MID Term 2'!N90</f>
        <v>28</v>
      </c>
      <c r="I93" s="20">
        <f t="shared" si="0"/>
        <v>1</v>
      </c>
      <c r="J93" s="20">
        <f t="shared" si="1"/>
        <v>1</v>
      </c>
      <c r="K93" s="20">
        <f t="shared" si="2"/>
        <v>1</v>
      </c>
      <c r="L93" s="20">
        <f t="shared" si="3"/>
        <v>1</v>
      </c>
      <c r="M93" s="20">
        <f t="shared" si="4"/>
        <v>1</v>
      </c>
      <c r="N93" s="20">
        <f t="shared" si="5"/>
        <v>138</v>
      </c>
      <c r="O93" s="20">
        <f t="shared" si="6"/>
        <v>69</v>
      </c>
      <c r="P93" s="20">
        <f t="shared" si="7"/>
        <v>69</v>
      </c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9.5" customHeight="1">
      <c r="A94" s="70">
        <v>85</v>
      </c>
      <c r="B94" s="93" t="s">
        <v>469</v>
      </c>
      <c r="C94" s="80" t="s">
        <v>182</v>
      </c>
      <c r="D94" s="20">
        <f>' MID Term 1'!D91+'MID Term 2'!D91</f>
        <v>22</v>
      </c>
      <c r="E94" s="20">
        <f>' MID Term 1'!H91+'MID Term 2'!E91</f>
        <v>21</v>
      </c>
      <c r="F94" s="20">
        <f>' MID Term 1'!L91+'MID Term 2'!F91</f>
        <v>22</v>
      </c>
      <c r="G94" s="20">
        <f>' MID Term 1'!P91+'MID Term 2'!J91</f>
        <v>23</v>
      </c>
      <c r="H94" s="20">
        <f>' MID Term 1'!Q91+'MID Term 2'!N91</f>
        <v>24</v>
      </c>
      <c r="I94" s="20">
        <f t="shared" si="0"/>
        <v>1</v>
      </c>
      <c r="J94" s="20">
        <f t="shared" si="1"/>
        <v>1</v>
      </c>
      <c r="K94" s="20">
        <f t="shared" si="2"/>
        <v>1</v>
      </c>
      <c r="L94" s="20">
        <f t="shared" si="3"/>
        <v>1</v>
      </c>
      <c r="M94" s="20">
        <f t="shared" si="4"/>
        <v>1</v>
      </c>
      <c r="N94" s="20">
        <f t="shared" si="5"/>
        <v>112</v>
      </c>
      <c r="O94" s="20">
        <f t="shared" si="6"/>
        <v>56</v>
      </c>
      <c r="P94" s="20">
        <f t="shared" si="7"/>
        <v>56</v>
      </c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9.5" customHeight="1">
      <c r="A95" s="70">
        <v>86</v>
      </c>
      <c r="B95" s="93" t="s">
        <v>471</v>
      </c>
      <c r="C95" s="80" t="s">
        <v>183</v>
      </c>
      <c r="D95" s="20">
        <f>' MID Term 1'!D92+'MID Term 2'!D92</f>
        <v>23</v>
      </c>
      <c r="E95" s="20">
        <f>' MID Term 1'!H92+'MID Term 2'!E92</f>
        <v>22</v>
      </c>
      <c r="F95" s="20">
        <f>' MID Term 1'!L92+'MID Term 2'!F92</f>
        <v>23</v>
      </c>
      <c r="G95" s="20">
        <f>' MID Term 1'!P92+'MID Term 2'!J92</f>
        <v>24</v>
      </c>
      <c r="H95" s="20">
        <f>' MID Term 1'!Q92+'MID Term 2'!N92</f>
        <v>25</v>
      </c>
      <c r="I95" s="20">
        <f t="shared" si="0"/>
        <v>1</v>
      </c>
      <c r="J95" s="20">
        <f t="shared" si="1"/>
        <v>1</v>
      </c>
      <c r="K95" s="20">
        <f t="shared" si="2"/>
        <v>1</v>
      </c>
      <c r="L95" s="20">
        <f t="shared" si="3"/>
        <v>1</v>
      </c>
      <c r="M95" s="20">
        <f t="shared" si="4"/>
        <v>1</v>
      </c>
      <c r="N95" s="20">
        <f t="shared" si="5"/>
        <v>117</v>
      </c>
      <c r="O95" s="20">
        <f t="shared" si="6"/>
        <v>59</v>
      </c>
      <c r="P95" s="20">
        <f t="shared" si="7"/>
        <v>59</v>
      </c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9.5" customHeight="1">
      <c r="A96" s="70">
        <v>87</v>
      </c>
      <c r="B96" s="93" t="s">
        <v>473</v>
      </c>
      <c r="C96" s="80" t="s">
        <v>184</v>
      </c>
      <c r="D96" s="20">
        <f>' MID Term 1'!D93+'MID Term 2'!D93</f>
        <v>21</v>
      </c>
      <c r="E96" s="20">
        <f>' MID Term 1'!H93+'MID Term 2'!E93</f>
        <v>20</v>
      </c>
      <c r="F96" s="20">
        <f>' MID Term 1'!L93+'MID Term 2'!F93</f>
        <v>21</v>
      </c>
      <c r="G96" s="20">
        <f>' MID Term 1'!P93+'MID Term 2'!J93</f>
        <v>22</v>
      </c>
      <c r="H96" s="20">
        <f>' MID Term 1'!Q93+'MID Term 2'!N93</f>
        <v>23</v>
      </c>
      <c r="I96" s="20">
        <f t="shared" si="0"/>
        <v>1</v>
      </c>
      <c r="J96" s="20">
        <f t="shared" si="1"/>
        <v>0</v>
      </c>
      <c r="K96" s="20">
        <f t="shared" si="2"/>
        <v>1</v>
      </c>
      <c r="L96" s="20">
        <f t="shared" si="3"/>
        <v>1</v>
      </c>
      <c r="M96" s="20">
        <f t="shared" si="4"/>
        <v>1</v>
      </c>
      <c r="N96" s="20">
        <f t="shared" si="5"/>
        <v>107</v>
      </c>
      <c r="O96" s="20">
        <f t="shared" si="6"/>
        <v>54</v>
      </c>
      <c r="P96" s="20">
        <f t="shared" si="7"/>
        <v>54</v>
      </c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9.5" customHeight="1">
      <c r="A97" s="70">
        <v>88</v>
      </c>
      <c r="B97" s="93" t="s">
        <v>475</v>
      </c>
      <c r="C97" s="80" t="s">
        <v>185</v>
      </c>
      <c r="D97" s="20">
        <f>' MID Term 1'!D94+'MID Term 2'!D94</f>
        <v>23</v>
      </c>
      <c r="E97" s="20">
        <f>' MID Term 1'!H94+'MID Term 2'!E94</f>
        <v>22</v>
      </c>
      <c r="F97" s="20">
        <f>' MID Term 1'!L94+'MID Term 2'!F94</f>
        <v>23</v>
      </c>
      <c r="G97" s="20">
        <f>' MID Term 1'!P94+'MID Term 2'!J94</f>
        <v>24</v>
      </c>
      <c r="H97" s="20">
        <f>' MID Term 1'!Q94+'MID Term 2'!N94</f>
        <v>25</v>
      </c>
      <c r="I97" s="20">
        <f t="shared" si="0"/>
        <v>1</v>
      </c>
      <c r="J97" s="20">
        <f t="shared" si="1"/>
        <v>1</v>
      </c>
      <c r="K97" s="20">
        <f t="shared" si="2"/>
        <v>1</v>
      </c>
      <c r="L97" s="20">
        <f t="shared" si="3"/>
        <v>1</v>
      </c>
      <c r="M97" s="20">
        <f t="shared" si="4"/>
        <v>1</v>
      </c>
      <c r="N97" s="20">
        <f t="shared" si="5"/>
        <v>117</v>
      </c>
      <c r="O97" s="20">
        <f t="shared" si="6"/>
        <v>59</v>
      </c>
      <c r="P97" s="20">
        <f t="shared" si="7"/>
        <v>59</v>
      </c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9.5" customHeight="1">
      <c r="A98" s="70">
        <v>89</v>
      </c>
      <c r="B98" s="93" t="s">
        <v>477</v>
      </c>
      <c r="C98" s="80" t="s">
        <v>186</v>
      </c>
      <c r="D98" s="20">
        <f>' MID Term 1'!D95+'MID Term 2'!D95</f>
        <v>22</v>
      </c>
      <c r="E98" s="20">
        <f>' MID Term 1'!H95+'MID Term 2'!E95</f>
        <v>21</v>
      </c>
      <c r="F98" s="20">
        <f>' MID Term 1'!L95+'MID Term 2'!F95</f>
        <v>22</v>
      </c>
      <c r="G98" s="20">
        <f>' MID Term 1'!P95+'MID Term 2'!J95</f>
        <v>23</v>
      </c>
      <c r="H98" s="20">
        <f>' MID Term 1'!Q95+'MID Term 2'!N95</f>
        <v>24</v>
      </c>
      <c r="I98" s="20">
        <f t="shared" si="0"/>
        <v>1</v>
      </c>
      <c r="J98" s="20">
        <f t="shared" si="1"/>
        <v>1</v>
      </c>
      <c r="K98" s="20">
        <f t="shared" si="2"/>
        <v>1</v>
      </c>
      <c r="L98" s="20">
        <f t="shared" si="3"/>
        <v>1</v>
      </c>
      <c r="M98" s="20">
        <f t="shared" si="4"/>
        <v>1</v>
      </c>
      <c r="N98" s="20">
        <f t="shared" si="5"/>
        <v>112</v>
      </c>
      <c r="O98" s="20">
        <f t="shared" si="6"/>
        <v>56</v>
      </c>
      <c r="P98" s="20">
        <f t="shared" si="7"/>
        <v>56</v>
      </c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9.5" customHeight="1">
      <c r="A99" s="70">
        <v>90</v>
      </c>
      <c r="B99" s="93" t="s">
        <v>479</v>
      </c>
      <c r="C99" s="80" t="s">
        <v>187</v>
      </c>
      <c r="D99" s="20">
        <f>' MID Term 1'!D96+'MID Term 2'!D96</f>
        <v>23</v>
      </c>
      <c r="E99" s="20">
        <f>' MID Term 1'!H96+'MID Term 2'!E96</f>
        <v>22</v>
      </c>
      <c r="F99" s="20">
        <f>' MID Term 1'!L96+'MID Term 2'!F96</f>
        <v>23</v>
      </c>
      <c r="G99" s="20">
        <f>' MID Term 1'!P96+'MID Term 2'!J96</f>
        <v>24</v>
      </c>
      <c r="H99" s="20">
        <f>' MID Term 1'!Q96+'MID Term 2'!N96</f>
        <v>25</v>
      </c>
      <c r="I99" s="20">
        <f t="shared" si="0"/>
        <v>1</v>
      </c>
      <c r="J99" s="20">
        <f t="shared" si="1"/>
        <v>1</v>
      </c>
      <c r="K99" s="20">
        <f t="shared" si="2"/>
        <v>1</v>
      </c>
      <c r="L99" s="20">
        <f t="shared" si="3"/>
        <v>1</v>
      </c>
      <c r="M99" s="20">
        <f t="shared" si="4"/>
        <v>1</v>
      </c>
      <c r="N99" s="20">
        <f t="shared" si="5"/>
        <v>117</v>
      </c>
      <c r="O99" s="20">
        <f t="shared" si="6"/>
        <v>59</v>
      </c>
      <c r="P99" s="20">
        <f t="shared" si="7"/>
        <v>59</v>
      </c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9.5" customHeight="1">
      <c r="A100" s="70">
        <v>91</v>
      </c>
      <c r="B100" s="93" t="s">
        <v>481</v>
      </c>
      <c r="C100" s="80" t="s">
        <v>188</v>
      </c>
      <c r="D100" s="20">
        <f>' MID Term 1'!D97+'MID Term 2'!D97</f>
        <v>21</v>
      </c>
      <c r="E100" s="20">
        <f>' MID Term 1'!H97+'MID Term 2'!E97</f>
        <v>20</v>
      </c>
      <c r="F100" s="20">
        <f>' MID Term 1'!L97+'MID Term 2'!F97</f>
        <v>21</v>
      </c>
      <c r="G100" s="20">
        <f>' MID Term 1'!P97+'MID Term 2'!J97</f>
        <v>22</v>
      </c>
      <c r="H100" s="20">
        <f>' MID Term 1'!Q97+'MID Term 2'!N97</f>
        <v>23</v>
      </c>
      <c r="I100" s="20">
        <f t="shared" si="0"/>
        <v>1</v>
      </c>
      <c r="J100" s="20">
        <f t="shared" si="1"/>
        <v>0</v>
      </c>
      <c r="K100" s="20">
        <f t="shared" si="2"/>
        <v>1</v>
      </c>
      <c r="L100" s="20">
        <f t="shared" si="3"/>
        <v>1</v>
      </c>
      <c r="M100" s="20">
        <f t="shared" si="4"/>
        <v>1</v>
      </c>
      <c r="N100" s="20">
        <f t="shared" si="5"/>
        <v>107</v>
      </c>
      <c r="O100" s="20">
        <f t="shared" si="6"/>
        <v>54</v>
      </c>
      <c r="P100" s="20">
        <f t="shared" si="7"/>
        <v>54</v>
      </c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9.5" customHeight="1">
      <c r="A101" s="70">
        <v>92</v>
      </c>
      <c r="B101" s="93" t="s">
        <v>483</v>
      </c>
      <c r="C101" s="80" t="s">
        <v>189</v>
      </c>
      <c r="D101" s="20">
        <f>' MID Term 1'!D98+'MID Term 2'!D98</f>
        <v>28</v>
      </c>
      <c r="E101" s="20">
        <f>' MID Term 1'!H98+'MID Term 2'!E98</f>
        <v>27</v>
      </c>
      <c r="F101" s="20">
        <f>' MID Term 1'!L98+'MID Term 2'!F98</f>
        <v>27</v>
      </c>
      <c r="G101" s="20">
        <f>' MID Term 1'!P98+'MID Term 2'!J98</f>
        <v>28</v>
      </c>
      <c r="H101" s="20">
        <f>' MID Term 1'!Q98+'MID Term 2'!N98</f>
        <v>28</v>
      </c>
      <c r="I101" s="20">
        <f t="shared" si="0"/>
        <v>1</v>
      </c>
      <c r="J101" s="20">
        <f t="shared" si="1"/>
        <v>1</v>
      </c>
      <c r="K101" s="20">
        <f t="shared" si="2"/>
        <v>1</v>
      </c>
      <c r="L101" s="20">
        <f t="shared" si="3"/>
        <v>1</v>
      </c>
      <c r="M101" s="20">
        <f t="shared" si="4"/>
        <v>1</v>
      </c>
      <c r="N101" s="20">
        <f t="shared" si="5"/>
        <v>138</v>
      </c>
      <c r="O101" s="20">
        <f t="shared" si="6"/>
        <v>69</v>
      </c>
      <c r="P101" s="20">
        <f t="shared" si="7"/>
        <v>69</v>
      </c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9.5" customHeight="1">
      <c r="A102" s="70">
        <v>93</v>
      </c>
      <c r="B102" s="93" t="s">
        <v>485</v>
      </c>
      <c r="C102" s="80" t="s">
        <v>190</v>
      </c>
      <c r="D102" s="20">
        <f>' MID Term 1'!D99+'MID Term 2'!D99</f>
        <v>22</v>
      </c>
      <c r="E102" s="20">
        <f>' MID Term 1'!H99+'MID Term 2'!E99</f>
        <v>21</v>
      </c>
      <c r="F102" s="20">
        <f>' MID Term 1'!L99+'MID Term 2'!F99</f>
        <v>22</v>
      </c>
      <c r="G102" s="20">
        <f>' MID Term 1'!P99+'MID Term 2'!J99</f>
        <v>23</v>
      </c>
      <c r="H102" s="20">
        <f>' MID Term 1'!Q99+'MID Term 2'!N99</f>
        <v>24</v>
      </c>
      <c r="I102" s="20">
        <f t="shared" si="0"/>
        <v>1</v>
      </c>
      <c r="J102" s="20">
        <f t="shared" si="1"/>
        <v>1</v>
      </c>
      <c r="K102" s="20">
        <f t="shared" si="2"/>
        <v>1</v>
      </c>
      <c r="L102" s="20">
        <f t="shared" si="3"/>
        <v>1</v>
      </c>
      <c r="M102" s="20">
        <f t="shared" si="4"/>
        <v>1</v>
      </c>
      <c r="N102" s="20">
        <f t="shared" si="5"/>
        <v>112</v>
      </c>
      <c r="O102" s="20">
        <f t="shared" si="6"/>
        <v>56</v>
      </c>
      <c r="P102" s="20">
        <f t="shared" si="7"/>
        <v>56</v>
      </c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9.5" customHeight="1">
      <c r="A103" s="70">
        <v>94</v>
      </c>
      <c r="B103" s="93" t="s">
        <v>487</v>
      </c>
      <c r="C103" s="80" t="s">
        <v>191</v>
      </c>
      <c r="D103" s="20">
        <f>' MID Term 1'!D100+'MID Term 2'!D100</f>
        <v>26</v>
      </c>
      <c r="E103" s="20">
        <f>' MID Term 1'!H100+'MID Term 2'!E100</f>
        <v>26</v>
      </c>
      <c r="F103" s="20">
        <f>' MID Term 1'!L100+'MID Term 2'!F100</f>
        <v>27</v>
      </c>
      <c r="G103" s="20">
        <f>' MID Term 1'!P100+'MID Term 2'!J100</f>
        <v>28</v>
      </c>
      <c r="H103" s="20">
        <f>' MID Term 1'!Q100+'MID Term 2'!N100</f>
        <v>28</v>
      </c>
      <c r="I103" s="20">
        <f t="shared" si="0"/>
        <v>1</v>
      </c>
      <c r="J103" s="20">
        <f t="shared" si="1"/>
        <v>1</v>
      </c>
      <c r="K103" s="20">
        <f t="shared" si="2"/>
        <v>1</v>
      </c>
      <c r="L103" s="20">
        <f t="shared" si="3"/>
        <v>1</v>
      </c>
      <c r="M103" s="20">
        <f t="shared" si="4"/>
        <v>1</v>
      </c>
      <c r="N103" s="20">
        <f t="shared" si="5"/>
        <v>135</v>
      </c>
      <c r="O103" s="20">
        <f t="shared" si="6"/>
        <v>68</v>
      </c>
      <c r="P103" s="20">
        <f t="shared" si="7"/>
        <v>68</v>
      </c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9.5" customHeight="1">
      <c r="A104" s="70">
        <v>95</v>
      </c>
      <c r="B104" s="93" t="s">
        <v>489</v>
      </c>
      <c r="C104" s="80" t="s">
        <v>192</v>
      </c>
      <c r="D104" s="20">
        <f>' MID Term 1'!D101+'MID Term 2'!D101</f>
        <v>25</v>
      </c>
      <c r="E104" s="20">
        <f>' MID Term 1'!H101+'MID Term 2'!E101</f>
        <v>24</v>
      </c>
      <c r="F104" s="20">
        <f>' MID Term 1'!L101+'MID Term 2'!F101</f>
        <v>25</v>
      </c>
      <c r="G104" s="20">
        <f>' MID Term 1'!P101+'MID Term 2'!J101</f>
        <v>26</v>
      </c>
      <c r="H104" s="20">
        <f>' MID Term 1'!Q101+'MID Term 2'!N101</f>
        <v>26</v>
      </c>
      <c r="I104" s="20">
        <f t="shared" si="0"/>
        <v>1</v>
      </c>
      <c r="J104" s="20">
        <f t="shared" si="1"/>
        <v>1</v>
      </c>
      <c r="K104" s="20">
        <f t="shared" si="2"/>
        <v>1</v>
      </c>
      <c r="L104" s="20">
        <f t="shared" si="3"/>
        <v>1</v>
      </c>
      <c r="M104" s="20">
        <f t="shared" si="4"/>
        <v>1</v>
      </c>
      <c r="N104" s="20">
        <f t="shared" si="5"/>
        <v>126</v>
      </c>
      <c r="O104" s="20">
        <f t="shared" si="6"/>
        <v>63</v>
      </c>
      <c r="P104" s="20">
        <f t="shared" si="7"/>
        <v>63</v>
      </c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9.5" customHeight="1">
      <c r="A105" s="70">
        <v>96</v>
      </c>
      <c r="B105" s="93" t="s">
        <v>491</v>
      </c>
      <c r="C105" s="80" t="s">
        <v>193</v>
      </c>
      <c r="D105" s="20">
        <f>' MID Term 1'!D102+'MID Term 2'!D102</f>
        <v>22</v>
      </c>
      <c r="E105" s="20">
        <f>' MID Term 1'!H102+'MID Term 2'!E102</f>
        <v>21</v>
      </c>
      <c r="F105" s="20">
        <f>' MID Term 1'!L102+'MID Term 2'!F102</f>
        <v>22</v>
      </c>
      <c r="G105" s="20">
        <f>' MID Term 1'!P102+'MID Term 2'!J102</f>
        <v>23</v>
      </c>
      <c r="H105" s="20">
        <f>' MID Term 1'!Q102+'MID Term 2'!N102</f>
        <v>24</v>
      </c>
      <c r="I105" s="20">
        <f t="shared" si="0"/>
        <v>1</v>
      </c>
      <c r="J105" s="20">
        <f t="shared" si="1"/>
        <v>1</v>
      </c>
      <c r="K105" s="20">
        <f t="shared" si="2"/>
        <v>1</v>
      </c>
      <c r="L105" s="20">
        <f t="shared" si="3"/>
        <v>1</v>
      </c>
      <c r="M105" s="20">
        <f t="shared" si="4"/>
        <v>1</v>
      </c>
      <c r="N105" s="20">
        <f t="shared" si="5"/>
        <v>112</v>
      </c>
      <c r="O105" s="20">
        <f t="shared" si="6"/>
        <v>56</v>
      </c>
      <c r="P105" s="20">
        <f t="shared" si="7"/>
        <v>56</v>
      </c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9.5" customHeight="1">
      <c r="A106" s="70">
        <v>97</v>
      </c>
      <c r="B106" s="93" t="s">
        <v>493</v>
      </c>
      <c r="C106" s="80" t="s">
        <v>194</v>
      </c>
      <c r="D106" s="20">
        <f>' MID Term 1'!D103+'MID Term 2'!D103</f>
        <v>23</v>
      </c>
      <c r="E106" s="20">
        <f>' MID Term 1'!H103+'MID Term 2'!E103</f>
        <v>22</v>
      </c>
      <c r="F106" s="20">
        <f>' MID Term 1'!L103+'MID Term 2'!F103</f>
        <v>23</v>
      </c>
      <c r="G106" s="20">
        <f>' MID Term 1'!P103+'MID Term 2'!J103</f>
        <v>24</v>
      </c>
      <c r="H106" s="20">
        <f>' MID Term 1'!Q103+'MID Term 2'!N103</f>
        <v>25</v>
      </c>
      <c r="I106" s="20">
        <f t="shared" si="0"/>
        <v>1</v>
      </c>
      <c r="J106" s="20">
        <f t="shared" si="1"/>
        <v>1</v>
      </c>
      <c r="K106" s="20">
        <f t="shared" si="2"/>
        <v>1</v>
      </c>
      <c r="L106" s="20">
        <f t="shared" si="3"/>
        <v>1</v>
      </c>
      <c r="M106" s="20">
        <f t="shared" si="4"/>
        <v>1</v>
      </c>
      <c r="N106" s="20">
        <f t="shared" si="5"/>
        <v>117</v>
      </c>
      <c r="O106" s="20">
        <f t="shared" si="6"/>
        <v>59</v>
      </c>
      <c r="P106" s="20">
        <f t="shared" si="7"/>
        <v>59</v>
      </c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9.5" customHeight="1">
      <c r="A107" s="70">
        <v>98</v>
      </c>
      <c r="B107" s="93" t="s">
        <v>495</v>
      </c>
      <c r="C107" s="80" t="s">
        <v>195</v>
      </c>
      <c r="D107" s="20">
        <f>' MID Term 1'!D104+'MID Term 2'!D104</f>
        <v>23</v>
      </c>
      <c r="E107" s="20">
        <f>' MID Term 1'!H104+'MID Term 2'!E104</f>
        <v>22</v>
      </c>
      <c r="F107" s="20">
        <f>' MID Term 1'!L104+'MID Term 2'!F104</f>
        <v>23</v>
      </c>
      <c r="G107" s="20">
        <f>' MID Term 1'!P104+'MID Term 2'!J104</f>
        <v>24</v>
      </c>
      <c r="H107" s="20">
        <f>' MID Term 1'!Q104+'MID Term 2'!N104</f>
        <v>24</v>
      </c>
      <c r="I107" s="20">
        <f t="shared" si="0"/>
        <v>1</v>
      </c>
      <c r="J107" s="20">
        <f t="shared" si="1"/>
        <v>1</v>
      </c>
      <c r="K107" s="20">
        <f t="shared" si="2"/>
        <v>1</v>
      </c>
      <c r="L107" s="20">
        <f t="shared" si="3"/>
        <v>1</v>
      </c>
      <c r="M107" s="20">
        <f t="shared" si="4"/>
        <v>1</v>
      </c>
      <c r="N107" s="20">
        <f t="shared" si="5"/>
        <v>116</v>
      </c>
      <c r="O107" s="20">
        <f t="shared" si="6"/>
        <v>58</v>
      </c>
      <c r="P107" s="20">
        <f t="shared" si="7"/>
        <v>58</v>
      </c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9.5" customHeight="1">
      <c r="A108" s="70">
        <v>99</v>
      </c>
      <c r="B108" s="93" t="s">
        <v>497</v>
      </c>
      <c r="C108" s="80" t="s">
        <v>196</v>
      </c>
      <c r="D108" s="20">
        <f>' MID Term 1'!D105+'MID Term 2'!D105</f>
        <v>28</v>
      </c>
      <c r="E108" s="20">
        <f>' MID Term 1'!H105+'MID Term 2'!E105</f>
        <v>27</v>
      </c>
      <c r="F108" s="20">
        <f>' MID Term 1'!L105+'MID Term 2'!F105</f>
        <v>27</v>
      </c>
      <c r="G108" s="20">
        <f>' MID Term 1'!P105+'MID Term 2'!J105</f>
        <v>28</v>
      </c>
      <c r="H108" s="20">
        <f>' MID Term 1'!Q105+'MID Term 2'!N105</f>
        <v>28</v>
      </c>
      <c r="I108" s="20">
        <f t="shared" si="0"/>
        <v>1</v>
      </c>
      <c r="J108" s="20">
        <f t="shared" si="1"/>
        <v>1</v>
      </c>
      <c r="K108" s="20">
        <f t="shared" si="2"/>
        <v>1</v>
      </c>
      <c r="L108" s="20">
        <f t="shared" si="3"/>
        <v>1</v>
      </c>
      <c r="M108" s="20">
        <f t="shared" si="4"/>
        <v>1</v>
      </c>
      <c r="N108" s="20">
        <f t="shared" si="5"/>
        <v>138</v>
      </c>
      <c r="O108" s="20">
        <f t="shared" si="6"/>
        <v>69</v>
      </c>
      <c r="P108" s="20">
        <f t="shared" si="7"/>
        <v>69</v>
      </c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9.5" customHeight="1">
      <c r="A109" s="70">
        <v>100</v>
      </c>
      <c r="B109" s="93" t="s">
        <v>499</v>
      </c>
      <c r="C109" s="80" t="s">
        <v>197</v>
      </c>
      <c r="D109" s="20">
        <f>' MID Term 1'!D106+'MID Term 2'!D106</f>
        <v>24</v>
      </c>
      <c r="E109" s="20">
        <f>' MID Term 1'!H106+'MID Term 2'!E106</f>
        <v>23</v>
      </c>
      <c r="F109" s="20">
        <f>' MID Term 1'!L106+'MID Term 2'!F106</f>
        <v>23</v>
      </c>
      <c r="G109" s="20">
        <f>' MID Term 1'!P106+'MID Term 2'!J106</f>
        <v>25</v>
      </c>
      <c r="H109" s="20">
        <f>' MID Term 1'!Q106+'MID Term 2'!N106</f>
        <v>26</v>
      </c>
      <c r="I109" s="20">
        <f t="shared" si="0"/>
        <v>1</v>
      </c>
      <c r="J109" s="20">
        <f t="shared" si="1"/>
        <v>1</v>
      </c>
      <c r="K109" s="20">
        <f t="shared" si="2"/>
        <v>1</v>
      </c>
      <c r="L109" s="20">
        <f t="shared" si="3"/>
        <v>1</v>
      </c>
      <c r="M109" s="20">
        <f t="shared" si="4"/>
        <v>1</v>
      </c>
      <c r="N109" s="20">
        <f t="shared" si="5"/>
        <v>121</v>
      </c>
      <c r="O109" s="20">
        <f t="shared" si="6"/>
        <v>61</v>
      </c>
      <c r="P109" s="20">
        <f t="shared" si="7"/>
        <v>61</v>
      </c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9.5" customHeight="1">
      <c r="A110" s="70">
        <v>101</v>
      </c>
      <c r="B110" s="93" t="s">
        <v>501</v>
      </c>
      <c r="C110" s="80" t="s">
        <v>198</v>
      </c>
      <c r="D110" s="20">
        <f>' MID Term 1'!D107+'MID Term 2'!D107</f>
        <v>25</v>
      </c>
      <c r="E110" s="20">
        <f>' MID Term 1'!H107+'MID Term 2'!E107</f>
        <v>24</v>
      </c>
      <c r="F110" s="20">
        <f>' MID Term 1'!L107+'MID Term 2'!F107</f>
        <v>25</v>
      </c>
      <c r="G110" s="20">
        <f>' MID Term 1'!P107+'MID Term 2'!J107</f>
        <v>26</v>
      </c>
      <c r="H110" s="20">
        <f>' MID Term 1'!Q107+'MID Term 2'!N107</f>
        <v>26</v>
      </c>
      <c r="I110" s="20">
        <f t="shared" si="0"/>
        <v>1</v>
      </c>
      <c r="J110" s="20">
        <f t="shared" si="1"/>
        <v>1</v>
      </c>
      <c r="K110" s="20">
        <f t="shared" si="2"/>
        <v>1</v>
      </c>
      <c r="L110" s="20">
        <f t="shared" si="3"/>
        <v>1</v>
      </c>
      <c r="M110" s="20">
        <f t="shared" si="4"/>
        <v>1</v>
      </c>
      <c r="N110" s="20">
        <f t="shared" si="5"/>
        <v>126</v>
      </c>
      <c r="O110" s="20">
        <f t="shared" si="6"/>
        <v>63</v>
      </c>
      <c r="P110" s="20">
        <f t="shared" si="7"/>
        <v>63</v>
      </c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9.5" customHeight="1">
      <c r="A111" s="70">
        <v>102</v>
      </c>
      <c r="B111" s="93" t="s">
        <v>503</v>
      </c>
      <c r="C111" s="80" t="s">
        <v>199</v>
      </c>
      <c r="D111" s="20">
        <f>' MID Term 1'!D108+'MID Term 2'!D108</f>
        <v>23</v>
      </c>
      <c r="E111" s="20">
        <f>' MID Term 1'!H108+'MID Term 2'!E108</f>
        <v>22</v>
      </c>
      <c r="F111" s="20">
        <f>' MID Term 1'!L108+'MID Term 2'!F108</f>
        <v>23</v>
      </c>
      <c r="G111" s="20">
        <f>' MID Term 1'!P108+'MID Term 2'!J108</f>
        <v>24</v>
      </c>
      <c r="H111" s="20">
        <f>' MID Term 1'!Q108+'MID Term 2'!N108</f>
        <v>25</v>
      </c>
      <c r="I111" s="20">
        <f t="shared" si="0"/>
        <v>1</v>
      </c>
      <c r="J111" s="20">
        <f t="shared" si="1"/>
        <v>1</v>
      </c>
      <c r="K111" s="20">
        <f t="shared" si="2"/>
        <v>1</v>
      </c>
      <c r="L111" s="20">
        <f t="shared" si="3"/>
        <v>1</v>
      </c>
      <c r="M111" s="20">
        <f t="shared" si="4"/>
        <v>1</v>
      </c>
      <c r="N111" s="20">
        <f t="shared" si="5"/>
        <v>117</v>
      </c>
      <c r="O111" s="20">
        <f t="shared" si="6"/>
        <v>59</v>
      </c>
      <c r="P111" s="20">
        <f t="shared" si="7"/>
        <v>59</v>
      </c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9.5" customHeight="1">
      <c r="A112" s="70">
        <v>103</v>
      </c>
      <c r="B112" s="93" t="s">
        <v>505</v>
      </c>
      <c r="C112" s="80" t="s">
        <v>200</v>
      </c>
      <c r="D112" s="20">
        <f>' MID Term 1'!D109+'MID Term 2'!D109</f>
        <v>22</v>
      </c>
      <c r="E112" s="20">
        <f>' MID Term 1'!H109+'MID Term 2'!E109</f>
        <v>21</v>
      </c>
      <c r="F112" s="20">
        <f>' MID Term 1'!L109+'MID Term 2'!F109</f>
        <v>22</v>
      </c>
      <c r="G112" s="20">
        <f>' MID Term 1'!P109+'MID Term 2'!J109</f>
        <v>23</v>
      </c>
      <c r="H112" s="20">
        <f>' MID Term 1'!Q109+'MID Term 2'!N109</f>
        <v>24</v>
      </c>
      <c r="I112" s="20">
        <f t="shared" si="0"/>
        <v>1</v>
      </c>
      <c r="J112" s="20">
        <f t="shared" si="1"/>
        <v>1</v>
      </c>
      <c r="K112" s="20">
        <f t="shared" si="2"/>
        <v>1</v>
      </c>
      <c r="L112" s="20">
        <f t="shared" si="3"/>
        <v>1</v>
      </c>
      <c r="M112" s="20">
        <f t="shared" si="4"/>
        <v>1</v>
      </c>
      <c r="N112" s="20">
        <f t="shared" si="5"/>
        <v>112</v>
      </c>
      <c r="O112" s="20">
        <f t="shared" si="6"/>
        <v>56</v>
      </c>
      <c r="P112" s="20">
        <f t="shared" si="7"/>
        <v>56</v>
      </c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9.5" customHeight="1">
      <c r="A113" s="70">
        <v>104</v>
      </c>
      <c r="B113" s="93" t="s">
        <v>507</v>
      </c>
      <c r="C113" s="80" t="s">
        <v>201</v>
      </c>
      <c r="D113" s="20">
        <f>' MID Term 1'!D110+'MID Term 2'!D110</f>
        <v>24</v>
      </c>
      <c r="E113" s="20">
        <f>' MID Term 1'!H110+'MID Term 2'!E110</f>
        <v>23</v>
      </c>
      <c r="F113" s="20">
        <f>' MID Term 1'!L110+'MID Term 2'!F110</f>
        <v>23</v>
      </c>
      <c r="G113" s="20">
        <f>' MID Term 1'!P110+'MID Term 2'!J110</f>
        <v>25</v>
      </c>
      <c r="H113" s="20">
        <f>' MID Term 1'!Q110+'MID Term 2'!N110</f>
        <v>26</v>
      </c>
      <c r="I113" s="20">
        <f t="shared" si="0"/>
        <v>1</v>
      </c>
      <c r="J113" s="20">
        <f t="shared" si="1"/>
        <v>1</v>
      </c>
      <c r="K113" s="20">
        <f t="shared" si="2"/>
        <v>1</v>
      </c>
      <c r="L113" s="20">
        <f t="shared" si="3"/>
        <v>1</v>
      </c>
      <c r="M113" s="20">
        <f t="shared" si="4"/>
        <v>1</v>
      </c>
      <c r="N113" s="20">
        <f t="shared" si="5"/>
        <v>121</v>
      </c>
      <c r="O113" s="20">
        <f t="shared" si="6"/>
        <v>61</v>
      </c>
      <c r="P113" s="20">
        <f t="shared" si="7"/>
        <v>61</v>
      </c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9.5" customHeight="1">
      <c r="A114" s="70">
        <v>105</v>
      </c>
      <c r="B114" s="93" t="s">
        <v>508</v>
      </c>
      <c r="C114" s="80" t="s">
        <v>202</v>
      </c>
      <c r="D114" s="20">
        <f>' MID Term 1'!D111+'MID Term 2'!D111</f>
        <v>17</v>
      </c>
      <c r="E114" s="20">
        <f>' MID Term 1'!H111+'MID Term 2'!E111</f>
        <v>16</v>
      </c>
      <c r="F114" s="20">
        <f>' MID Term 1'!L111+'MID Term 2'!F111</f>
        <v>18</v>
      </c>
      <c r="G114" s="20">
        <f>' MID Term 1'!P111+'MID Term 2'!J111</f>
        <v>18</v>
      </c>
      <c r="H114" s="20">
        <f>' MID Term 1'!Q111+'MID Term 2'!N111</f>
        <v>20</v>
      </c>
      <c r="I114" s="20">
        <f t="shared" si="0"/>
        <v>0</v>
      </c>
      <c r="J114" s="20">
        <f t="shared" si="1"/>
        <v>0</v>
      </c>
      <c r="K114" s="20">
        <f t="shared" si="2"/>
        <v>0</v>
      </c>
      <c r="L114" s="20">
        <f t="shared" si="3"/>
        <v>0</v>
      </c>
      <c r="M114" s="20">
        <f t="shared" si="4"/>
        <v>0</v>
      </c>
      <c r="N114" s="20">
        <f t="shared" si="5"/>
        <v>89</v>
      </c>
      <c r="O114" s="20">
        <f t="shared" si="6"/>
        <v>45</v>
      </c>
      <c r="P114" s="20">
        <f t="shared" si="7"/>
        <v>45</v>
      </c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9.5" customHeight="1">
      <c r="A115" s="70">
        <v>106</v>
      </c>
      <c r="B115" s="93" t="s">
        <v>510</v>
      </c>
      <c r="C115" s="80" t="s">
        <v>203</v>
      </c>
      <c r="D115" s="20">
        <f>' MID Term 1'!D112+'MID Term 2'!D112</f>
        <v>20</v>
      </c>
      <c r="E115" s="20">
        <f>' MID Term 1'!H112+'MID Term 2'!E112</f>
        <v>19</v>
      </c>
      <c r="F115" s="20">
        <f>' MID Term 1'!L112+'MID Term 2'!F112</f>
        <v>20</v>
      </c>
      <c r="G115" s="20">
        <f>' MID Term 1'!P112+'MID Term 2'!J112</f>
        <v>21</v>
      </c>
      <c r="H115" s="20">
        <f>' MID Term 1'!Q112+'MID Term 2'!N112</f>
        <v>23</v>
      </c>
      <c r="I115" s="20">
        <f t="shared" si="0"/>
        <v>0</v>
      </c>
      <c r="J115" s="20">
        <f t="shared" si="1"/>
        <v>0</v>
      </c>
      <c r="K115" s="20">
        <f t="shared" si="2"/>
        <v>0</v>
      </c>
      <c r="L115" s="20">
        <f t="shared" si="3"/>
        <v>1</v>
      </c>
      <c r="M115" s="20">
        <f t="shared" si="4"/>
        <v>1</v>
      </c>
      <c r="N115" s="20">
        <f t="shared" si="5"/>
        <v>103</v>
      </c>
      <c r="O115" s="20">
        <f t="shared" si="6"/>
        <v>52</v>
      </c>
      <c r="P115" s="20">
        <f t="shared" si="7"/>
        <v>52</v>
      </c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9.5" customHeight="1">
      <c r="A116" s="70">
        <v>107</v>
      </c>
      <c r="B116" s="93" t="s">
        <v>511</v>
      </c>
      <c r="C116" s="80" t="s">
        <v>204</v>
      </c>
      <c r="D116" s="20">
        <f>' MID Term 1'!D113+'MID Term 2'!D113</f>
        <v>24</v>
      </c>
      <c r="E116" s="20">
        <f>' MID Term 1'!H113+'MID Term 2'!E113</f>
        <v>23</v>
      </c>
      <c r="F116" s="20">
        <f>' MID Term 1'!L113+'MID Term 2'!F113</f>
        <v>23</v>
      </c>
      <c r="G116" s="20">
        <f>' MID Term 1'!P113+'MID Term 2'!J113</f>
        <v>25</v>
      </c>
      <c r="H116" s="20">
        <f>' MID Term 1'!Q113+'MID Term 2'!N113</f>
        <v>26</v>
      </c>
      <c r="I116" s="20">
        <f t="shared" si="0"/>
        <v>1</v>
      </c>
      <c r="J116" s="20">
        <f t="shared" si="1"/>
        <v>1</v>
      </c>
      <c r="K116" s="20">
        <f t="shared" si="2"/>
        <v>1</v>
      </c>
      <c r="L116" s="20">
        <f t="shared" si="3"/>
        <v>1</v>
      </c>
      <c r="M116" s="20">
        <f t="shared" si="4"/>
        <v>1</v>
      </c>
      <c r="N116" s="20">
        <f t="shared" si="5"/>
        <v>121</v>
      </c>
      <c r="O116" s="20">
        <f t="shared" si="6"/>
        <v>61</v>
      </c>
      <c r="P116" s="20">
        <f t="shared" si="7"/>
        <v>61</v>
      </c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9.5" customHeight="1">
      <c r="A117" s="70">
        <v>108</v>
      </c>
      <c r="B117" s="93" t="s">
        <v>513</v>
      </c>
      <c r="C117" s="80" t="s">
        <v>205</v>
      </c>
      <c r="D117" s="20">
        <f>' MID Term 1'!D114+'MID Term 2'!D114</f>
        <v>25</v>
      </c>
      <c r="E117" s="20">
        <f>' MID Term 1'!H114+'MID Term 2'!E114</f>
        <v>24</v>
      </c>
      <c r="F117" s="20">
        <f>' MID Term 1'!L114+'MID Term 2'!F114</f>
        <v>25</v>
      </c>
      <c r="G117" s="20">
        <f>' MID Term 1'!P114+'MID Term 2'!J114</f>
        <v>26</v>
      </c>
      <c r="H117" s="20">
        <f>' MID Term 1'!Q114+'MID Term 2'!N114</f>
        <v>26</v>
      </c>
      <c r="I117" s="20">
        <f t="shared" si="0"/>
        <v>1</v>
      </c>
      <c r="J117" s="20">
        <f t="shared" si="1"/>
        <v>1</v>
      </c>
      <c r="K117" s="20">
        <f t="shared" si="2"/>
        <v>1</v>
      </c>
      <c r="L117" s="20">
        <f t="shared" si="3"/>
        <v>1</v>
      </c>
      <c r="M117" s="20">
        <f t="shared" si="4"/>
        <v>1</v>
      </c>
      <c r="N117" s="20">
        <f t="shared" si="5"/>
        <v>126</v>
      </c>
      <c r="O117" s="20">
        <f t="shared" si="6"/>
        <v>63</v>
      </c>
      <c r="P117" s="20">
        <f t="shared" si="7"/>
        <v>63</v>
      </c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9.5" customHeight="1">
      <c r="A118" s="70">
        <v>109</v>
      </c>
      <c r="B118" s="93" t="s">
        <v>515</v>
      </c>
      <c r="C118" s="81" t="s">
        <v>206</v>
      </c>
      <c r="D118" s="20">
        <f>' MID Term 1'!D115+'MID Term 2'!D115</f>
        <v>22</v>
      </c>
      <c r="E118" s="20">
        <f>' MID Term 1'!H115+'MID Term 2'!E115</f>
        <v>21</v>
      </c>
      <c r="F118" s="20">
        <f>' MID Term 1'!L115+'MID Term 2'!F115</f>
        <v>22</v>
      </c>
      <c r="G118" s="20">
        <f>' MID Term 1'!P115+'MID Term 2'!J115</f>
        <v>23</v>
      </c>
      <c r="H118" s="20">
        <f>' MID Term 1'!Q115+'MID Term 2'!N115</f>
        <v>24</v>
      </c>
      <c r="I118" s="20">
        <f t="shared" si="0"/>
        <v>1</v>
      </c>
      <c r="J118" s="20">
        <f t="shared" si="1"/>
        <v>1</v>
      </c>
      <c r="K118" s="20">
        <f t="shared" si="2"/>
        <v>1</v>
      </c>
      <c r="L118" s="20">
        <f t="shared" si="3"/>
        <v>1</v>
      </c>
      <c r="M118" s="20">
        <f t="shared" si="4"/>
        <v>1</v>
      </c>
      <c r="N118" s="20">
        <f t="shared" si="5"/>
        <v>112</v>
      </c>
      <c r="O118" s="20">
        <f t="shared" si="6"/>
        <v>56</v>
      </c>
      <c r="P118" s="20">
        <f t="shared" si="7"/>
        <v>56</v>
      </c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9.5" customHeight="1">
      <c r="A119" s="70">
        <v>110</v>
      </c>
      <c r="B119" s="93" t="s">
        <v>517</v>
      </c>
      <c r="C119" s="83" t="s">
        <v>207</v>
      </c>
      <c r="D119" s="20">
        <f>' MID Term 1'!D116+'MID Term 2'!D116</f>
        <v>25</v>
      </c>
      <c r="E119" s="20">
        <f>' MID Term 1'!H116+'MID Term 2'!E116</f>
        <v>24</v>
      </c>
      <c r="F119" s="20">
        <f>' MID Term 1'!L116+'MID Term 2'!F116</f>
        <v>25</v>
      </c>
      <c r="G119" s="20">
        <f>' MID Term 1'!P116+'MID Term 2'!J116</f>
        <v>26</v>
      </c>
      <c r="H119" s="20">
        <f>' MID Term 1'!Q116+'MID Term 2'!N116</f>
        <v>26</v>
      </c>
      <c r="I119" s="20">
        <f t="shared" si="0"/>
        <v>1</v>
      </c>
      <c r="J119" s="20">
        <f t="shared" si="1"/>
        <v>1</v>
      </c>
      <c r="K119" s="20">
        <f t="shared" si="2"/>
        <v>1</v>
      </c>
      <c r="L119" s="20">
        <f t="shared" si="3"/>
        <v>1</v>
      </c>
      <c r="M119" s="20">
        <f t="shared" si="4"/>
        <v>1</v>
      </c>
      <c r="N119" s="20">
        <f t="shared" si="5"/>
        <v>126</v>
      </c>
      <c r="O119" s="20">
        <f t="shared" si="6"/>
        <v>63</v>
      </c>
      <c r="P119" s="20">
        <f t="shared" si="7"/>
        <v>63</v>
      </c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9.5" customHeight="1">
      <c r="A120" s="70">
        <v>111</v>
      </c>
      <c r="B120" s="93" t="s">
        <v>519</v>
      </c>
      <c r="C120" s="80" t="s">
        <v>208</v>
      </c>
      <c r="D120" s="20">
        <f>' MID Term 1'!D117+'MID Term 2'!D117</f>
        <v>23</v>
      </c>
      <c r="E120" s="20">
        <f>' MID Term 1'!H117+'MID Term 2'!E117</f>
        <v>22</v>
      </c>
      <c r="F120" s="20">
        <f>' MID Term 1'!L117+'MID Term 2'!F117</f>
        <v>23</v>
      </c>
      <c r="G120" s="20">
        <f>' MID Term 1'!P117+'MID Term 2'!J117</f>
        <v>24</v>
      </c>
      <c r="H120" s="20">
        <f>' MID Term 1'!Q117+'MID Term 2'!N117</f>
        <v>25</v>
      </c>
      <c r="I120" s="20">
        <f t="shared" si="0"/>
        <v>1</v>
      </c>
      <c r="J120" s="20">
        <f t="shared" si="1"/>
        <v>1</v>
      </c>
      <c r="K120" s="20">
        <f t="shared" si="2"/>
        <v>1</v>
      </c>
      <c r="L120" s="20">
        <f t="shared" si="3"/>
        <v>1</v>
      </c>
      <c r="M120" s="20">
        <f t="shared" si="4"/>
        <v>1</v>
      </c>
      <c r="N120" s="20">
        <f t="shared" si="5"/>
        <v>117</v>
      </c>
      <c r="O120" s="20">
        <f t="shared" si="6"/>
        <v>59</v>
      </c>
      <c r="P120" s="20">
        <f t="shared" si="7"/>
        <v>59</v>
      </c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9.5" customHeight="1">
      <c r="A121" s="70">
        <v>112</v>
      </c>
      <c r="B121" s="93" t="s">
        <v>521</v>
      </c>
      <c r="C121" s="80" t="s">
        <v>209</v>
      </c>
      <c r="D121" s="20">
        <f>' MID Term 1'!D118+'MID Term 2'!D118</f>
        <v>23</v>
      </c>
      <c r="E121" s="20">
        <f>' MID Term 1'!H118+'MID Term 2'!E118</f>
        <v>22</v>
      </c>
      <c r="F121" s="20">
        <f>' MID Term 1'!L118+'MID Term 2'!F118</f>
        <v>23</v>
      </c>
      <c r="G121" s="20">
        <f>' MID Term 1'!P118+'MID Term 2'!J118</f>
        <v>24</v>
      </c>
      <c r="H121" s="20">
        <f>' MID Term 1'!Q118+'MID Term 2'!N118</f>
        <v>25</v>
      </c>
      <c r="I121" s="20">
        <f t="shared" si="0"/>
        <v>1</v>
      </c>
      <c r="J121" s="20">
        <f t="shared" si="1"/>
        <v>1</v>
      </c>
      <c r="K121" s="20">
        <f t="shared" si="2"/>
        <v>1</v>
      </c>
      <c r="L121" s="20">
        <f t="shared" si="3"/>
        <v>1</v>
      </c>
      <c r="M121" s="20">
        <f t="shared" si="4"/>
        <v>1</v>
      </c>
      <c r="N121" s="20">
        <f t="shared" si="5"/>
        <v>117</v>
      </c>
      <c r="O121" s="20">
        <f t="shared" si="6"/>
        <v>59</v>
      </c>
      <c r="P121" s="20">
        <f t="shared" si="7"/>
        <v>59</v>
      </c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9.5" customHeight="1">
      <c r="A122" s="70">
        <v>113</v>
      </c>
      <c r="B122" s="93" t="s">
        <v>523</v>
      </c>
      <c r="C122" s="82" t="s">
        <v>210</v>
      </c>
      <c r="D122" s="20">
        <f>' MID Term 1'!D119+'MID Term 2'!D119</f>
        <v>25</v>
      </c>
      <c r="E122" s="20">
        <f>' MID Term 1'!H119+'MID Term 2'!E119</f>
        <v>24</v>
      </c>
      <c r="F122" s="20">
        <f>' MID Term 1'!L119+'MID Term 2'!F119</f>
        <v>25</v>
      </c>
      <c r="G122" s="20">
        <f>' MID Term 1'!P119+'MID Term 2'!J119</f>
        <v>26</v>
      </c>
      <c r="H122" s="20">
        <f>' MID Term 1'!Q119+'MID Term 2'!N119</f>
        <v>26</v>
      </c>
      <c r="I122" s="20">
        <f t="shared" si="0"/>
        <v>1</v>
      </c>
      <c r="J122" s="20">
        <f t="shared" si="1"/>
        <v>1</v>
      </c>
      <c r="K122" s="20">
        <f t="shared" si="2"/>
        <v>1</v>
      </c>
      <c r="L122" s="20">
        <f t="shared" si="3"/>
        <v>1</v>
      </c>
      <c r="M122" s="20">
        <f t="shared" si="4"/>
        <v>1</v>
      </c>
      <c r="N122" s="20">
        <f t="shared" si="5"/>
        <v>126</v>
      </c>
      <c r="O122" s="20">
        <f t="shared" si="6"/>
        <v>63</v>
      </c>
      <c r="P122" s="20">
        <f t="shared" si="7"/>
        <v>63</v>
      </c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9.5" customHeight="1">
      <c r="A123" s="70">
        <v>114</v>
      </c>
      <c r="B123" s="93" t="s">
        <v>524</v>
      </c>
      <c r="C123" s="80" t="s">
        <v>211</v>
      </c>
      <c r="D123" s="20">
        <f>' MID Term 1'!D120+'MID Term 2'!D120</f>
        <v>21</v>
      </c>
      <c r="E123" s="20">
        <f>' MID Term 1'!H120+'MID Term 2'!E120</f>
        <v>20</v>
      </c>
      <c r="F123" s="20">
        <f>' MID Term 1'!L120+'MID Term 2'!F120</f>
        <v>21</v>
      </c>
      <c r="G123" s="20">
        <f>' MID Term 1'!P120+'MID Term 2'!J120</f>
        <v>22</v>
      </c>
      <c r="H123" s="20">
        <f>' MID Term 1'!Q120+'MID Term 2'!N120</f>
        <v>23</v>
      </c>
      <c r="I123" s="20">
        <f t="shared" si="0"/>
        <v>1</v>
      </c>
      <c r="J123" s="20">
        <f t="shared" si="1"/>
        <v>0</v>
      </c>
      <c r="K123" s="20">
        <f t="shared" si="2"/>
        <v>1</v>
      </c>
      <c r="L123" s="20">
        <f t="shared" si="3"/>
        <v>1</v>
      </c>
      <c r="M123" s="20">
        <f t="shared" si="4"/>
        <v>1</v>
      </c>
      <c r="N123" s="20">
        <f t="shared" si="5"/>
        <v>107</v>
      </c>
      <c r="O123" s="20">
        <f t="shared" si="6"/>
        <v>54</v>
      </c>
      <c r="P123" s="20">
        <f t="shared" si="7"/>
        <v>54</v>
      </c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9.5" customHeight="1">
      <c r="A124" s="70">
        <v>115</v>
      </c>
      <c r="B124" s="93" t="s">
        <v>526</v>
      </c>
      <c r="C124" s="80" t="s">
        <v>212</v>
      </c>
      <c r="D124" s="20">
        <f>' MID Term 1'!D121+'MID Term 2'!D121</f>
        <v>26</v>
      </c>
      <c r="E124" s="20">
        <f>' MID Term 1'!H121+'MID Term 2'!E121</f>
        <v>25</v>
      </c>
      <c r="F124" s="20">
        <f>' MID Term 1'!L121+'MID Term 2'!F121</f>
        <v>25</v>
      </c>
      <c r="G124" s="20">
        <f>' MID Term 1'!P121+'MID Term 2'!J121</f>
        <v>27</v>
      </c>
      <c r="H124" s="20">
        <f>' MID Term 1'!Q121+'MID Term 2'!N121</f>
        <v>28</v>
      </c>
      <c r="I124" s="20">
        <f t="shared" si="0"/>
        <v>1</v>
      </c>
      <c r="J124" s="20">
        <f t="shared" si="1"/>
        <v>1</v>
      </c>
      <c r="K124" s="20">
        <f t="shared" si="2"/>
        <v>1</v>
      </c>
      <c r="L124" s="20">
        <f t="shared" si="3"/>
        <v>1</v>
      </c>
      <c r="M124" s="20">
        <f t="shared" si="4"/>
        <v>1</v>
      </c>
      <c r="N124" s="20">
        <f t="shared" si="5"/>
        <v>131</v>
      </c>
      <c r="O124" s="20">
        <f t="shared" si="6"/>
        <v>66</v>
      </c>
      <c r="P124" s="20">
        <f t="shared" si="7"/>
        <v>66</v>
      </c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9.5" customHeight="1">
      <c r="A125" s="70">
        <v>116</v>
      </c>
      <c r="B125" s="93" t="s">
        <v>528</v>
      </c>
      <c r="C125" s="80" t="s">
        <v>213</v>
      </c>
      <c r="D125" s="20">
        <f>' MID Term 1'!D122+'MID Term 2'!D122</f>
        <v>28</v>
      </c>
      <c r="E125" s="20">
        <f>' MID Term 1'!H122+'MID Term 2'!E122</f>
        <v>27</v>
      </c>
      <c r="F125" s="20">
        <f>' MID Term 1'!L122+'MID Term 2'!F122</f>
        <v>27</v>
      </c>
      <c r="G125" s="20">
        <f>' MID Term 1'!P122+'MID Term 2'!J122</f>
        <v>28</v>
      </c>
      <c r="H125" s="20">
        <f>' MID Term 1'!Q122+'MID Term 2'!N122</f>
        <v>28</v>
      </c>
      <c r="I125" s="20">
        <f t="shared" si="0"/>
        <v>1</v>
      </c>
      <c r="J125" s="20">
        <f t="shared" si="1"/>
        <v>1</v>
      </c>
      <c r="K125" s="20">
        <f t="shared" si="2"/>
        <v>1</v>
      </c>
      <c r="L125" s="20">
        <f t="shared" si="3"/>
        <v>1</v>
      </c>
      <c r="M125" s="20">
        <f t="shared" si="4"/>
        <v>1</v>
      </c>
      <c r="N125" s="20">
        <f t="shared" si="5"/>
        <v>138</v>
      </c>
      <c r="O125" s="20">
        <f t="shared" si="6"/>
        <v>69</v>
      </c>
      <c r="P125" s="20">
        <f t="shared" si="7"/>
        <v>69</v>
      </c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9.5" customHeight="1">
      <c r="A126" s="70">
        <v>117</v>
      </c>
      <c r="B126" s="93" t="s">
        <v>530</v>
      </c>
      <c r="C126" s="80" t="s">
        <v>214</v>
      </c>
      <c r="D126" s="20">
        <f>' MID Term 1'!D123+'MID Term 2'!D123</f>
        <v>21</v>
      </c>
      <c r="E126" s="20">
        <f>' MID Term 1'!H123+'MID Term 2'!E123</f>
        <v>20</v>
      </c>
      <c r="F126" s="20">
        <f>' MID Term 1'!L123+'MID Term 2'!F123</f>
        <v>21</v>
      </c>
      <c r="G126" s="20">
        <f>' MID Term 1'!P123+'MID Term 2'!J123</f>
        <v>22</v>
      </c>
      <c r="H126" s="20">
        <f>' MID Term 1'!Q123+'MID Term 2'!N123</f>
        <v>23</v>
      </c>
      <c r="I126" s="20">
        <f t="shared" si="0"/>
        <v>1</v>
      </c>
      <c r="J126" s="20">
        <f t="shared" si="1"/>
        <v>0</v>
      </c>
      <c r="K126" s="20">
        <f t="shared" si="2"/>
        <v>1</v>
      </c>
      <c r="L126" s="20">
        <f t="shared" si="3"/>
        <v>1</v>
      </c>
      <c r="M126" s="20">
        <f t="shared" si="4"/>
        <v>1</v>
      </c>
      <c r="N126" s="20">
        <f t="shared" si="5"/>
        <v>107</v>
      </c>
      <c r="O126" s="20">
        <f t="shared" si="6"/>
        <v>54</v>
      </c>
      <c r="P126" s="20">
        <f t="shared" si="7"/>
        <v>54</v>
      </c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9.5" customHeight="1">
      <c r="A127" s="70">
        <v>118</v>
      </c>
      <c r="B127" s="93" t="s">
        <v>532</v>
      </c>
      <c r="C127" s="80" t="s">
        <v>215</v>
      </c>
      <c r="D127" s="20">
        <f>' MID Term 1'!D124+'MID Term 2'!D124</f>
        <v>26</v>
      </c>
      <c r="E127" s="20">
        <f>' MID Term 1'!H124+'MID Term 2'!E124</f>
        <v>26</v>
      </c>
      <c r="F127" s="20">
        <f>' MID Term 1'!L124+'MID Term 2'!F124</f>
        <v>27</v>
      </c>
      <c r="G127" s="20">
        <f>' MID Term 1'!P124+'MID Term 2'!J124</f>
        <v>28</v>
      </c>
      <c r="H127" s="20">
        <f>' MID Term 1'!Q124+'MID Term 2'!N124</f>
        <v>28</v>
      </c>
      <c r="I127" s="20">
        <f t="shared" si="0"/>
        <v>1</v>
      </c>
      <c r="J127" s="20">
        <f t="shared" si="1"/>
        <v>1</v>
      </c>
      <c r="K127" s="20">
        <f t="shared" si="2"/>
        <v>1</v>
      </c>
      <c r="L127" s="20">
        <f t="shared" si="3"/>
        <v>1</v>
      </c>
      <c r="M127" s="20">
        <f t="shared" si="4"/>
        <v>1</v>
      </c>
      <c r="N127" s="20">
        <f t="shared" si="5"/>
        <v>135</v>
      </c>
      <c r="O127" s="20">
        <f t="shared" si="6"/>
        <v>68</v>
      </c>
      <c r="P127" s="20">
        <f t="shared" si="7"/>
        <v>68</v>
      </c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9.5" customHeight="1">
      <c r="A128" s="70">
        <v>119</v>
      </c>
      <c r="B128" s="93" t="s">
        <v>534</v>
      </c>
      <c r="C128" s="80" t="s">
        <v>216</v>
      </c>
      <c r="D128" s="20">
        <f>' MID Term 1'!D125+'MID Term 2'!D125</f>
        <v>23</v>
      </c>
      <c r="E128" s="20">
        <f>' MID Term 1'!H125+'MID Term 2'!E125</f>
        <v>22</v>
      </c>
      <c r="F128" s="20">
        <f>' MID Term 1'!L125+'MID Term 2'!F125</f>
        <v>23</v>
      </c>
      <c r="G128" s="20">
        <f>' MID Term 1'!P125+'MID Term 2'!J125</f>
        <v>24</v>
      </c>
      <c r="H128" s="20">
        <f>' MID Term 1'!Q125+'MID Term 2'!N125</f>
        <v>25</v>
      </c>
      <c r="I128" s="20">
        <f t="shared" si="0"/>
        <v>1</v>
      </c>
      <c r="J128" s="20">
        <f t="shared" si="1"/>
        <v>1</v>
      </c>
      <c r="K128" s="20">
        <f t="shared" si="2"/>
        <v>1</v>
      </c>
      <c r="L128" s="20">
        <f t="shared" si="3"/>
        <v>1</v>
      </c>
      <c r="M128" s="20">
        <f t="shared" si="4"/>
        <v>1</v>
      </c>
      <c r="N128" s="20">
        <f t="shared" si="5"/>
        <v>117</v>
      </c>
      <c r="O128" s="20">
        <f t="shared" si="6"/>
        <v>59</v>
      </c>
      <c r="P128" s="20">
        <f t="shared" si="7"/>
        <v>59</v>
      </c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9.5" customHeight="1">
      <c r="A129" s="70">
        <v>120</v>
      </c>
      <c r="B129" s="93" t="s">
        <v>536</v>
      </c>
      <c r="C129" s="80" t="s">
        <v>217</v>
      </c>
      <c r="D129" s="20">
        <f>' MID Term 1'!D126+'MID Term 2'!D126</f>
        <v>22</v>
      </c>
      <c r="E129" s="20">
        <f>' MID Term 1'!H126+'MID Term 2'!E126</f>
        <v>21</v>
      </c>
      <c r="F129" s="20">
        <f>' MID Term 1'!L126+'MID Term 2'!F126</f>
        <v>22</v>
      </c>
      <c r="G129" s="20">
        <f>' MID Term 1'!P126+'MID Term 2'!J126</f>
        <v>23</v>
      </c>
      <c r="H129" s="20">
        <f>' MID Term 1'!Q126+'MID Term 2'!N126</f>
        <v>24</v>
      </c>
      <c r="I129" s="20">
        <f t="shared" si="0"/>
        <v>1</v>
      </c>
      <c r="J129" s="20">
        <f t="shared" si="1"/>
        <v>1</v>
      </c>
      <c r="K129" s="20">
        <f t="shared" si="2"/>
        <v>1</v>
      </c>
      <c r="L129" s="20">
        <f t="shared" si="3"/>
        <v>1</v>
      </c>
      <c r="M129" s="20">
        <f t="shared" si="4"/>
        <v>1</v>
      </c>
      <c r="N129" s="20">
        <f t="shared" si="5"/>
        <v>112</v>
      </c>
      <c r="O129" s="20">
        <f t="shared" si="6"/>
        <v>56</v>
      </c>
      <c r="P129" s="20">
        <f t="shared" si="7"/>
        <v>56</v>
      </c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9.5" customHeight="1">
      <c r="A130" s="70">
        <v>121</v>
      </c>
      <c r="B130" s="93" t="s">
        <v>538</v>
      </c>
      <c r="C130" s="80" t="s">
        <v>218</v>
      </c>
      <c r="D130" s="20">
        <f>' MID Term 1'!D127+'MID Term 2'!D127</f>
        <v>26</v>
      </c>
      <c r="E130" s="20">
        <f>' MID Term 1'!H127+'MID Term 2'!E127</f>
        <v>26</v>
      </c>
      <c r="F130" s="20">
        <f>' MID Term 1'!L127+'MID Term 2'!F127</f>
        <v>27</v>
      </c>
      <c r="G130" s="20">
        <f>' MID Term 1'!P127+'MID Term 2'!J127</f>
        <v>28</v>
      </c>
      <c r="H130" s="20">
        <f>' MID Term 1'!Q127+'MID Term 2'!N127</f>
        <v>28</v>
      </c>
      <c r="I130" s="20">
        <f t="shared" si="0"/>
        <v>1</v>
      </c>
      <c r="J130" s="20">
        <f t="shared" si="1"/>
        <v>1</v>
      </c>
      <c r="K130" s="20">
        <f t="shared" si="2"/>
        <v>1</v>
      </c>
      <c r="L130" s="20">
        <f t="shared" si="3"/>
        <v>1</v>
      </c>
      <c r="M130" s="20">
        <f t="shared" si="4"/>
        <v>1</v>
      </c>
      <c r="N130" s="20">
        <f t="shared" si="5"/>
        <v>135</v>
      </c>
      <c r="O130" s="20">
        <f t="shared" si="6"/>
        <v>68</v>
      </c>
      <c r="P130" s="20">
        <f t="shared" si="7"/>
        <v>68</v>
      </c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9.5" customHeight="1">
      <c r="A131" s="70">
        <v>122</v>
      </c>
      <c r="B131" s="93" t="s">
        <v>540</v>
      </c>
      <c r="C131" s="80" t="s">
        <v>219</v>
      </c>
      <c r="D131" s="20">
        <f>' MID Term 1'!D128+'MID Term 2'!D128</f>
        <v>22</v>
      </c>
      <c r="E131" s="20">
        <f>' MID Term 1'!H128+'MID Term 2'!E128</f>
        <v>21</v>
      </c>
      <c r="F131" s="20">
        <f>' MID Term 1'!L128+'MID Term 2'!F128</f>
        <v>22</v>
      </c>
      <c r="G131" s="20">
        <f>' MID Term 1'!P128+'MID Term 2'!J128</f>
        <v>23</v>
      </c>
      <c r="H131" s="20">
        <f>' MID Term 1'!Q128+'MID Term 2'!N128</f>
        <v>24</v>
      </c>
      <c r="I131" s="20">
        <f t="shared" si="0"/>
        <v>1</v>
      </c>
      <c r="J131" s="20">
        <f t="shared" si="1"/>
        <v>1</v>
      </c>
      <c r="K131" s="20">
        <f t="shared" si="2"/>
        <v>1</v>
      </c>
      <c r="L131" s="20">
        <f t="shared" si="3"/>
        <v>1</v>
      </c>
      <c r="M131" s="20">
        <f t="shared" si="4"/>
        <v>1</v>
      </c>
      <c r="N131" s="20">
        <f t="shared" si="5"/>
        <v>112</v>
      </c>
      <c r="O131" s="20">
        <f t="shared" si="6"/>
        <v>56</v>
      </c>
      <c r="P131" s="20">
        <f t="shared" si="7"/>
        <v>56</v>
      </c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9.5" customHeight="1">
      <c r="A132" s="70">
        <v>123</v>
      </c>
      <c r="B132" s="93" t="s">
        <v>542</v>
      </c>
      <c r="C132" s="80" t="s">
        <v>220</v>
      </c>
      <c r="D132" s="20">
        <f>' MID Term 1'!D129+'MID Term 2'!D129</f>
        <v>26</v>
      </c>
      <c r="E132" s="20">
        <f>' MID Term 1'!H129+'MID Term 2'!E129</f>
        <v>25</v>
      </c>
      <c r="F132" s="20">
        <f>' MID Term 1'!L129+'MID Term 2'!F129</f>
        <v>25</v>
      </c>
      <c r="G132" s="20">
        <f>' MID Term 1'!P129+'MID Term 2'!J129</f>
        <v>27</v>
      </c>
      <c r="H132" s="20">
        <f>' MID Term 1'!Q129+'MID Term 2'!N129</f>
        <v>28</v>
      </c>
      <c r="I132" s="20">
        <f t="shared" si="0"/>
        <v>1</v>
      </c>
      <c r="J132" s="20">
        <f t="shared" si="1"/>
        <v>1</v>
      </c>
      <c r="K132" s="20">
        <f t="shared" si="2"/>
        <v>1</v>
      </c>
      <c r="L132" s="20">
        <f t="shared" si="3"/>
        <v>1</v>
      </c>
      <c r="M132" s="20">
        <f t="shared" si="4"/>
        <v>1</v>
      </c>
      <c r="N132" s="20">
        <f t="shared" si="5"/>
        <v>131</v>
      </c>
      <c r="O132" s="20">
        <f t="shared" si="6"/>
        <v>66</v>
      </c>
      <c r="P132" s="20">
        <f t="shared" si="7"/>
        <v>66</v>
      </c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9.5" customHeight="1">
      <c r="A133" s="70">
        <v>124</v>
      </c>
      <c r="B133" s="93" t="s">
        <v>544</v>
      </c>
      <c r="C133" s="80" t="s">
        <v>221</v>
      </c>
      <c r="D133" s="20">
        <f>' MID Term 1'!D130+'MID Term 2'!D130</f>
        <v>26</v>
      </c>
      <c r="E133" s="20">
        <f>' MID Term 1'!H130+'MID Term 2'!E130</f>
        <v>26</v>
      </c>
      <c r="F133" s="20">
        <f>' MID Term 1'!L130+'MID Term 2'!F130</f>
        <v>27</v>
      </c>
      <c r="G133" s="20">
        <f>' MID Term 1'!P130+'MID Term 2'!J130</f>
        <v>28</v>
      </c>
      <c r="H133" s="20">
        <f>' MID Term 1'!Q130+'MID Term 2'!N130</f>
        <v>28</v>
      </c>
      <c r="I133" s="20">
        <f t="shared" si="0"/>
        <v>1</v>
      </c>
      <c r="J133" s="20">
        <f t="shared" si="1"/>
        <v>1</v>
      </c>
      <c r="K133" s="20">
        <f t="shared" si="2"/>
        <v>1</v>
      </c>
      <c r="L133" s="20">
        <f t="shared" si="3"/>
        <v>1</v>
      </c>
      <c r="M133" s="20">
        <f t="shared" si="4"/>
        <v>1</v>
      </c>
      <c r="N133" s="20">
        <f t="shared" si="5"/>
        <v>135</v>
      </c>
      <c r="O133" s="20">
        <f t="shared" si="6"/>
        <v>68</v>
      </c>
      <c r="P133" s="20">
        <f t="shared" si="7"/>
        <v>68</v>
      </c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9.5" customHeight="1">
      <c r="A134" s="70">
        <v>125</v>
      </c>
      <c r="B134" s="93" t="s">
        <v>546</v>
      </c>
      <c r="C134" s="80" t="s">
        <v>222</v>
      </c>
      <c r="D134" s="20">
        <f>' MID Term 1'!D131+'MID Term 2'!D131</f>
        <v>22</v>
      </c>
      <c r="E134" s="20">
        <f>' MID Term 1'!H131+'MID Term 2'!E131</f>
        <v>21</v>
      </c>
      <c r="F134" s="20">
        <f>' MID Term 1'!L131+'MID Term 2'!F131</f>
        <v>22</v>
      </c>
      <c r="G134" s="20">
        <f>' MID Term 1'!P131+'MID Term 2'!J131</f>
        <v>23</v>
      </c>
      <c r="H134" s="20">
        <f>' MID Term 1'!Q131+'MID Term 2'!N131</f>
        <v>24</v>
      </c>
      <c r="I134" s="20">
        <f t="shared" si="0"/>
        <v>1</v>
      </c>
      <c r="J134" s="20">
        <f t="shared" si="1"/>
        <v>1</v>
      </c>
      <c r="K134" s="20">
        <f t="shared" si="2"/>
        <v>1</v>
      </c>
      <c r="L134" s="20">
        <f t="shared" si="3"/>
        <v>1</v>
      </c>
      <c r="M134" s="20">
        <f t="shared" si="4"/>
        <v>1</v>
      </c>
      <c r="N134" s="20">
        <f t="shared" si="5"/>
        <v>112</v>
      </c>
      <c r="O134" s="20">
        <f t="shared" si="6"/>
        <v>56</v>
      </c>
      <c r="P134" s="20">
        <f t="shared" si="7"/>
        <v>56</v>
      </c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9.5" customHeight="1">
      <c r="A135" s="70">
        <v>126</v>
      </c>
      <c r="B135" s="93" t="s">
        <v>548</v>
      </c>
      <c r="C135" s="80" t="s">
        <v>223</v>
      </c>
      <c r="D135" s="20">
        <f>' MID Term 1'!D132+'MID Term 2'!D132</f>
        <v>21</v>
      </c>
      <c r="E135" s="20">
        <f>' MID Term 1'!H132+'MID Term 2'!E132</f>
        <v>20</v>
      </c>
      <c r="F135" s="20">
        <f>' MID Term 1'!L132+'MID Term 2'!F132</f>
        <v>21</v>
      </c>
      <c r="G135" s="20">
        <f>' MID Term 1'!P132+'MID Term 2'!J132</f>
        <v>22</v>
      </c>
      <c r="H135" s="20">
        <f>' MID Term 1'!Q132+'MID Term 2'!N132</f>
        <v>23</v>
      </c>
      <c r="I135" s="20">
        <f t="shared" si="0"/>
        <v>1</v>
      </c>
      <c r="J135" s="20">
        <f t="shared" si="1"/>
        <v>0</v>
      </c>
      <c r="K135" s="20">
        <f t="shared" si="2"/>
        <v>1</v>
      </c>
      <c r="L135" s="20">
        <f t="shared" si="3"/>
        <v>1</v>
      </c>
      <c r="M135" s="20">
        <f t="shared" si="4"/>
        <v>1</v>
      </c>
      <c r="N135" s="20">
        <f t="shared" si="5"/>
        <v>107</v>
      </c>
      <c r="O135" s="20">
        <f t="shared" si="6"/>
        <v>54</v>
      </c>
      <c r="P135" s="20">
        <f t="shared" si="7"/>
        <v>54</v>
      </c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9.5" customHeight="1">
      <c r="A136" s="70">
        <v>127</v>
      </c>
      <c r="B136" s="93" t="s">
        <v>550</v>
      </c>
      <c r="C136" s="80" t="s">
        <v>224</v>
      </c>
      <c r="D136" s="20">
        <f>' MID Term 1'!D133+'MID Term 2'!D133</f>
        <v>23</v>
      </c>
      <c r="E136" s="20">
        <f>' MID Term 1'!H133+'MID Term 2'!E133</f>
        <v>22</v>
      </c>
      <c r="F136" s="20">
        <f>' MID Term 1'!L133+'MID Term 2'!F133</f>
        <v>23</v>
      </c>
      <c r="G136" s="20">
        <f>' MID Term 1'!P133+'MID Term 2'!J133</f>
        <v>24</v>
      </c>
      <c r="H136" s="20">
        <f>' MID Term 1'!Q133+'MID Term 2'!N133</f>
        <v>25</v>
      </c>
      <c r="I136" s="20">
        <f t="shared" si="0"/>
        <v>1</v>
      </c>
      <c r="J136" s="20">
        <f t="shared" si="1"/>
        <v>1</v>
      </c>
      <c r="K136" s="20">
        <f t="shared" si="2"/>
        <v>1</v>
      </c>
      <c r="L136" s="20">
        <f t="shared" si="3"/>
        <v>1</v>
      </c>
      <c r="M136" s="20">
        <f t="shared" si="4"/>
        <v>1</v>
      </c>
      <c r="N136" s="20">
        <f t="shared" si="5"/>
        <v>117</v>
      </c>
      <c r="O136" s="20">
        <f t="shared" si="6"/>
        <v>59</v>
      </c>
      <c r="P136" s="20">
        <f t="shared" si="7"/>
        <v>59</v>
      </c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9.5" customHeight="1">
      <c r="A137" s="70">
        <v>128</v>
      </c>
      <c r="B137" s="93" t="s">
        <v>552</v>
      </c>
      <c r="C137" s="82" t="s">
        <v>225</v>
      </c>
      <c r="D137" s="20">
        <f>' MID Term 1'!D134+'MID Term 2'!D134</f>
        <v>21</v>
      </c>
      <c r="E137" s="20">
        <f>' MID Term 1'!H134+'MID Term 2'!E134</f>
        <v>20</v>
      </c>
      <c r="F137" s="20">
        <f>' MID Term 1'!L134+'MID Term 2'!F134</f>
        <v>21</v>
      </c>
      <c r="G137" s="20">
        <f>' MID Term 1'!P134+'MID Term 2'!J134</f>
        <v>22</v>
      </c>
      <c r="H137" s="20">
        <f>' MID Term 1'!Q134+'MID Term 2'!N134</f>
        <v>23</v>
      </c>
      <c r="I137" s="20">
        <f t="shared" si="0"/>
        <v>1</v>
      </c>
      <c r="J137" s="20">
        <f t="shared" si="1"/>
        <v>0</v>
      </c>
      <c r="K137" s="20">
        <f t="shared" si="2"/>
        <v>1</v>
      </c>
      <c r="L137" s="20">
        <f t="shared" si="3"/>
        <v>1</v>
      </c>
      <c r="M137" s="20">
        <f t="shared" si="4"/>
        <v>1</v>
      </c>
      <c r="N137" s="20">
        <f t="shared" si="5"/>
        <v>107</v>
      </c>
      <c r="O137" s="20">
        <f t="shared" si="6"/>
        <v>54</v>
      </c>
      <c r="P137" s="20">
        <f t="shared" si="7"/>
        <v>54</v>
      </c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9.5" customHeight="1">
      <c r="A138" s="70">
        <v>129</v>
      </c>
      <c r="B138" s="93" t="s">
        <v>554</v>
      </c>
      <c r="C138" s="80" t="s">
        <v>226</v>
      </c>
      <c r="D138" s="20">
        <f>' MID Term 1'!D135+'MID Term 2'!D135</f>
        <v>21</v>
      </c>
      <c r="E138" s="20">
        <f>' MID Term 1'!H135+'MID Term 2'!E135</f>
        <v>20</v>
      </c>
      <c r="F138" s="20">
        <f>' MID Term 1'!L135+'MID Term 2'!F135</f>
        <v>21</v>
      </c>
      <c r="G138" s="20">
        <f>' MID Term 1'!P135+'MID Term 2'!J135</f>
        <v>22</v>
      </c>
      <c r="H138" s="20">
        <f>' MID Term 1'!Q135+'MID Term 2'!N135</f>
        <v>23</v>
      </c>
      <c r="I138" s="20">
        <f t="shared" si="0"/>
        <v>1</v>
      </c>
      <c r="J138" s="20">
        <f t="shared" si="1"/>
        <v>0</v>
      </c>
      <c r="K138" s="20">
        <f t="shared" si="2"/>
        <v>1</v>
      </c>
      <c r="L138" s="20">
        <f t="shared" si="3"/>
        <v>1</v>
      </c>
      <c r="M138" s="20">
        <f t="shared" si="4"/>
        <v>1</v>
      </c>
      <c r="N138" s="20">
        <f t="shared" si="5"/>
        <v>107</v>
      </c>
      <c r="O138" s="20">
        <f t="shared" si="6"/>
        <v>54</v>
      </c>
      <c r="P138" s="20">
        <f t="shared" si="7"/>
        <v>54</v>
      </c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9.5" customHeight="1">
      <c r="A139" s="70">
        <v>130</v>
      </c>
      <c r="B139" s="93" t="s">
        <v>556</v>
      </c>
      <c r="C139" s="80" t="s">
        <v>227</v>
      </c>
      <c r="D139" s="20">
        <f>' MID Term 1'!D136+'MID Term 2'!D136</f>
        <v>26</v>
      </c>
      <c r="E139" s="20">
        <f>' MID Term 1'!H136+'MID Term 2'!E136</f>
        <v>25</v>
      </c>
      <c r="F139" s="20">
        <f>' MID Term 1'!L136+'MID Term 2'!F136</f>
        <v>25</v>
      </c>
      <c r="G139" s="20">
        <f>' MID Term 1'!P136+'MID Term 2'!J136</f>
        <v>27</v>
      </c>
      <c r="H139" s="20">
        <f>' MID Term 1'!Q136+'MID Term 2'!N136</f>
        <v>28</v>
      </c>
      <c r="I139" s="20">
        <f t="shared" si="0"/>
        <v>1</v>
      </c>
      <c r="J139" s="20">
        <f t="shared" si="1"/>
        <v>1</v>
      </c>
      <c r="K139" s="20">
        <f t="shared" si="2"/>
        <v>1</v>
      </c>
      <c r="L139" s="20">
        <f t="shared" si="3"/>
        <v>1</v>
      </c>
      <c r="M139" s="20">
        <f t="shared" si="4"/>
        <v>1</v>
      </c>
      <c r="N139" s="20">
        <f t="shared" si="5"/>
        <v>131</v>
      </c>
      <c r="O139" s="20">
        <f t="shared" si="6"/>
        <v>66</v>
      </c>
      <c r="P139" s="20">
        <f t="shared" si="7"/>
        <v>66</v>
      </c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9.5" customHeight="1">
      <c r="A140" s="70">
        <v>131</v>
      </c>
      <c r="B140" s="93" t="s">
        <v>558</v>
      </c>
      <c r="C140" s="80" t="s">
        <v>228</v>
      </c>
      <c r="D140" s="20">
        <f>' MID Term 1'!D137+'MID Term 2'!D137</f>
        <v>25</v>
      </c>
      <c r="E140" s="20">
        <f>' MID Term 1'!H137+'MID Term 2'!E137</f>
        <v>24</v>
      </c>
      <c r="F140" s="20">
        <f>' MID Term 1'!L137+'MID Term 2'!F137</f>
        <v>25</v>
      </c>
      <c r="G140" s="20">
        <f>' MID Term 1'!P137+'MID Term 2'!J137</f>
        <v>26</v>
      </c>
      <c r="H140" s="20">
        <f>' MID Term 1'!Q137+'MID Term 2'!N137</f>
        <v>26</v>
      </c>
      <c r="I140" s="20">
        <f t="shared" si="0"/>
        <v>1</v>
      </c>
      <c r="J140" s="20">
        <f t="shared" si="1"/>
        <v>1</v>
      </c>
      <c r="K140" s="20">
        <f t="shared" si="2"/>
        <v>1</v>
      </c>
      <c r="L140" s="20">
        <f t="shared" si="3"/>
        <v>1</v>
      </c>
      <c r="M140" s="20">
        <f t="shared" si="4"/>
        <v>1</v>
      </c>
      <c r="N140" s="20">
        <f t="shared" si="5"/>
        <v>126</v>
      </c>
      <c r="O140" s="20">
        <f t="shared" si="6"/>
        <v>63</v>
      </c>
      <c r="P140" s="20">
        <f t="shared" si="7"/>
        <v>63</v>
      </c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9.5" customHeight="1">
      <c r="A141" s="70">
        <v>132</v>
      </c>
      <c r="B141" s="93" t="s">
        <v>560</v>
      </c>
      <c r="C141" s="80" t="s">
        <v>229</v>
      </c>
      <c r="D141" s="20">
        <f>' MID Term 1'!D138+'MID Term 2'!D138</f>
        <v>21</v>
      </c>
      <c r="E141" s="20">
        <f>' MID Term 1'!H138+'MID Term 2'!E138</f>
        <v>20</v>
      </c>
      <c r="F141" s="20">
        <f>' MID Term 1'!L138+'MID Term 2'!F138</f>
        <v>21</v>
      </c>
      <c r="G141" s="20">
        <f>' MID Term 1'!P138+'MID Term 2'!J138</f>
        <v>22</v>
      </c>
      <c r="H141" s="20">
        <f>' MID Term 1'!Q138+'MID Term 2'!N138</f>
        <v>23</v>
      </c>
      <c r="I141" s="20">
        <f t="shared" si="0"/>
        <v>1</v>
      </c>
      <c r="J141" s="20">
        <f t="shared" si="1"/>
        <v>0</v>
      </c>
      <c r="K141" s="20">
        <f t="shared" si="2"/>
        <v>1</v>
      </c>
      <c r="L141" s="20">
        <f t="shared" si="3"/>
        <v>1</v>
      </c>
      <c r="M141" s="20">
        <f t="shared" si="4"/>
        <v>1</v>
      </c>
      <c r="N141" s="20">
        <f t="shared" si="5"/>
        <v>107</v>
      </c>
      <c r="O141" s="20">
        <f t="shared" si="6"/>
        <v>54</v>
      </c>
      <c r="P141" s="20">
        <f t="shared" si="7"/>
        <v>54</v>
      </c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9.5" customHeight="1">
      <c r="A142" s="70">
        <v>133</v>
      </c>
      <c r="B142" s="93" t="s">
        <v>562</v>
      </c>
      <c r="C142" s="84" t="s">
        <v>230</v>
      </c>
      <c r="D142" s="20">
        <f>' MID Term 1'!D139+'MID Term 2'!D139</f>
        <v>26</v>
      </c>
      <c r="E142" s="20">
        <f>' MID Term 1'!H139+'MID Term 2'!E139</f>
        <v>26</v>
      </c>
      <c r="F142" s="20">
        <f>' MID Term 1'!L139+'MID Term 2'!F139</f>
        <v>27</v>
      </c>
      <c r="G142" s="20">
        <f>' MID Term 1'!P139+'MID Term 2'!J139</f>
        <v>28</v>
      </c>
      <c r="H142" s="20">
        <f>' MID Term 1'!Q139+'MID Term 2'!N139</f>
        <v>28</v>
      </c>
      <c r="I142" s="20">
        <f t="shared" si="0"/>
        <v>1</v>
      </c>
      <c r="J142" s="20">
        <f t="shared" si="1"/>
        <v>1</v>
      </c>
      <c r="K142" s="20">
        <f t="shared" si="2"/>
        <v>1</v>
      </c>
      <c r="L142" s="20">
        <f t="shared" si="3"/>
        <v>1</v>
      </c>
      <c r="M142" s="20">
        <f t="shared" si="4"/>
        <v>1</v>
      </c>
      <c r="N142" s="20">
        <f t="shared" si="5"/>
        <v>135</v>
      </c>
      <c r="O142" s="20">
        <f t="shared" si="6"/>
        <v>68</v>
      </c>
      <c r="P142" s="20">
        <f t="shared" si="7"/>
        <v>68</v>
      </c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9.5" customHeight="1">
      <c r="A143" s="70">
        <v>134</v>
      </c>
      <c r="B143" s="93" t="s">
        <v>564</v>
      </c>
      <c r="C143" s="85" t="s">
        <v>231</v>
      </c>
      <c r="D143" s="20">
        <f>' MID Term 1'!D140+'MID Term 2'!D140</f>
        <v>26</v>
      </c>
      <c r="E143" s="20">
        <f>' MID Term 1'!H140+'MID Term 2'!E140</f>
        <v>26</v>
      </c>
      <c r="F143" s="20">
        <f>' MID Term 1'!L140+'MID Term 2'!F140</f>
        <v>27</v>
      </c>
      <c r="G143" s="20">
        <f>' MID Term 1'!P140+'MID Term 2'!J140</f>
        <v>28</v>
      </c>
      <c r="H143" s="20">
        <f>' MID Term 1'!Q140+'MID Term 2'!N140</f>
        <v>28</v>
      </c>
      <c r="I143" s="20">
        <f t="shared" si="0"/>
        <v>1</v>
      </c>
      <c r="J143" s="20">
        <f t="shared" si="1"/>
        <v>1</v>
      </c>
      <c r="K143" s="20">
        <f t="shared" si="2"/>
        <v>1</v>
      </c>
      <c r="L143" s="20">
        <f t="shared" si="3"/>
        <v>1</v>
      </c>
      <c r="M143" s="20">
        <f t="shared" si="4"/>
        <v>1</v>
      </c>
      <c r="N143" s="20">
        <f t="shared" si="5"/>
        <v>135</v>
      </c>
      <c r="O143" s="20">
        <f t="shared" si="6"/>
        <v>68</v>
      </c>
      <c r="P143" s="20">
        <f t="shared" si="7"/>
        <v>68</v>
      </c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9.5" customHeight="1">
      <c r="A144" s="70">
        <v>135</v>
      </c>
      <c r="B144" s="93" t="s">
        <v>566</v>
      </c>
      <c r="C144" s="80" t="s">
        <v>232</v>
      </c>
      <c r="D144" s="20">
        <f>' MID Term 1'!D141+'MID Term 2'!D141</f>
        <v>22</v>
      </c>
      <c r="E144" s="20">
        <f>' MID Term 1'!H141+'MID Term 2'!E141</f>
        <v>21</v>
      </c>
      <c r="F144" s="20">
        <f>' MID Term 1'!L141+'MID Term 2'!F141</f>
        <v>22</v>
      </c>
      <c r="G144" s="20">
        <f>' MID Term 1'!P141+'MID Term 2'!J141</f>
        <v>23</v>
      </c>
      <c r="H144" s="20">
        <f>' MID Term 1'!Q141+'MID Term 2'!N141</f>
        <v>24</v>
      </c>
      <c r="I144" s="20">
        <f t="shared" si="0"/>
        <v>1</v>
      </c>
      <c r="J144" s="20">
        <f t="shared" si="1"/>
        <v>1</v>
      </c>
      <c r="K144" s="20">
        <f t="shared" si="2"/>
        <v>1</v>
      </c>
      <c r="L144" s="20">
        <f t="shared" si="3"/>
        <v>1</v>
      </c>
      <c r="M144" s="20">
        <f t="shared" si="4"/>
        <v>1</v>
      </c>
      <c r="N144" s="20">
        <f t="shared" si="5"/>
        <v>112</v>
      </c>
      <c r="O144" s="20">
        <f t="shared" si="6"/>
        <v>56</v>
      </c>
      <c r="P144" s="20">
        <f t="shared" si="7"/>
        <v>56</v>
      </c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9.5" customHeight="1">
      <c r="A145" s="70">
        <v>136</v>
      </c>
      <c r="B145" s="93" t="s">
        <v>567</v>
      </c>
      <c r="C145" s="80" t="s">
        <v>233</v>
      </c>
      <c r="D145" s="20">
        <f>' MID Term 1'!D142+'MID Term 2'!D142</f>
        <v>22</v>
      </c>
      <c r="E145" s="20">
        <f>' MID Term 1'!H142+'MID Term 2'!E142</f>
        <v>21</v>
      </c>
      <c r="F145" s="20">
        <f>' MID Term 1'!L142+'MID Term 2'!F142</f>
        <v>22</v>
      </c>
      <c r="G145" s="20">
        <f>' MID Term 1'!P142+'MID Term 2'!J142</f>
        <v>23</v>
      </c>
      <c r="H145" s="20">
        <f>' MID Term 1'!Q142+'MID Term 2'!N142</f>
        <v>24</v>
      </c>
      <c r="I145" s="20">
        <f t="shared" si="0"/>
        <v>1</v>
      </c>
      <c r="J145" s="20">
        <f t="shared" si="1"/>
        <v>1</v>
      </c>
      <c r="K145" s="20">
        <f t="shared" si="2"/>
        <v>1</v>
      </c>
      <c r="L145" s="20">
        <f t="shared" si="3"/>
        <v>1</v>
      </c>
      <c r="M145" s="20">
        <f t="shared" si="4"/>
        <v>1</v>
      </c>
      <c r="N145" s="20">
        <f t="shared" si="5"/>
        <v>112</v>
      </c>
      <c r="O145" s="20">
        <f t="shared" si="6"/>
        <v>56</v>
      </c>
      <c r="P145" s="20">
        <f t="shared" si="7"/>
        <v>56</v>
      </c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9.5" customHeight="1">
      <c r="A146" s="70">
        <v>137</v>
      </c>
      <c r="B146" s="93" t="s">
        <v>569</v>
      </c>
      <c r="C146" s="80" t="s">
        <v>234</v>
      </c>
      <c r="D146" s="20">
        <f>' MID Term 1'!D143+'MID Term 2'!D143</f>
        <v>22</v>
      </c>
      <c r="E146" s="20">
        <f>' MID Term 1'!H143+'MID Term 2'!E143</f>
        <v>21</v>
      </c>
      <c r="F146" s="20">
        <f>' MID Term 1'!L143+'MID Term 2'!F143</f>
        <v>22</v>
      </c>
      <c r="G146" s="20">
        <f>' MID Term 1'!P143+'MID Term 2'!J143</f>
        <v>23</v>
      </c>
      <c r="H146" s="20">
        <f>' MID Term 1'!Q143+'MID Term 2'!N143</f>
        <v>24</v>
      </c>
      <c r="I146" s="20">
        <f t="shared" si="0"/>
        <v>1</v>
      </c>
      <c r="J146" s="20">
        <f t="shared" si="1"/>
        <v>1</v>
      </c>
      <c r="K146" s="20">
        <f t="shared" si="2"/>
        <v>1</v>
      </c>
      <c r="L146" s="20">
        <f t="shared" si="3"/>
        <v>1</v>
      </c>
      <c r="M146" s="20">
        <f t="shared" si="4"/>
        <v>1</v>
      </c>
      <c r="N146" s="20">
        <f t="shared" si="5"/>
        <v>112</v>
      </c>
      <c r="O146" s="20">
        <f t="shared" si="6"/>
        <v>56</v>
      </c>
      <c r="P146" s="20">
        <f t="shared" si="7"/>
        <v>56</v>
      </c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9.5" customHeight="1">
      <c r="A147" s="70">
        <v>138</v>
      </c>
      <c r="B147" s="93" t="s">
        <v>571</v>
      </c>
      <c r="C147" s="80" t="s">
        <v>235</v>
      </c>
      <c r="D147" s="20">
        <f>' MID Term 1'!D144+'MID Term 2'!D144</f>
        <v>26</v>
      </c>
      <c r="E147" s="20">
        <f>' MID Term 1'!H144+'MID Term 2'!E144</f>
        <v>26</v>
      </c>
      <c r="F147" s="20">
        <f>' MID Term 1'!L144+'MID Term 2'!F144</f>
        <v>27</v>
      </c>
      <c r="G147" s="20">
        <f>' MID Term 1'!P144+'MID Term 2'!J144</f>
        <v>28</v>
      </c>
      <c r="H147" s="20">
        <f>' MID Term 1'!Q144+'MID Term 2'!N144</f>
        <v>28</v>
      </c>
      <c r="I147" s="20">
        <f t="shared" si="0"/>
        <v>1</v>
      </c>
      <c r="J147" s="20">
        <f t="shared" si="1"/>
        <v>1</v>
      </c>
      <c r="K147" s="20">
        <f t="shared" si="2"/>
        <v>1</v>
      </c>
      <c r="L147" s="20">
        <f t="shared" si="3"/>
        <v>1</v>
      </c>
      <c r="M147" s="20">
        <f t="shared" si="4"/>
        <v>1</v>
      </c>
      <c r="N147" s="20">
        <f t="shared" si="5"/>
        <v>135</v>
      </c>
      <c r="O147" s="20">
        <f t="shared" si="6"/>
        <v>68</v>
      </c>
      <c r="P147" s="20">
        <f t="shared" si="7"/>
        <v>68</v>
      </c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9.5" customHeight="1">
      <c r="A148" s="70">
        <v>139</v>
      </c>
      <c r="B148" s="93" t="s">
        <v>573</v>
      </c>
      <c r="C148" s="80" t="s">
        <v>236</v>
      </c>
      <c r="D148" s="20">
        <f>' MID Term 1'!D145+'MID Term 2'!D145</f>
        <v>21</v>
      </c>
      <c r="E148" s="20">
        <f>' MID Term 1'!H145+'MID Term 2'!E145</f>
        <v>20</v>
      </c>
      <c r="F148" s="20">
        <f>' MID Term 1'!L145+'MID Term 2'!F145</f>
        <v>21</v>
      </c>
      <c r="G148" s="20">
        <f>' MID Term 1'!P145+'MID Term 2'!J145</f>
        <v>22</v>
      </c>
      <c r="H148" s="20">
        <f>' MID Term 1'!Q145+'MID Term 2'!N145</f>
        <v>23</v>
      </c>
      <c r="I148" s="20">
        <f t="shared" si="0"/>
        <v>1</v>
      </c>
      <c r="J148" s="20">
        <f t="shared" si="1"/>
        <v>0</v>
      </c>
      <c r="K148" s="20">
        <f t="shared" si="2"/>
        <v>1</v>
      </c>
      <c r="L148" s="20">
        <f t="shared" si="3"/>
        <v>1</v>
      </c>
      <c r="M148" s="20">
        <f t="shared" si="4"/>
        <v>1</v>
      </c>
      <c r="N148" s="20">
        <f t="shared" si="5"/>
        <v>107</v>
      </c>
      <c r="O148" s="20">
        <f t="shared" si="6"/>
        <v>54</v>
      </c>
      <c r="P148" s="20">
        <f t="shared" si="7"/>
        <v>54</v>
      </c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9.5" customHeight="1">
      <c r="A149" s="70">
        <v>140</v>
      </c>
      <c r="B149" s="93" t="s">
        <v>575</v>
      </c>
      <c r="C149" s="80" t="s">
        <v>237</v>
      </c>
      <c r="D149" s="20">
        <f>' MID Term 1'!D146+'MID Term 2'!D146</f>
        <v>28</v>
      </c>
      <c r="E149" s="20">
        <f>' MID Term 1'!H146+'MID Term 2'!E146</f>
        <v>27</v>
      </c>
      <c r="F149" s="20">
        <f>' MID Term 1'!L146+'MID Term 2'!F146</f>
        <v>27</v>
      </c>
      <c r="G149" s="20">
        <f>' MID Term 1'!P146+'MID Term 2'!J146</f>
        <v>28</v>
      </c>
      <c r="H149" s="20">
        <f>' MID Term 1'!Q146+'MID Term 2'!N146</f>
        <v>28</v>
      </c>
      <c r="I149" s="20">
        <f t="shared" si="0"/>
        <v>1</v>
      </c>
      <c r="J149" s="20">
        <f t="shared" si="1"/>
        <v>1</v>
      </c>
      <c r="K149" s="20">
        <f t="shared" si="2"/>
        <v>1</v>
      </c>
      <c r="L149" s="20">
        <f t="shared" si="3"/>
        <v>1</v>
      </c>
      <c r="M149" s="20">
        <f t="shared" si="4"/>
        <v>1</v>
      </c>
      <c r="N149" s="20">
        <f t="shared" si="5"/>
        <v>138</v>
      </c>
      <c r="O149" s="20">
        <f t="shared" si="6"/>
        <v>69</v>
      </c>
      <c r="P149" s="20">
        <f t="shared" si="7"/>
        <v>69</v>
      </c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9.5" customHeight="1">
      <c r="A150" s="70">
        <v>141</v>
      </c>
      <c r="B150" s="93" t="s">
        <v>577</v>
      </c>
      <c r="C150" s="80" t="s">
        <v>238</v>
      </c>
      <c r="D150" s="20">
        <f>' MID Term 1'!D147+'MID Term 2'!D147</f>
        <v>22</v>
      </c>
      <c r="E150" s="20">
        <f>' MID Term 1'!H147+'MID Term 2'!E147</f>
        <v>21</v>
      </c>
      <c r="F150" s="20">
        <f>' MID Term 1'!L147+'MID Term 2'!F147</f>
        <v>22</v>
      </c>
      <c r="G150" s="20">
        <f>' MID Term 1'!P147+'MID Term 2'!J147</f>
        <v>23</v>
      </c>
      <c r="H150" s="20">
        <f>' MID Term 1'!Q147+'MID Term 2'!N147</f>
        <v>24</v>
      </c>
      <c r="I150" s="20">
        <f t="shared" si="0"/>
        <v>1</v>
      </c>
      <c r="J150" s="20">
        <f t="shared" si="1"/>
        <v>1</v>
      </c>
      <c r="K150" s="20">
        <f t="shared" si="2"/>
        <v>1</v>
      </c>
      <c r="L150" s="20">
        <f t="shared" si="3"/>
        <v>1</v>
      </c>
      <c r="M150" s="20">
        <f t="shared" si="4"/>
        <v>1</v>
      </c>
      <c r="N150" s="20">
        <f t="shared" si="5"/>
        <v>112</v>
      </c>
      <c r="O150" s="20">
        <f t="shared" si="6"/>
        <v>56</v>
      </c>
      <c r="P150" s="20">
        <f t="shared" si="7"/>
        <v>56</v>
      </c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9.5" customHeight="1">
      <c r="A151" s="70">
        <v>142</v>
      </c>
      <c r="B151" s="93" t="s">
        <v>579</v>
      </c>
      <c r="C151" s="80" t="s">
        <v>239</v>
      </c>
      <c r="D151" s="20">
        <f>' MID Term 1'!D148+'MID Term 2'!D148</f>
        <v>21</v>
      </c>
      <c r="E151" s="20">
        <f>' MID Term 1'!H148+'MID Term 2'!E148</f>
        <v>20</v>
      </c>
      <c r="F151" s="20">
        <f>' MID Term 1'!L148+'MID Term 2'!F148</f>
        <v>21</v>
      </c>
      <c r="G151" s="20">
        <f>' MID Term 1'!P148+'MID Term 2'!J148</f>
        <v>22</v>
      </c>
      <c r="H151" s="20">
        <f>' MID Term 1'!Q148+'MID Term 2'!N148</f>
        <v>23</v>
      </c>
      <c r="I151" s="20">
        <f t="shared" si="0"/>
        <v>1</v>
      </c>
      <c r="J151" s="20">
        <f t="shared" si="1"/>
        <v>0</v>
      </c>
      <c r="K151" s="20">
        <f t="shared" si="2"/>
        <v>1</v>
      </c>
      <c r="L151" s="20">
        <f t="shared" si="3"/>
        <v>1</v>
      </c>
      <c r="M151" s="20">
        <f t="shared" si="4"/>
        <v>1</v>
      </c>
      <c r="N151" s="20">
        <f t="shared" si="5"/>
        <v>107</v>
      </c>
      <c r="O151" s="20">
        <f t="shared" si="6"/>
        <v>54</v>
      </c>
      <c r="P151" s="20">
        <f t="shared" si="7"/>
        <v>54</v>
      </c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9.5" customHeight="1">
      <c r="A152" s="70">
        <v>143</v>
      </c>
      <c r="B152" s="93" t="s">
        <v>581</v>
      </c>
      <c r="C152" s="80" t="s">
        <v>240</v>
      </c>
      <c r="D152" s="20">
        <f>' MID Term 1'!D149+'MID Term 2'!D149</f>
        <v>26</v>
      </c>
      <c r="E152" s="20">
        <f>' MID Term 1'!H149+'MID Term 2'!E149</f>
        <v>26</v>
      </c>
      <c r="F152" s="20">
        <f>' MID Term 1'!L149+'MID Term 2'!F149</f>
        <v>27</v>
      </c>
      <c r="G152" s="20">
        <f>' MID Term 1'!P149+'MID Term 2'!J149</f>
        <v>28</v>
      </c>
      <c r="H152" s="20">
        <f>' MID Term 1'!Q149+'MID Term 2'!N149</f>
        <v>28</v>
      </c>
      <c r="I152" s="20">
        <f t="shared" si="0"/>
        <v>1</v>
      </c>
      <c r="J152" s="20">
        <f t="shared" si="1"/>
        <v>1</v>
      </c>
      <c r="K152" s="20">
        <f t="shared" si="2"/>
        <v>1</v>
      </c>
      <c r="L152" s="20">
        <f t="shared" si="3"/>
        <v>1</v>
      </c>
      <c r="M152" s="20">
        <f t="shared" si="4"/>
        <v>1</v>
      </c>
      <c r="N152" s="20">
        <f t="shared" si="5"/>
        <v>135</v>
      </c>
      <c r="O152" s="20">
        <f t="shared" si="6"/>
        <v>68</v>
      </c>
      <c r="P152" s="20">
        <f t="shared" si="7"/>
        <v>68</v>
      </c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9.5" customHeight="1">
      <c r="A153" s="70">
        <v>144</v>
      </c>
      <c r="B153" s="93" t="s">
        <v>583</v>
      </c>
      <c r="C153" s="80" t="s">
        <v>241</v>
      </c>
      <c r="D153" s="20">
        <f>' MID Term 1'!D150+'MID Term 2'!D150</f>
        <v>28</v>
      </c>
      <c r="E153" s="20">
        <f>' MID Term 1'!H150+'MID Term 2'!E150</f>
        <v>27</v>
      </c>
      <c r="F153" s="20">
        <f>' MID Term 1'!L150+'MID Term 2'!F150</f>
        <v>27</v>
      </c>
      <c r="G153" s="20">
        <f>' MID Term 1'!P150+'MID Term 2'!J150</f>
        <v>28</v>
      </c>
      <c r="H153" s="20">
        <f>' MID Term 1'!Q150+'MID Term 2'!N150</f>
        <v>28</v>
      </c>
      <c r="I153" s="20">
        <f t="shared" si="0"/>
        <v>1</v>
      </c>
      <c r="J153" s="20">
        <f t="shared" si="1"/>
        <v>1</v>
      </c>
      <c r="K153" s="20">
        <f t="shared" si="2"/>
        <v>1</v>
      </c>
      <c r="L153" s="20">
        <f t="shared" si="3"/>
        <v>1</v>
      </c>
      <c r="M153" s="20">
        <f t="shared" si="4"/>
        <v>1</v>
      </c>
      <c r="N153" s="20">
        <f t="shared" si="5"/>
        <v>138</v>
      </c>
      <c r="O153" s="20">
        <f t="shared" si="6"/>
        <v>69</v>
      </c>
      <c r="P153" s="20">
        <f t="shared" si="7"/>
        <v>69</v>
      </c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9.5" customHeight="1">
      <c r="A154" s="70">
        <v>145</v>
      </c>
      <c r="B154" s="93" t="s">
        <v>585</v>
      </c>
      <c r="C154" s="80" t="s">
        <v>242</v>
      </c>
      <c r="D154" s="20">
        <f>' MID Term 1'!D151+'MID Term 2'!D151</f>
        <v>23</v>
      </c>
      <c r="E154" s="20">
        <f>' MID Term 1'!H151+'MID Term 2'!E151</f>
        <v>22</v>
      </c>
      <c r="F154" s="20">
        <f>' MID Term 1'!L151+'MID Term 2'!F151</f>
        <v>23</v>
      </c>
      <c r="G154" s="20">
        <f>' MID Term 1'!P151+'MID Term 2'!J151</f>
        <v>24</v>
      </c>
      <c r="H154" s="20">
        <f>' MID Term 1'!Q151+'MID Term 2'!N151</f>
        <v>25</v>
      </c>
      <c r="I154" s="20">
        <f t="shared" si="0"/>
        <v>1</v>
      </c>
      <c r="J154" s="20">
        <f t="shared" si="1"/>
        <v>1</v>
      </c>
      <c r="K154" s="20">
        <f t="shared" si="2"/>
        <v>1</v>
      </c>
      <c r="L154" s="20">
        <f t="shared" si="3"/>
        <v>1</v>
      </c>
      <c r="M154" s="20">
        <f t="shared" si="4"/>
        <v>1</v>
      </c>
      <c r="N154" s="20">
        <f t="shared" si="5"/>
        <v>117</v>
      </c>
      <c r="O154" s="20">
        <f t="shared" si="6"/>
        <v>59</v>
      </c>
      <c r="P154" s="20">
        <f t="shared" si="7"/>
        <v>59</v>
      </c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0">
        <v>146</v>
      </c>
      <c r="B155" s="93" t="s">
        <v>587</v>
      </c>
      <c r="C155" s="80" t="s">
        <v>243</v>
      </c>
      <c r="D155" s="20">
        <f>' MID Term 1'!D152+'MID Term 2'!D152</f>
        <v>25</v>
      </c>
      <c r="E155" s="20">
        <f>' MID Term 1'!H152+'MID Term 2'!E152</f>
        <v>24</v>
      </c>
      <c r="F155" s="20">
        <f>' MID Term 1'!L152+'MID Term 2'!F152</f>
        <v>25</v>
      </c>
      <c r="G155" s="20">
        <f>' MID Term 1'!P152+'MID Term 2'!J152</f>
        <v>26</v>
      </c>
      <c r="H155" s="20">
        <f>' MID Term 1'!Q152+'MID Term 2'!N152</f>
        <v>26</v>
      </c>
      <c r="I155" s="20">
        <f t="shared" si="0"/>
        <v>1</v>
      </c>
      <c r="J155" s="20">
        <f t="shared" si="1"/>
        <v>1</v>
      </c>
      <c r="K155" s="20">
        <f t="shared" si="2"/>
        <v>1</v>
      </c>
      <c r="L155" s="20">
        <f t="shared" si="3"/>
        <v>1</v>
      </c>
      <c r="M155" s="20">
        <f t="shared" si="4"/>
        <v>1</v>
      </c>
      <c r="N155" s="20">
        <f t="shared" si="5"/>
        <v>126</v>
      </c>
      <c r="O155" s="20">
        <f t="shared" si="6"/>
        <v>63</v>
      </c>
      <c r="P155" s="20">
        <f t="shared" si="7"/>
        <v>63</v>
      </c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9.5" customHeight="1">
      <c r="A156" s="70">
        <v>147</v>
      </c>
      <c r="B156" s="93" t="s">
        <v>589</v>
      </c>
      <c r="C156" s="80" t="s">
        <v>244</v>
      </c>
      <c r="D156" s="20">
        <f>' MID Term 1'!D153+'MID Term 2'!D153</f>
        <v>22</v>
      </c>
      <c r="E156" s="20">
        <f>' MID Term 1'!H153+'MID Term 2'!E153</f>
        <v>21</v>
      </c>
      <c r="F156" s="20">
        <f>' MID Term 1'!L153+'MID Term 2'!F153</f>
        <v>22</v>
      </c>
      <c r="G156" s="20">
        <f>' MID Term 1'!P153+'MID Term 2'!J153</f>
        <v>23</v>
      </c>
      <c r="H156" s="20">
        <f>' MID Term 1'!Q153+'MID Term 2'!N153</f>
        <v>24</v>
      </c>
      <c r="I156" s="20">
        <f t="shared" si="0"/>
        <v>1</v>
      </c>
      <c r="J156" s="20">
        <f t="shared" si="1"/>
        <v>1</v>
      </c>
      <c r="K156" s="20">
        <f t="shared" si="2"/>
        <v>1</v>
      </c>
      <c r="L156" s="20">
        <f t="shared" si="3"/>
        <v>1</v>
      </c>
      <c r="M156" s="20">
        <f t="shared" si="4"/>
        <v>1</v>
      </c>
      <c r="N156" s="20">
        <f t="shared" si="5"/>
        <v>112</v>
      </c>
      <c r="O156" s="20">
        <f t="shared" si="6"/>
        <v>56</v>
      </c>
      <c r="P156" s="20">
        <f t="shared" si="7"/>
        <v>56</v>
      </c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9.5" customHeight="1">
      <c r="A157" s="70">
        <v>148</v>
      </c>
      <c r="B157" s="93" t="s">
        <v>591</v>
      </c>
      <c r="C157" s="80" t="s">
        <v>245</v>
      </c>
      <c r="D157" s="20">
        <f>' MID Term 1'!D154+'MID Term 2'!D154</f>
        <v>21</v>
      </c>
      <c r="E157" s="20">
        <f>' MID Term 1'!H154+'MID Term 2'!E154</f>
        <v>20</v>
      </c>
      <c r="F157" s="20">
        <f>' MID Term 1'!L154+'MID Term 2'!F154</f>
        <v>21</v>
      </c>
      <c r="G157" s="20">
        <f>' MID Term 1'!P154+'MID Term 2'!J154</f>
        <v>22</v>
      </c>
      <c r="H157" s="20">
        <f>' MID Term 1'!Q154+'MID Term 2'!N154</f>
        <v>23</v>
      </c>
      <c r="I157" s="20">
        <f t="shared" si="0"/>
        <v>1</v>
      </c>
      <c r="J157" s="20">
        <f t="shared" si="1"/>
        <v>0</v>
      </c>
      <c r="K157" s="20">
        <f t="shared" si="2"/>
        <v>1</v>
      </c>
      <c r="L157" s="20">
        <f t="shared" si="3"/>
        <v>1</v>
      </c>
      <c r="M157" s="20">
        <f t="shared" si="4"/>
        <v>1</v>
      </c>
      <c r="N157" s="20">
        <f t="shared" si="5"/>
        <v>107</v>
      </c>
      <c r="O157" s="20">
        <f t="shared" si="6"/>
        <v>54</v>
      </c>
      <c r="P157" s="20">
        <f t="shared" si="7"/>
        <v>54</v>
      </c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9.5" customHeight="1">
      <c r="A158" s="70">
        <v>149</v>
      </c>
      <c r="B158" s="93" t="s">
        <v>593</v>
      </c>
      <c r="C158" s="80" t="s">
        <v>246</v>
      </c>
      <c r="D158" s="20">
        <f>' MID Term 1'!D155+'MID Term 2'!D155</f>
        <v>23</v>
      </c>
      <c r="E158" s="20">
        <f>' MID Term 1'!H155+'MID Term 2'!E155</f>
        <v>22</v>
      </c>
      <c r="F158" s="20">
        <f>' MID Term 1'!L155+'MID Term 2'!F155</f>
        <v>23</v>
      </c>
      <c r="G158" s="20">
        <f>' MID Term 1'!P155+'MID Term 2'!J155</f>
        <v>24</v>
      </c>
      <c r="H158" s="20">
        <f>' MID Term 1'!Q155+'MID Term 2'!N155</f>
        <v>25</v>
      </c>
      <c r="I158" s="20">
        <f t="shared" si="0"/>
        <v>1</v>
      </c>
      <c r="J158" s="20">
        <f t="shared" si="1"/>
        <v>1</v>
      </c>
      <c r="K158" s="20">
        <f t="shared" si="2"/>
        <v>1</v>
      </c>
      <c r="L158" s="20">
        <f t="shared" si="3"/>
        <v>1</v>
      </c>
      <c r="M158" s="20">
        <f t="shared" si="4"/>
        <v>1</v>
      </c>
      <c r="N158" s="20">
        <f t="shared" si="5"/>
        <v>117</v>
      </c>
      <c r="O158" s="20">
        <f t="shared" si="6"/>
        <v>59</v>
      </c>
      <c r="P158" s="20">
        <f t="shared" si="7"/>
        <v>59</v>
      </c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9.5" customHeight="1">
      <c r="A159" s="70">
        <v>150</v>
      </c>
      <c r="B159" s="93" t="s">
        <v>595</v>
      </c>
      <c r="C159" s="80" t="s">
        <v>247</v>
      </c>
      <c r="D159" s="20">
        <f>' MID Term 1'!D156+'MID Term 2'!D156</f>
        <v>26</v>
      </c>
      <c r="E159" s="20">
        <f>' MID Term 1'!H156+'MID Term 2'!E156</f>
        <v>25</v>
      </c>
      <c r="F159" s="20">
        <f>' MID Term 1'!L156+'MID Term 2'!F156</f>
        <v>25</v>
      </c>
      <c r="G159" s="20">
        <f>' MID Term 1'!P156+'MID Term 2'!J156</f>
        <v>27</v>
      </c>
      <c r="H159" s="20">
        <f>' MID Term 1'!Q156+'MID Term 2'!N156</f>
        <v>28</v>
      </c>
      <c r="I159" s="20">
        <f t="shared" si="0"/>
        <v>1</v>
      </c>
      <c r="J159" s="20">
        <f t="shared" si="1"/>
        <v>1</v>
      </c>
      <c r="K159" s="20">
        <f t="shared" si="2"/>
        <v>1</v>
      </c>
      <c r="L159" s="20">
        <f t="shared" si="3"/>
        <v>1</v>
      </c>
      <c r="M159" s="20">
        <f t="shared" si="4"/>
        <v>1</v>
      </c>
      <c r="N159" s="20">
        <f t="shared" si="5"/>
        <v>131</v>
      </c>
      <c r="O159" s="20">
        <f t="shared" si="6"/>
        <v>66</v>
      </c>
      <c r="P159" s="20">
        <f t="shared" si="7"/>
        <v>66</v>
      </c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9.5" customHeight="1">
      <c r="A160" s="70">
        <v>151</v>
      </c>
      <c r="B160" s="93" t="s">
        <v>597</v>
      </c>
      <c r="C160" s="80" t="s">
        <v>248</v>
      </c>
      <c r="D160" s="20">
        <f>' MID Term 1'!D157+'MID Term 2'!D157</f>
        <v>23</v>
      </c>
      <c r="E160" s="20">
        <f>' MID Term 1'!H157+'MID Term 2'!E157</f>
        <v>22</v>
      </c>
      <c r="F160" s="20">
        <f>' MID Term 1'!L157+'MID Term 2'!F157</f>
        <v>23</v>
      </c>
      <c r="G160" s="20">
        <f>' MID Term 1'!P157+'MID Term 2'!J157</f>
        <v>24</v>
      </c>
      <c r="H160" s="20">
        <f>' MID Term 1'!Q157+'MID Term 2'!N157</f>
        <v>25</v>
      </c>
      <c r="I160" s="20">
        <f t="shared" si="0"/>
        <v>1</v>
      </c>
      <c r="J160" s="20">
        <f t="shared" si="1"/>
        <v>1</v>
      </c>
      <c r="K160" s="20">
        <f t="shared" si="2"/>
        <v>1</v>
      </c>
      <c r="L160" s="20">
        <f t="shared" si="3"/>
        <v>1</v>
      </c>
      <c r="M160" s="20">
        <f t="shared" si="4"/>
        <v>1</v>
      </c>
      <c r="N160" s="20">
        <f t="shared" si="5"/>
        <v>117</v>
      </c>
      <c r="O160" s="20">
        <f t="shared" si="6"/>
        <v>59</v>
      </c>
      <c r="P160" s="20">
        <f t="shared" si="7"/>
        <v>59</v>
      </c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9.5" customHeight="1">
      <c r="A161" s="70">
        <v>152</v>
      </c>
      <c r="B161" s="93" t="s">
        <v>599</v>
      </c>
      <c r="C161" s="80" t="s">
        <v>249</v>
      </c>
      <c r="D161" s="20">
        <f>' MID Term 1'!D158+'MID Term 2'!D158</f>
        <v>22</v>
      </c>
      <c r="E161" s="20">
        <f>' MID Term 1'!H158+'MID Term 2'!E158</f>
        <v>21</v>
      </c>
      <c r="F161" s="20">
        <f>' MID Term 1'!L158+'MID Term 2'!F158</f>
        <v>22</v>
      </c>
      <c r="G161" s="20">
        <f>' MID Term 1'!P158+'MID Term 2'!J158</f>
        <v>23</v>
      </c>
      <c r="H161" s="20">
        <f>' MID Term 1'!Q158+'MID Term 2'!N158</f>
        <v>24</v>
      </c>
      <c r="I161" s="20">
        <f t="shared" si="0"/>
        <v>1</v>
      </c>
      <c r="J161" s="20">
        <f t="shared" si="1"/>
        <v>1</v>
      </c>
      <c r="K161" s="20">
        <f t="shared" si="2"/>
        <v>1</v>
      </c>
      <c r="L161" s="20">
        <f t="shared" si="3"/>
        <v>1</v>
      </c>
      <c r="M161" s="20">
        <f t="shared" si="4"/>
        <v>1</v>
      </c>
      <c r="N161" s="20">
        <f t="shared" si="5"/>
        <v>112</v>
      </c>
      <c r="O161" s="20">
        <f t="shared" si="6"/>
        <v>56</v>
      </c>
      <c r="P161" s="20">
        <f t="shared" si="7"/>
        <v>56</v>
      </c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9.5" customHeight="1">
      <c r="A162" s="70">
        <v>153</v>
      </c>
      <c r="B162" s="93" t="s">
        <v>601</v>
      </c>
      <c r="C162" s="80" t="s">
        <v>250</v>
      </c>
      <c r="D162" s="20">
        <f>' MID Term 1'!D159+'MID Term 2'!D159</f>
        <v>26</v>
      </c>
      <c r="E162" s="20">
        <f>' MID Term 1'!H159+'MID Term 2'!E159</f>
        <v>26</v>
      </c>
      <c r="F162" s="20">
        <f>' MID Term 1'!L159+'MID Term 2'!F159</f>
        <v>27</v>
      </c>
      <c r="G162" s="20">
        <f>' MID Term 1'!P159+'MID Term 2'!J159</f>
        <v>28</v>
      </c>
      <c r="H162" s="20">
        <f>' MID Term 1'!Q159+'MID Term 2'!N159</f>
        <v>28</v>
      </c>
      <c r="I162" s="20">
        <f t="shared" si="0"/>
        <v>1</v>
      </c>
      <c r="J162" s="20">
        <f t="shared" si="1"/>
        <v>1</v>
      </c>
      <c r="K162" s="20">
        <f t="shared" si="2"/>
        <v>1</v>
      </c>
      <c r="L162" s="20">
        <f t="shared" si="3"/>
        <v>1</v>
      </c>
      <c r="M162" s="20">
        <f t="shared" si="4"/>
        <v>1</v>
      </c>
      <c r="N162" s="20">
        <f t="shared" si="5"/>
        <v>135</v>
      </c>
      <c r="O162" s="20">
        <f t="shared" si="6"/>
        <v>68</v>
      </c>
      <c r="P162" s="20">
        <f t="shared" si="7"/>
        <v>68</v>
      </c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9.5" customHeight="1">
      <c r="A163" s="70">
        <v>154</v>
      </c>
      <c r="B163" s="93" t="s">
        <v>603</v>
      </c>
      <c r="C163" s="82" t="s">
        <v>251</v>
      </c>
      <c r="D163" s="20">
        <f>' MID Term 1'!D160+'MID Term 2'!D160</f>
        <v>24</v>
      </c>
      <c r="E163" s="20">
        <f>' MID Term 1'!H160+'MID Term 2'!E160</f>
        <v>23</v>
      </c>
      <c r="F163" s="20">
        <f>' MID Term 1'!L160+'MID Term 2'!F160</f>
        <v>23</v>
      </c>
      <c r="G163" s="20">
        <f>' MID Term 1'!P160+'MID Term 2'!J160</f>
        <v>25</v>
      </c>
      <c r="H163" s="20">
        <f>' MID Term 1'!Q160+'MID Term 2'!N160</f>
        <v>26</v>
      </c>
      <c r="I163" s="20">
        <f t="shared" si="0"/>
        <v>1</v>
      </c>
      <c r="J163" s="20">
        <f t="shared" si="1"/>
        <v>1</v>
      </c>
      <c r="K163" s="20">
        <f t="shared" si="2"/>
        <v>1</v>
      </c>
      <c r="L163" s="20">
        <f t="shared" si="3"/>
        <v>1</v>
      </c>
      <c r="M163" s="20">
        <f t="shared" si="4"/>
        <v>1</v>
      </c>
      <c r="N163" s="20">
        <f t="shared" si="5"/>
        <v>121</v>
      </c>
      <c r="O163" s="20">
        <f t="shared" si="6"/>
        <v>61</v>
      </c>
      <c r="P163" s="20">
        <f t="shared" si="7"/>
        <v>61</v>
      </c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9.5" customHeight="1">
      <c r="A164" s="70">
        <v>155</v>
      </c>
      <c r="B164" s="93" t="s">
        <v>605</v>
      </c>
      <c r="C164" s="80" t="s">
        <v>252</v>
      </c>
      <c r="D164" s="20">
        <f>' MID Term 1'!D161+'MID Term 2'!D161</f>
        <v>26</v>
      </c>
      <c r="E164" s="20">
        <f>' MID Term 1'!H161+'MID Term 2'!E161</f>
        <v>25</v>
      </c>
      <c r="F164" s="20">
        <f>' MID Term 1'!L161+'MID Term 2'!F161</f>
        <v>25</v>
      </c>
      <c r="G164" s="20">
        <f>' MID Term 1'!P161+'MID Term 2'!J161</f>
        <v>27</v>
      </c>
      <c r="H164" s="20">
        <f>' MID Term 1'!Q161+'MID Term 2'!N161</f>
        <v>28</v>
      </c>
      <c r="I164" s="20">
        <f t="shared" si="0"/>
        <v>1</v>
      </c>
      <c r="J164" s="20">
        <f t="shared" si="1"/>
        <v>1</v>
      </c>
      <c r="K164" s="20">
        <f t="shared" si="2"/>
        <v>1</v>
      </c>
      <c r="L164" s="20">
        <f t="shared" si="3"/>
        <v>1</v>
      </c>
      <c r="M164" s="20">
        <f t="shared" si="4"/>
        <v>1</v>
      </c>
      <c r="N164" s="20">
        <f t="shared" si="5"/>
        <v>131</v>
      </c>
      <c r="O164" s="20">
        <f t="shared" si="6"/>
        <v>66</v>
      </c>
      <c r="P164" s="20">
        <f t="shared" si="7"/>
        <v>66</v>
      </c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0">
        <v>156</v>
      </c>
      <c r="B165" s="93" t="s">
        <v>607</v>
      </c>
      <c r="C165" s="80" t="s">
        <v>253</v>
      </c>
      <c r="D165" s="20">
        <f>' MID Term 1'!D162+'MID Term 2'!D162</f>
        <v>22</v>
      </c>
      <c r="E165" s="20">
        <f>' MID Term 1'!H162+'MID Term 2'!E162</f>
        <v>21</v>
      </c>
      <c r="F165" s="20">
        <f>' MID Term 1'!L162+'MID Term 2'!F162</f>
        <v>21</v>
      </c>
      <c r="G165" s="20">
        <f>' MID Term 1'!P162+'MID Term 2'!J162</f>
        <v>23</v>
      </c>
      <c r="H165" s="20">
        <f>' MID Term 1'!Q162+'MID Term 2'!N162</f>
        <v>24</v>
      </c>
      <c r="I165" s="20">
        <f t="shared" si="0"/>
        <v>1</v>
      </c>
      <c r="J165" s="20">
        <f t="shared" si="1"/>
        <v>1</v>
      </c>
      <c r="K165" s="20">
        <f t="shared" si="2"/>
        <v>1</v>
      </c>
      <c r="L165" s="20">
        <f t="shared" si="3"/>
        <v>1</v>
      </c>
      <c r="M165" s="20">
        <f t="shared" si="4"/>
        <v>1</v>
      </c>
      <c r="N165" s="20">
        <f t="shared" si="5"/>
        <v>111</v>
      </c>
      <c r="O165" s="20">
        <f t="shared" si="6"/>
        <v>56</v>
      </c>
      <c r="P165" s="20">
        <f t="shared" si="7"/>
        <v>56</v>
      </c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5.75" customHeight="1">
      <c r="A166" s="70">
        <v>157</v>
      </c>
      <c r="B166" s="93" t="s">
        <v>609</v>
      </c>
      <c r="C166" s="80" t="s">
        <v>254</v>
      </c>
      <c r="D166" s="20">
        <f>' MID Term 1'!D163+'MID Term 2'!D163</f>
        <v>19</v>
      </c>
      <c r="E166" s="20">
        <f>' MID Term 1'!H163+'MID Term 2'!E163</f>
        <v>18</v>
      </c>
      <c r="F166" s="20">
        <f>' MID Term 1'!L163+'MID Term 2'!F163</f>
        <v>20</v>
      </c>
      <c r="G166" s="20">
        <f>' MID Term 1'!P163+'MID Term 2'!J163</f>
        <v>20</v>
      </c>
      <c r="H166" s="20">
        <f>' MID Term 1'!Q163+'MID Term 2'!N163</f>
        <v>21</v>
      </c>
      <c r="I166" s="20">
        <f t="shared" si="0"/>
        <v>0</v>
      </c>
      <c r="J166" s="20">
        <f t="shared" si="1"/>
        <v>0</v>
      </c>
      <c r="K166" s="20">
        <f t="shared" si="2"/>
        <v>0</v>
      </c>
      <c r="L166" s="20">
        <f t="shared" si="3"/>
        <v>0</v>
      </c>
      <c r="M166" s="20">
        <f t="shared" si="4"/>
        <v>1</v>
      </c>
      <c r="N166" s="20">
        <f t="shared" si="5"/>
        <v>98</v>
      </c>
      <c r="O166" s="20">
        <f t="shared" si="6"/>
        <v>49</v>
      </c>
      <c r="P166" s="20">
        <f t="shared" si="7"/>
        <v>49</v>
      </c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5.75" customHeight="1">
      <c r="A167" s="70">
        <v>158</v>
      </c>
      <c r="B167" s="93" t="s">
        <v>611</v>
      </c>
      <c r="C167" s="80" t="s">
        <v>255</v>
      </c>
      <c r="D167" s="20">
        <f>' MID Term 1'!D164+'MID Term 2'!D164</f>
        <v>20</v>
      </c>
      <c r="E167" s="20">
        <f>' MID Term 1'!H164+'MID Term 2'!E164</f>
        <v>19</v>
      </c>
      <c r="F167" s="20">
        <f>' MID Term 1'!L164+'MID Term 2'!F164</f>
        <v>20</v>
      </c>
      <c r="G167" s="20">
        <f>' MID Term 1'!P164+'MID Term 2'!J164</f>
        <v>21</v>
      </c>
      <c r="H167" s="20">
        <f>' MID Term 1'!Q164+'MID Term 2'!N164</f>
        <v>23</v>
      </c>
      <c r="I167" s="20">
        <f t="shared" si="0"/>
        <v>0</v>
      </c>
      <c r="J167" s="20">
        <f t="shared" si="1"/>
        <v>0</v>
      </c>
      <c r="K167" s="20">
        <f t="shared" si="2"/>
        <v>0</v>
      </c>
      <c r="L167" s="20">
        <f t="shared" si="3"/>
        <v>1</v>
      </c>
      <c r="M167" s="20">
        <f t="shared" si="4"/>
        <v>1</v>
      </c>
      <c r="N167" s="20">
        <f t="shared" si="5"/>
        <v>103</v>
      </c>
      <c r="O167" s="20">
        <f t="shared" si="6"/>
        <v>52</v>
      </c>
      <c r="P167" s="20">
        <f t="shared" si="7"/>
        <v>52</v>
      </c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5.75" customHeight="1">
      <c r="A168" s="70">
        <v>159</v>
      </c>
      <c r="B168" s="93" t="s">
        <v>613</v>
      </c>
      <c r="C168" s="80" t="s">
        <v>256</v>
      </c>
      <c r="D168" s="20">
        <f>' MID Term 1'!D165+'MID Term 2'!D165</f>
        <v>26</v>
      </c>
      <c r="E168" s="20">
        <f>' MID Term 1'!H165+'MID Term 2'!E165</f>
        <v>26</v>
      </c>
      <c r="F168" s="20">
        <f>' MID Term 1'!L165+'MID Term 2'!F165</f>
        <v>27</v>
      </c>
      <c r="G168" s="20">
        <f>' MID Term 1'!P165+'MID Term 2'!J165</f>
        <v>28</v>
      </c>
      <c r="H168" s="20">
        <f>' MID Term 1'!Q165+'MID Term 2'!N165</f>
        <v>28</v>
      </c>
      <c r="I168" s="20">
        <f t="shared" si="0"/>
        <v>1</v>
      </c>
      <c r="J168" s="20">
        <f t="shared" si="1"/>
        <v>1</v>
      </c>
      <c r="K168" s="20">
        <f t="shared" si="2"/>
        <v>1</v>
      </c>
      <c r="L168" s="20">
        <f t="shared" si="3"/>
        <v>1</v>
      </c>
      <c r="M168" s="20">
        <f t="shared" si="4"/>
        <v>1</v>
      </c>
      <c r="N168" s="20">
        <f t="shared" si="5"/>
        <v>135</v>
      </c>
      <c r="O168" s="20">
        <f t="shared" si="6"/>
        <v>68</v>
      </c>
      <c r="P168" s="20">
        <f t="shared" si="7"/>
        <v>68</v>
      </c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5.75" customHeight="1">
      <c r="A169" s="70">
        <v>160</v>
      </c>
      <c r="B169" s="93" t="s">
        <v>615</v>
      </c>
      <c r="C169" s="80" t="s">
        <v>257</v>
      </c>
      <c r="D169" s="20">
        <f>' MID Term 1'!D166+'MID Term 2'!D166</f>
        <v>26</v>
      </c>
      <c r="E169" s="20">
        <f>' MID Term 1'!H166+'MID Term 2'!E166</f>
        <v>26</v>
      </c>
      <c r="F169" s="20">
        <f>' MID Term 1'!L166+'MID Term 2'!F166</f>
        <v>27</v>
      </c>
      <c r="G169" s="20">
        <f>' MID Term 1'!P166+'MID Term 2'!J166</f>
        <v>28</v>
      </c>
      <c r="H169" s="20">
        <f>' MID Term 1'!Q166+'MID Term 2'!N166</f>
        <v>28</v>
      </c>
      <c r="I169" s="20">
        <f t="shared" si="0"/>
        <v>1</v>
      </c>
      <c r="J169" s="20">
        <f t="shared" si="1"/>
        <v>1</v>
      </c>
      <c r="K169" s="20">
        <f t="shared" si="2"/>
        <v>1</v>
      </c>
      <c r="L169" s="20">
        <f t="shared" si="3"/>
        <v>1</v>
      </c>
      <c r="M169" s="20">
        <f t="shared" si="4"/>
        <v>1</v>
      </c>
      <c r="N169" s="20">
        <f t="shared" si="5"/>
        <v>135</v>
      </c>
      <c r="O169" s="20">
        <f t="shared" si="6"/>
        <v>68</v>
      </c>
      <c r="P169" s="20">
        <f t="shared" si="7"/>
        <v>68</v>
      </c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5.75" customHeight="1">
      <c r="A170" s="70">
        <v>161</v>
      </c>
      <c r="B170" s="93" t="s">
        <v>617</v>
      </c>
      <c r="C170" s="80" t="s">
        <v>258</v>
      </c>
      <c r="D170" s="20">
        <f>' MID Term 1'!D167+'MID Term 2'!D167</f>
        <v>22</v>
      </c>
      <c r="E170" s="20">
        <f>' MID Term 1'!H167+'MID Term 2'!E167</f>
        <v>21</v>
      </c>
      <c r="F170" s="20">
        <f>' MID Term 1'!L167+'MID Term 2'!F167</f>
        <v>22</v>
      </c>
      <c r="G170" s="20">
        <f>' MID Term 1'!P167+'MID Term 2'!J167</f>
        <v>23</v>
      </c>
      <c r="H170" s="20">
        <f>' MID Term 1'!Q167+'MID Term 2'!N167</f>
        <v>24</v>
      </c>
      <c r="I170" s="20">
        <f t="shared" si="0"/>
        <v>1</v>
      </c>
      <c r="J170" s="20">
        <f t="shared" si="1"/>
        <v>1</v>
      </c>
      <c r="K170" s="20">
        <f t="shared" si="2"/>
        <v>1</v>
      </c>
      <c r="L170" s="20">
        <f t="shared" si="3"/>
        <v>1</v>
      </c>
      <c r="M170" s="20">
        <f t="shared" si="4"/>
        <v>1</v>
      </c>
      <c r="N170" s="20">
        <f t="shared" si="5"/>
        <v>112</v>
      </c>
      <c r="O170" s="20">
        <f t="shared" si="6"/>
        <v>56</v>
      </c>
      <c r="P170" s="20">
        <f t="shared" si="7"/>
        <v>56</v>
      </c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5.75" customHeight="1">
      <c r="A171" s="70">
        <v>162</v>
      </c>
      <c r="B171" s="93" t="s">
        <v>619</v>
      </c>
      <c r="C171" s="80" t="s">
        <v>259</v>
      </c>
      <c r="D171" s="20">
        <f>' MID Term 1'!D168+'MID Term 2'!D168</f>
        <v>22</v>
      </c>
      <c r="E171" s="20">
        <f>' MID Term 1'!H168+'MID Term 2'!E168</f>
        <v>21</v>
      </c>
      <c r="F171" s="20">
        <f>' MID Term 1'!L168+'MID Term 2'!F168</f>
        <v>22</v>
      </c>
      <c r="G171" s="20">
        <f>' MID Term 1'!P168+'MID Term 2'!J168</f>
        <v>23</v>
      </c>
      <c r="H171" s="20">
        <f>' MID Term 1'!Q168+'MID Term 2'!N168</f>
        <v>24</v>
      </c>
      <c r="I171" s="20">
        <f t="shared" si="0"/>
        <v>1</v>
      </c>
      <c r="J171" s="20">
        <f t="shared" si="1"/>
        <v>1</v>
      </c>
      <c r="K171" s="20">
        <f t="shared" si="2"/>
        <v>1</v>
      </c>
      <c r="L171" s="20">
        <f t="shared" si="3"/>
        <v>1</v>
      </c>
      <c r="M171" s="20">
        <f t="shared" si="4"/>
        <v>1</v>
      </c>
      <c r="N171" s="20">
        <f t="shared" si="5"/>
        <v>112</v>
      </c>
      <c r="O171" s="20">
        <f t="shared" si="6"/>
        <v>56</v>
      </c>
      <c r="P171" s="20">
        <f t="shared" si="7"/>
        <v>56</v>
      </c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5.75" customHeight="1">
      <c r="A172" s="70">
        <v>163</v>
      </c>
      <c r="B172" s="93" t="s">
        <v>621</v>
      </c>
      <c r="C172" s="80" t="s">
        <v>260</v>
      </c>
      <c r="D172" s="20">
        <f>' MID Term 1'!D169+'MID Term 2'!D169</f>
        <v>22</v>
      </c>
      <c r="E172" s="20">
        <f>' MID Term 1'!H169+'MID Term 2'!E169</f>
        <v>21</v>
      </c>
      <c r="F172" s="20">
        <f>' MID Term 1'!L169+'MID Term 2'!F169</f>
        <v>22</v>
      </c>
      <c r="G172" s="20">
        <f>' MID Term 1'!P169+'MID Term 2'!J169</f>
        <v>23</v>
      </c>
      <c r="H172" s="20">
        <f>' MID Term 1'!Q169+'MID Term 2'!N169</f>
        <v>24</v>
      </c>
      <c r="I172" s="20">
        <f t="shared" si="0"/>
        <v>1</v>
      </c>
      <c r="J172" s="20">
        <f t="shared" si="1"/>
        <v>1</v>
      </c>
      <c r="K172" s="20">
        <f t="shared" si="2"/>
        <v>1</v>
      </c>
      <c r="L172" s="20">
        <f t="shared" si="3"/>
        <v>1</v>
      </c>
      <c r="M172" s="20">
        <f t="shared" si="4"/>
        <v>1</v>
      </c>
      <c r="N172" s="20">
        <f t="shared" si="5"/>
        <v>112</v>
      </c>
      <c r="O172" s="20">
        <f t="shared" si="6"/>
        <v>56</v>
      </c>
      <c r="P172" s="20">
        <f t="shared" si="7"/>
        <v>56</v>
      </c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5.75" customHeight="1">
      <c r="A173" s="70">
        <v>164</v>
      </c>
      <c r="B173" s="93" t="s">
        <v>623</v>
      </c>
      <c r="C173" s="86" t="s">
        <v>261</v>
      </c>
      <c r="D173" s="20">
        <f>' MID Term 1'!D170+'MID Term 2'!D170</f>
        <v>28</v>
      </c>
      <c r="E173" s="20">
        <f>' MID Term 1'!H170+'MID Term 2'!E170</f>
        <v>27</v>
      </c>
      <c r="F173" s="20">
        <f>' MID Term 1'!L170+'MID Term 2'!F170</f>
        <v>27</v>
      </c>
      <c r="G173" s="20">
        <f>' MID Term 1'!P170+'MID Term 2'!J170</f>
        <v>28</v>
      </c>
      <c r="H173" s="20">
        <f>' MID Term 1'!Q170+'MID Term 2'!N170</f>
        <v>28</v>
      </c>
      <c r="I173" s="20">
        <f t="shared" si="0"/>
        <v>1</v>
      </c>
      <c r="J173" s="20">
        <f t="shared" si="1"/>
        <v>1</v>
      </c>
      <c r="K173" s="20">
        <f t="shared" si="2"/>
        <v>1</v>
      </c>
      <c r="L173" s="20">
        <f t="shared" si="3"/>
        <v>1</v>
      </c>
      <c r="M173" s="20">
        <f t="shared" si="4"/>
        <v>1</v>
      </c>
      <c r="N173" s="20">
        <f t="shared" si="5"/>
        <v>138</v>
      </c>
      <c r="O173" s="20">
        <f t="shared" si="6"/>
        <v>69</v>
      </c>
      <c r="P173" s="20">
        <f t="shared" si="7"/>
        <v>69</v>
      </c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5.75" customHeight="1">
      <c r="A174" s="70">
        <v>165</v>
      </c>
      <c r="B174" s="93" t="s">
        <v>625</v>
      </c>
      <c r="C174" s="80" t="s">
        <v>262</v>
      </c>
      <c r="D174" s="20">
        <f>' MID Term 1'!D171+'MID Term 2'!D171</f>
        <v>22</v>
      </c>
      <c r="E174" s="20">
        <f>' MID Term 1'!H171+'MID Term 2'!E171</f>
        <v>21</v>
      </c>
      <c r="F174" s="20">
        <f>' MID Term 1'!L171+'MID Term 2'!F171</f>
        <v>22</v>
      </c>
      <c r="G174" s="20">
        <f>' MID Term 1'!P171+'MID Term 2'!J171</f>
        <v>23</v>
      </c>
      <c r="H174" s="20">
        <f>' MID Term 1'!Q171+'MID Term 2'!N171</f>
        <v>24</v>
      </c>
      <c r="I174" s="20">
        <f t="shared" si="0"/>
        <v>1</v>
      </c>
      <c r="J174" s="20">
        <f t="shared" si="1"/>
        <v>1</v>
      </c>
      <c r="K174" s="20">
        <f t="shared" si="2"/>
        <v>1</v>
      </c>
      <c r="L174" s="20">
        <f t="shared" si="3"/>
        <v>1</v>
      </c>
      <c r="M174" s="20">
        <f t="shared" si="4"/>
        <v>1</v>
      </c>
      <c r="N174" s="20">
        <f t="shared" si="5"/>
        <v>112</v>
      </c>
      <c r="O174" s="20">
        <f t="shared" si="6"/>
        <v>56</v>
      </c>
      <c r="P174" s="20">
        <f t="shared" si="7"/>
        <v>56</v>
      </c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5.75" customHeight="1">
      <c r="A175" s="70">
        <v>166</v>
      </c>
      <c r="B175" s="93" t="s">
        <v>627</v>
      </c>
      <c r="C175" s="80" t="s">
        <v>263</v>
      </c>
      <c r="D175" s="20">
        <f>' MID Term 1'!D172+'MID Term 2'!D172</f>
        <v>21</v>
      </c>
      <c r="E175" s="20">
        <f>' MID Term 1'!H172+'MID Term 2'!E172</f>
        <v>20</v>
      </c>
      <c r="F175" s="20">
        <f>' MID Term 1'!L172+'MID Term 2'!F172</f>
        <v>21</v>
      </c>
      <c r="G175" s="20">
        <f>' MID Term 1'!P172+'MID Term 2'!J172</f>
        <v>22</v>
      </c>
      <c r="H175" s="20">
        <f>' MID Term 1'!Q172+'MID Term 2'!N172</f>
        <v>23</v>
      </c>
      <c r="I175" s="20">
        <f t="shared" si="0"/>
        <v>1</v>
      </c>
      <c r="J175" s="20">
        <f t="shared" si="1"/>
        <v>0</v>
      </c>
      <c r="K175" s="20">
        <f t="shared" si="2"/>
        <v>1</v>
      </c>
      <c r="L175" s="20">
        <f t="shared" si="3"/>
        <v>1</v>
      </c>
      <c r="M175" s="20">
        <f t="shared" si="4"/>
        <v>1</v>
      </c>
      <c r="N175" s="20">
        <f t="shared" si="5"/>
        <v>107</v>
      </c>
      <c r="O175" s="20">
        <f t="shared" si="6"/>
        <v>54</v>
      </c>
      <c r="P175" s="20">
        <f t="shared" si="7"/>
        <v>54</v>
      </c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5.75" customHeight="1">
      <c r="A176" s="70">
        <v>167</v>
      </c>
      <c r="B176" s="93" t="s">
        <v>629</v>
      </c>
      <c r="C176" s="80" t="s">
        <v>264</v>
      </c>
      <c r="D176" s="20">
        <f>' MID Term 1'!D173+'MID Term 2'!D173</f>
        <v>24</v>
      </c>
      <c r="E176" s="20">
        <f>' MID Term 1'!H173+'MID Term 2'!E173</f>
        <v>23</v>
      </c>
      <c r="F176" s="20">
        <f>' MID Term 1'!L173+'MID Term 2'!F173</f>
        <v>23</v>
      </c>
      <c r="G176" s="20">
        <f>' MID Term 1'!P173+'MID Term 2'!J173</f>
        <v>25</v>
      </c>
      <c r="H176" s="20">
        <f>' MID Term 1'!Q173+'MID Term 2'!N173</f>
        <v>26</v>
      </c>
      <c r="I176" s="20">
        <f t="shared" si="0"/>
        <v>1</v>
      </c>
      <c r="J176" s="20">
        <f t="shared" si="1"/>
        <v>1</v>
      </c>
      <c r="K176" s="20">
        <f t="shared" si="2"/>
        <v>1</v>
      </c>
      <c r="L176" s="20">
        <f t="shared" si="3"/>
        <v>1</v>
      </c>
      <c r="M176" s="20">
        <f t="shared" si="4"/>
        <v>1</v>
      </c>
      <c r="N176" s="20">
        <f t="shared" si="5"/>
        <v>121</v>
      </c>
      <c r="O176" s="20">
        <f t="shared" si="6"/>
        <v>61</v>
      </c>
      <c r="P176" s="20">
        <f t="shared" si="7"/>
        <v>61</v>
      </c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5.75" customHeight="1">
      <c r="A177" s="70">
        <v>168</v>
      </c>
      <c r="B177" s="93" t="s">
        <v>631</v>
      </c>
      <c r="C177" s="80" t="s">
        <v>265</v>
      </c>
      <c r="D177" s="20">
        <f>' MID Term 1'!D174+'MID Term 2'!D174</f>
        <v>28</v>
      </c>
      <c r="E177" s="20">
        <f>' MID Term 1'!H174+'MID Term 2'!E174</f>
        <v>27</v>
      </c>
      <c r="F177" s="20">
        <f>' MID Term 1'!L174+'MID Term 2'!F174</f>
        <v>27</v>
      </c>
      <c r="G177" s="20">
        <f>' MID Term 1'!P174+'MID Term 2'!J174</f>
        <v>28</v>
      </c>
      <c r="H177" s="20">
        <f>' MID Term 1'!Q174+'MID Term 2'!N174</f>
        <v>28</v>
      </c>
      <c r="I177" s="20">
        <f t="shared" si="0"/>
        <v>1</v>
      </c>
      <c r="J177" s="20">
        <f t="shared" si="1"/>
        <v>1</v>
      </c>
      <c r="K177" s="20">
        <f t="shared" si="2"/>
        <v>1</v>
      </c>
      <c r="L177" s="20">
        <f t="shared" si="3"/>
        <v>1</v>
      </c>
      <c r="M177" s="20">
        <f t="shared" si="4"/>
        <v>1</v>
      </c>
      <c r="N177" s="20">
        <f t="shared" si="5"/>
        <v>138</v>
      </c>
      <c r="O177" s="20">
        <f t="shared" si="6"/>
        <v>69</v>
      </c>
      <c r="P177" s="20">
        <f t="shared" si="7"/>
        <v>69</v>
      </c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5.75" customHeight="1">
      <c r="A178" s="70">
        <v>169</v>
      </c>
      <c r="B178" s="93" t="s">
        <v>633</v>
      </c>
      <c r="C178" s="80" t="s">
        <v>266</v>
      </c>
      <c r="D178" s="20">
        <f>' MID Term 1'!D175+'MID Term 2'!D175</f>
        <v>24</v>
      </c>
      <c r="E178" s="20">
        <f>' MID Term 1'!H175+'MID Term 2'!E175</f>
        <v>23</v>
      </c>
      <c r="F178" s="20">
        <f>' MID Term 1'!L175+'MID Term 2'!F175</f>
        <v>23</v>
      </c>
      <c r="G178" s="20">
        <f>' MID Term 1'!P175+'MID Term 2'!J175</f>
        <v>25</v>
      </c>
      <c r="H178" s="20">
        <f>' MID Term 1'!Q175+'MID Term 2'!N175</f>
        <v>26</v>
      </c>
      <c r="I178" s="20">
        <f t="shared" si="0"/>
        <v>1</v>
      </c>
      <c r="J178" s="20">
        <f t="shared" si="1"/>
        <v>1</v>
      </c>
      <c r="K178" s="20">
        <f t="shared" si="2"/>
        <v>1</v>
      </c>
      <c r="L178" s="20">
        <f t="shared" si="3"/>
        <v>1</v>
      </c>
      <c r="M178" s="20">
        <f t="shared" si="4"/>
        <v>1</v>
      </c>
      <c r="N178" s="20">
        <f t="shared" si="5"/>
        <v>121</v>
      </c>
      <c r="O178" s="20">
        <f t="shared" si="6"/>
        <v>61</v>
      </c>
      <c r="P178" s="20">
        <f t="shared" si="7"/>
        <v>61</v>
      </c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5.75" customHeight="1">
      <c r="A179" s="70">
        <v>170</v>
      </c>
      <c r="B179" s="93" t="s">
        <v>635</v>
      </c>
      <c r="C179" s="80" t="s">
        <v>267</v>
      </c>
      <c r="D179" s="20">
        <f>' MID Term 1'!D176+'MID Term 2'!D176</f>
        <v>24</v>
      </c>
      <c r="E179" s="20">
        <f>' MID Term 1'!H176+'MID Term 2'!E176</f>
        <v>23</v>
      </c>
      <c r="F179" s="20">
        <f>' MID Term 1'!L176+'MID Term 2'!F176</f>
        <v>23</v>
      </c>
      <c r="G179" s="20">
        <f>' MID Term 1'!P176+'MID Term 2'!J176</f>
        <v>25</v>
      </c>
      <c r="H179" s="20">
        <f>' MID Term 1'!Q176+'MID Term 2'!N176</f>
        <v>26</v>
      </c>
      <c r="I179" s="20">
        <f t="shared" si="0"/>
        <v>1</v>
      </c>
      <c r="J179" s="20">
        <f t="shared" si="1"/>
        <v>1</v>
      </c>
      <c r="K179" s="20">
        <f t="shared" si="2"/>
        <v>1</v>
      </c>
      <c r="L179" s="20">
        <f t="shared" si="3"/>
        <v>1</v>
      </c>
      <c r="M179" s="20">
        <f t="shared" si="4"/>
        <v>1</v>
      </c>
      <c r="N179" s="20">
        <f t="shared" si="5"/>
        <v>121</v>
      </c>
      <c r="O179" s="20">
        <f t="shared" si="6"/>
        <v>61</v>
      </c>
      <c r="P179" s="20">
        <f t="shared" si="7"/>
        <v>61</v>
      </c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5.75" customHeight="1">
      <c r="A180" s="70">
        <v>171</v>
      </c>
      <c r="B180" s="93" t="s">
        <v>637</v>
      </c>
      <c r="C180" s="87" t="s">
        <v>268</v>
      </c>
      <c r="D180" s="20" t="s">
        <v>72</v>
      </c>
      <c r="E180" s="20" t="s">
        <v>72</v>
      </c>
      <c r="F180" s="20" t="s">
        <v>72</v>
      </c>
      <c r="G180" s="20" t="s">
        <v>72</v>
      </c>
      <c r="H180" s="20" t="s">
        <v>72</v>
      </c>
      <c r="I180" s="20" t="s">
        <v>72</v>
      </c>
      <c r="J180" s="20" t="s">
        <v>72</v>
      </c>
      <c r="K180" s="20" t="s">
        <v>72</v>
      </c>
      <c r="L180" s="20" t="s">
        <v>72</v>
      </c>
      <c r="M180" s="20" t="s">
        <v>72</v>
      </c>
      <c r="N180" s="20" t="s">
        <v>72</v>
      </c>
      <c r="O180" s="20" t="s">
        <v>72</v>
      </c>
      <c r="P180" s="20" t="s">
        <v>72</v>
      </c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5.75" customHeight="1">
      <c r="A181" s="70">
        <v>172</v>
      </c>
      <c r="B181" s="93" t="s">
        <v>639</v>
      </c>
      <c r="C181" s="80" t="s">
        <v>269</v>
      </c>
      <c r="D181" s="20">
        <f>' MID Term 1'!D178+'MID Term 2'!D178</f>
        <v>22</v>
      </c>
      <c r="E181" s="20">
        <f>' MID Term 1'!H178+'MID Term 2'!E178</f>
        <v>21</v>
      </c>
      <c r="F181" s="20">
        <f>' MID Term 1'!L178+'MID Term 2'!F178</f>
        <v>22</v>
      </c>
      <c r="G181" s="20">
        <f>' MID Term 1'!P178+'MID Term 2'!J178</f>
        <v>23</v>
      </c>
      <c r="H181" s="20">
        <f>' MID Term 1'!Q178+'MID Term 2'!N178</f>
        <v>24</v>
      </c>
      <c r="I181" s="20">
        <f t="shared" si="0"/>
        <v>1</v>
      </c>
      <c r="J181" s="20">
        <f t="shared" si="1"/>
        <v>1</v>
      </c>
      <c r="K181" s="20">
        <f t="shared" si="2"/>
        <v>1</v>
      </c>
      <c r="L181" s="20">
        <f t="shared" si="3"/>
        <v>1</v>
      </c>
      <c r="M181" s="20">
        <f t="shared" si="4"/>
        <v>1</v>
      </c>
      <c r="N181" s="20">
        <f t="shared" si="5"/>
        <v>112</v>
      </c>
      <c r="O181" s="20">
        <f t="shared" si="6"/>
        <v>56</v>
      </c>
      <c r="P181" s="20">
        <f t="shared" si="7"/>
        <v>56</v>
      </c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5.75" customHeight="1">
      <c r="A182" s="70">
        <v>173</v>
      </c>
      <c r="B182" s="93" t="s">
        <v>641</v>
      </c>
      <c r="C182" s="81" t="s">
        <v>270</v>
      </c>
      <c r="D182" s="20">
        <f>' MID Term 1'!D179+'MID Term 2'!D179</f>
        <v>22</v>
      </c>
      <c r="E182" s="20">
        <f>' MID Term 1'!H179+'MID Term 2'!E179</f>
        <v>21</v>
      </c>
      <c r="F182" s="20">
        <f>' MID Term 1'!L179+'MID Term 2'!F179</f>
        <v>22</v>
      </c>
      <c r="G182" s="20">
        <f>' MID Term 1'!P179+'MID Term 2'!J179</f>
        <v>23</v>
      </c>
      <c r="H182" s="20">
        <f>' MID Term 1'!Q179+'MID Term 2'!N179</f>
        <v>24</v>
      </c>
      <c r="I182" s="20">
        <f t="shared" si="0"/>
        <v>1</v>
      </c>
      <c r="J182" s="20">
        <f t="shared" si="1"/>
        <v>1</v>
      </c>
      <c r="K182" s="20">
        <f t="shared" si="2"/>
        <v>1</v>
      </c>
      <c r="L182" s="20">
        <f t="shared" si="3"/>
        <v>1</v>
      </c>
      <c r="M182" s="20">
        <f t="shared" si="4"/>
        <v>1</v>
      </c>
      <c r="N182" s="20">
        <f t="shared" si="5"/>
        <v>112</v>
      </c>
      <c r="O182" s="20">
        <f t="shared" si="6"/>
        <v>56</v>
      </c>
      <c r="P182" s="20">
        <f t="shared" si="7"/>
        <v>56</v>
      </c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5.75" customHeight="1">
      <c r="A183" s="70">
        <v>174</v>
      </c>
      <c r="B183" s="93" t="s">
        <v>643</v>
      </c>
      <c r="C183" s="80" t="s">
        <v>271</v>
      </c>
      <c r="D183" s="20">
        <f>' MID Term 1'!D180+'MID Term 2'!D180</f>
        <v>26</v>
      </c>
      <c r="E183" s="20">
        <f>' MID Term 1'!H180+'MID Term 2'!E180</f>
        <v>26</v>
      </c>
      <c r="F183" s="20">
        <f>' MID Term 1'!L180+'MID Term 2'!F180</f>
        <v>27</v>
      </c>
      <c r="G183" s="20">
        <f>' MID Term 1'!P180+'MID Term 2'!J180</f>
        <v>28</v>
      </c>
      <c r="H183" s="20">
        <f>' MID Term 1'!Q180+'MID Term 2'!N180</f>
        <v>28</v>
      </c>
      <c r="I183" s="20">
        <f t="shared" si="0"/>
        <v>1</v>
      </c>
      <c r="J183" s="20">
        <f t="shared" si="1"/>
        <v>1</v>
      </c>
      <c r="K183" s="20">
        <f t="shared" si="2"/>
        <v>1</v>
      </c>
      <c r="L183" s="20">
        <f t="shared" si="3"/>
        <v>1</v>
      </c>
      <c r="M183" s="20">
        <f t="shared" si="4"/>
        <v>1</v>
      </c>
      <c r="N183" s="20">
        <f t="shared" si="5"/>
        <v>135</v>
      </c>
      <c r="O183" s="20">
        <f t="shared" si="6"/>
        <v>68</v>
      </c>
      <c r="P183" s="20">
        <f t="shared" si="7"/>
        <v>68</v>
      </c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5.75" customHeight="1">
      <c r="A184" s="70">
        <v>175</v>
      </c>
      <c r="B184" s="93" t="s">
        <v>645</v>
      </c>
      <c r="C184" s="80" t="s">
        <v>272</v>
      </c>
      <c r="D184" s="20">
        <f>' MID Term 1'!D181+'MID Term 2'!D181</f>
        <v>22</v>
      </c>
      <c r="E184" s="20">
        <f>' MID Term 1'!H181+'MID Term 2'!E181</f>
        <v>21</v>
      </c>
      <c r="F184" s="20">
        <f>' MID Term 1'!L181+'MID Term 2'!F181</f>
        <v>22</v>
      </c>
      <c r="G184" s="20">
        <f>' MID Term 1'!P181+'MID Term 2'!J181</f>
        <v>23</v>
      </c>
      <c r="H184" s="20">
        <f>' MID Term 1'!Q181+'MID Term 2'!N181</f>
        <v>24</v>
      </c>
      <c r="I184" s="20">
        <f t="shared" si="0"/>
        <v>1</v>
      </c>
      <c r="J184" s="20">
        <f t="shared" si="1"/>
        <v>1</v>
      </c>
      <c r="K184" s="20">
        <f t="shared" si="2"/>
        <v>1</v>
      </c>
      <c r="L184" s="20">
        <f t="shared" si="3"/>
        <v>1</v>
      </c>
      <c r="M184" s="20">
        <f t="shared" si="4"/>
        <v>1</v>
      </c>
      <c r="N184" s="20">
        <f t="shared" si="5"/>
        <v>112</v>
      </c>
      <c r="O184" s="20">
        <f t="shared" si="6"/>
        <v>56</v>
      </c>
      <c r="P184" s="20">
        <f t="shared" si="7"/>
        <v>56</v>
      </c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5.75" customHeight="1">
      <c r="A185" s="70">
        <v>176</v>
      </c>
      <c r="B185" s="91" t="s">
        <v>647</v>
      </c>
      <c r="C185" s="88" t="s">
        <v>273</v>
      </c>
      <c r="D185" s="20">
        <f>' MID Term 1'!D182+'MID Term 2'!D182</f>
        <v>24</v>
      </c>
      <c r="E185" s="20">
        <f>' MID Term 1'!H182+'MID Term 2'!E182</f>
        <v>23</v>
      </c>
      <c r="F185" s="20">
        <f>' MID Term 1'!L182+'MID Term 2'!F182</f>
        <v>23</v>
      </c>
      <c r="G185" s="20">
        <f>' MID Term 1'!P182+'MID Term 2'!J182</f>
        <v>25</v>
      </c>
      <c r="H185" s="20">
        <f>' MID Term 1'!Q182+'MID Term 2'!N182</f>
        <v>26</v>
      </c>
      <c r="I185" s="20">
        <f t="shared" si="0"/>
        <v>1</v>
      </c>
      <c r="J185" s="20">
        <f t="shared" si="1"/>
        <v>1</v>
      </c>
      <c r="K185" s="20">
        <f t="shared" si="2"/>
        <v>1</v>
      </c>
      <c r="L185" s="20">
        <f t="shared" si="3"/>
        <v>1</v>
      </c>
      <c r="M185" s="20">
        <f t="shared" si="4"/>
        <v>1</v>
      </c>
      <c r="N185" s="20">
        <f t="shared" si="5"/>
        <v>121</v>
      </c>
      <c r="O185" s="20">
        <f t="shared" si="6"/>
        <v>61</v>
      </c>
      <c r="P185" s="20">
        <f t="shared" si="7"/>
        <v>61</v>
      </c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5.75" customHeight="1">
      <c r="A186" s="70">
        <v>177</v>
      </c>
      <c r="B186" s="91" t="s">
        <v>648</v>
      </c>
      <c r="C186" s="88" t="s">
        <v>274</v>
      </c>
      <c r="D186" s="20">
        <f>' MID Term 1'!D183+'MID Term 2'!D183</f>
        <v>23</v>
      </c>
      <c r="E186" s="20">
        <f>' MID Term 1'!H183+'MID Term 2'!E183</f>
        <v>22</v>
      </c>
      <c r="F186" s="20">
        <f>' MID Term 1'!L183+'MID Term 2'!F183</f>
        <v>23</v>
      </c>
      <c r="G186" s="20">
        <f>' MID Term 1'!P183+'MID Term 2'!J183</f>
        <v>24</v>
      </c>
      <c r="H186" s="20">
        <f>' MID Term 1'!Q183+'MID Term 2'!N183</f>
        <v>25</v>
      </c>
      <c r="I186" s="20">
        <f t="shared" si="0"/>
        <v>1</v>
      </c>
      <c r="J186" s="20">
        <f t="shared" si="1"/>
        <v>1</v>
      </c>
      <c r="K186" s="20">
        <f t="shared" si="2"/>
        <v>1</v>
      </c>
      <c r="L186" s="20">
        <f t="shared" si="3"/>
        <v>1</v>
      </c>
      <c r="M186" s="20">
        <f t="shared" si="4"/>
        <v>1</v>
      </c>
      <c r="N186" s="20">
        <f t="shared" si="5"/>
        <v>117</v>
      </c>
      <c r="O186" s="20">
        <f t="shared" si="6"/>
        <v>59</v>
      </c>
      <c r="P186" s="20">
        <f t="shared" si="7"/>
        <v>59</v>
      </c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5.75" customHeight="1">
      <c r="A187" s="70">
        <v>178</v>
      </c>
      <c r="B187" s="91" t="s">
        <v>649</v>
      </c>
      <c r="C187" s="80" t="s">
        <v>275</v>
      </c>
      <c r="D187" s="20">
        <f>' MID Term 1'!D184+'MID Term 2'!D184</f>
        <v>23</v>
      </c>
      <c r="E187" s="20">
        <f>' MID Term 1'!H184+'MID Term 2'!E184</f>
        <v>22</v>
      </c>
      <c r="F187" s="20">
        <f>' MID Term 1'!L184+'MID Term 2'!F184</f>
        <v>23</v>
      </c>
      <c r="G187" s="20">
        <f>' MID Term 1'!P184+'MID Term 2'!J184</f>
        <v>24</v>
      </c>
      <c r="H187" s="20">
        <f>' MID Term 1'!Q184+'MID Term 2'!N184</f>
        <v>25</v>
      </c>
      <c r="I187" s="20">
        <f t="shared" si="0"/>
        <v>1</v>
      </c>
      <c r="J187" s="20">
        <f t="shared" si="1"/>
        <v>1</v>
      </c>
      <c r="K187" s="20">
        <f t="shared" si="2"/>
        <v>1</v>
      </c>
      <c r="L187" s="20">
        <f t="shared" si="3"/>
        <v>1</v>
      </c>
      <c r="M187" s="20">
        <f t="shared" si="4"/>
        <v>1</v>
      </c>
      <c r="N187" s="20">
        <f t="shared" si="5"/>
        <v>117</v>
      </c>
      <c r="O187" s="20">
        <f t="shared" si="6"/>
        <v>59</v>
      </c>
      <c r="P187" s="20">
        <f t="shared" si="7"/>
        <v>59</v>
      </c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5.75" customHeight="1">
      <c r="A188" s="70">
        <v>179</v>
      </c>
      <c r="B188" s="91" t="s">
        <v>650</v>
      </c>
      <c r="C188" s="88" t="s">
        <v>276</v>
      </c>
      <c r="D188" s="20">
        <f>' MID Term 1'!D185+'MID Term 2'!D185</f>
        <v>17</v>
      </c>
      <c r="E188" s="20">
        <f>' MID Term 1'!H185+'MID Term 2'!E185</f>
        <v>16</v>
      </c>
      <c r="F188" s="20">
        <f>' MID Term 1'!L185+'MID Term 2'!F185</f>
        <v>18</v>
      </c>
      <c r="G188" s="20">
        <f>' MID Term 1'!P185+'MID Term 2'!J185</f>
        <v>18</v>
      </c>
      <c r="H188" s="20">
        <f>' MID Term 1'!Q185+'MID Term 2'!N185</f>
        <v>20</v>
      </c>
      <c r="I188" s="20">
        <f t="shared" si="0"/>
        <v>0</v>
      </c>
      <c r="J188" s="20">
        <f t="shared" si="1"/>
        <v>0</v>
      </c>
      <c r="K188" s="20">
        <f t="shared" si="2"/>
        <v>0</v>
      </c>
      <c r="L188" s="20">
        <f t="shared" si="3"/>
        <v>0</v>
      </c>
      <c r="M188" s="20">
        <f t="shared" si="4"/>
        <v>0</v>
      </c>
      <c r="N188" s="20">
        <f t="shared" si="5"/>
        <v>89</v>
      </c>
      <c r="O188" s="20">
        <f t="shared" si="6"/>
        <v>45</v>
      </c>
      <c r="P188" s="20">
        <f t="shared" si="7"/>
        <v>45</v>
      </c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5.75" customHeight="1">
      <c r="A189" s="70">
        <v>180</v>
      </c>
      <c r="B189" s="91" t="s">
        <v>651</v>
      </c>
      <c r="C189" s="89" t="s">
        <v>277</v>
      </c>
      <c r="D189" s="20">
        <f>' MID Term 1'!D186+'MID Term 2'!D186</f>
        <v>21</v>
      </c>
      <c r="E189" s="20">
        <f>' MID Term 1'!H186+'MID Term 2'!E186</f>
        <v>20</v>
      </c>
      <c r="F189" s="20">
        <f>' MID Term 1'!L186+'MID Term 2'!F186</f>
        <v>21</v>
      </c>
      <c r="G189" s="20">
        <f>' MID Term 1'!P186+'MID Term 2'!J186</f>
        <v>22</v>
      </c>
      <c r="H189" s="20">
        <f>' MID Term 1'!Q186+'MID Term 2'!N186</f>
        <v>23</v>
      </c>
      <c r="I189" s="20">
        <f t="shared" si="0"/>
        <v>1</v>
      </c>
      <c r="J189" s="20">
        <f t="shared" si="1"/>
        <v>0</v>
      </c>
      <c r="K189" s="20">
        <f t="shared" si="2"/>
        <v>1</v>
      </c>
      <c r="L189" s="20">
        <f t="shared" si="3"/>
        <v>1</v>
      </c>
      <c r="M189" s="20">
        <f t="shared" si="4"/>
        <v>1</v>
      </c>
      <c r="N189" s="20">
        <f t="shared" si="5"/>
        <v>107</v>
      </c>
      <c r="O189" s="20">
        <f t="shared" si="6"/>
        <v>54</v>
      </c>
      <c r="P189" s="20">
        <f t="shared" si="7"/>
        <v>54</v>
      </c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5.75" customHeight="1">
      <c r="A190" s="70">
        <v>181</v>
      </c>
      <c r="B190" s="91" t="s">
        <v>652</v>
      </c>
      <c r="C190" s="88" t="s">
        <v>278</v>
      </c>
      <c r="D190" s="20">
        <f>' MID Term 1'!D187+'MID Term 2'!D187</f>
        <v>17</v>
      </c>
      <c r="E190" s="20">
        <f>' MID Term 1'!H187+'MID Term 2'!E187</f>
        <v>16</v>
      </c>
      <c r="F190" s="20">
        <f>' MID Term 1'!L187+'MID Term 2'!F187</f>
        <v>18</v>
      </c>
      <c r="G190" s="20">
        <f>' MID Term 1'!P187+'MID Term 2'!J187</f>
        <v>18</v>
      </c>
      <c r="H190" s="20">
        <f>' MID Term 1'!Q187+'MID Term 2'!N187</f>
        <v>20</v>
      </c>
      <c r="I190" s="20">
        <f t="shared" si="0"/>
        <v>0</v>
      </c>
      <c r="J190" s="20">
        <f t="shared" si="1"/>
        <v>0</v>
      </c>
      <c r="K190" s="20">
        <f t="shared" si="2"/>
        <v>0</v>
      </c>
      <c r="L190" s="20">
        <f t="shared" si="3"/>
        <v>0</v>
      </c>
      <c r="M190" s="20">
        <f t="shared" si="4"/>
        <v>0</v>
      </c>
      <c r="N190" s="20">
        <f t="shared" si="5"/>
        <v>89</v>
      </c>
      <c r="O190" s="20">
        <f t="shared" si="6"/>
        <v>45</v>
      </c>
      <c r="P190" s="20">
        <f t="shared" si="7"/>
        <v>45</v>
      </c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5.75" customHeight="1">
      <c r="A191" s="70">
        <v>182</v>
      </c>
      <c r="B191" s="91" t="s">
        <v>653</v>
      </c>
      <c r="C191" s="89" t="s">
        <v>279</v>
      </c>
      <c r="D191" s="20">
        <f>' MID Term 1'!D188+'MID Term 2'!D188</f>
        <v>21</v>
      </c>
      <c r="E191" s="20">
        <f>' MID Term 1'!H188+'MID Term 2'!E188</f>
        <v>20</v>
      </c>
      <c r="F191" s="20">
        <f>' MID Term 1'!L188+'MID Term 2'!F188</f>
        <v>21</v>
      </c>
      <c r="G191" s="20">
        <f>' MID Term 1'!P188+'MID Term 2'!J188</f>
        <v>22</v>
      </c>
      <c r="H191" s="20">
        <f>' MID Term 1'!Q188+'MID Term 2'!N188</f>
        <v>23</v>
      </c>
      <c r="I191" s="20">
        <f t="shared" si="0"/>
        <v>1</v>
      </c>
      <c r="J191" s="20">
        <f t="shared" si="1"/>
        <v>0</v>
      </c>
      <c r="K191" s="20">
        <f t="shared" si="2"/>
        <v>1</v>
      </c>
      <c r="L191" s="20">
        <f t="shared" si="3"/>
        <v>1</v>
      </c>
      <c r="M191" s="20">
        <f t="shared" si="4"/>
        <v>1</v>
      </c>
      <c r="N191" s="20">
        <f t="shared" si="5"/>
        <v>107</v>
      </c>
      <c r="O191" s="20">
        <f t="shared" si="6"/>
        <v>54</v>
      </c>
      <c r="P191" s="20">
        <f t="shared" si="7"/>
        <v>54</v>
      </c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5.75" customHeight="1">
      <c r="A192" s="70">
        <v>183</v>
      </c>
      <c r="B192" s="91" t="s">
        <v>654</v>
      </c>
      <c r="C192" s="89" t="s">
        <v>280</v>
      </c>
      <c r="D192" s="20">
        <f>' MID Term 1'!D189+'MID Term 2'!D189</f>
        <v>20</v>
      </c>
      <c r="E192" s="20">
        <f>' MID Term 1'!H189+'MID Term 2'!E189</f>
        <v>19</v>
      </c>
      <c r="F192" s="20">
        <f>' MID Term 1'!L189+'MID Term 2'!F189</f>
        <v>20</v>
      </c>
      <c r="G192" s="20">
        <f>' MID Term 1'!P189+'MID Term 2'!J189</f>
        <v>21</v>
      </c>
      <c r="H192" s="20">
        <f>' MID Term 1'!Q189+'MID Term 2'!N189</f>
        <v>23</v>
      </c>
      <c r="I192" s="20">
        <f t="shared" si="0"/>
        <v>0</v>
      </c>
      <c r="J192" s="20">
        <f t="shared" si="1"/>
        <v>0</v>
      </c>
      <c r="K192" s="20">
        <f t="shared" si="2"/>
        <v>0</v>
      </c>
      <c r="L192" s="20">
        <f t="shared" si="3"/>
        <v>1</v>
      </c>
      <c r="M192" s="20">
        <f t="shared" si="4"/>
        <v>1</v>
      </c>
      <c r="N192" s="20">
        <f t="shared" si="5"/>
        <v>103</v>
      </c>
      <c r="O192" s="20">
        <f t="shared" si="6"/>
        <v>52</v>
      </c>
      <c r="P192" s="20">
        <f t="shared" si="7"/>
        <v>52</v>
      </c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5.75" customHeight="1">
      <c r="A193" s="70">
        <v>184</v>
      </c>
      <c r="B193" s="91" t="s">
        <v>655</v>
      </c>
      <c r="C193" s="81" t="s">
        <v>281</v>
      </c>
      <c r="D193" s="20">
        <f>' MID Term 1'!D190+'MID Term 2'!D190</f>
        <v>28</v>
      </c>
      <c r="E193" s="20">
        <f>' MID Term 1'!H190+'MID Term 2'!E190</f>
        <v>27</v>
      </c>
      <c r="F193" s="20">
        <f>' MID Term 1'!L190+'MID Term 2'!F190</f>
        <v>27</v>
      </c>
      <c r="G193" s="20">
        <f>' MID Term 1'!P190+'MID Term 2'!J190</f>
        <v>28</v>
      </c>
      <c r="H193" s="20">
        <f>' MID Term 1'!Q190+'MID Term 2'!N190</f>
        <v>28</v>
      </c>
      <c r="I193" s="20">
        <f t="shared" si="0"/>
        <v>1</v>
      </c>
      <c r="J193" s="20">
        <f t="shared" si="1"/>
        <v>1</v>
      </c>
      <c r="K193" s="20">
        <f t="shared" si="2"/>
        <v>1</v>
      </c>
      <c r="L193" s="20">
        <f t="shared" si="3"/>
        <v>1</v>
      </c>
      <c r="M193" s="20">
        <f t="shared" si="4"/>
        <v>1</v>
      </c>
      <c r="N193" s="20">
        <f t="shared" si="5"/>
        <v>138</v>
      </c>
      <c r="O193" s="20">
        <f t="shared" si="6"/>
        <v>69</v>
      </c>
      <c r="P193" s="20">
        <f t="shared" si="7"/>
        <v>69</v>
      </c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5.75" customHeight="1">
      <c r="A194" s="70">
        <v>185</v>
      </c>
      <c r="B194" s="91" t="s">
        <v>657</v>
      </c>
      <c r="C194" s="81" t="s">
        <v>282</v>
      </c>
      <c r="D194" s="20">
        <f>' MID Term 1'!D191+'MID Term 2'!D191</f>
        <v>28</v>
      </c>
      <c r="E194" s="20">
        <f>' MID Term 1'!H191+'MID Term 2'!E191</f>
        <v>27</v>
      </c>
      <c r="F194" s="20">
        <f>' MID Term 1'!L191+'MID Term 2'!F191</f>
        <v>27</v>
      </c>
      <c r="G194" s="20">
        <f>' MID Term 1'!P191+'MID Term 2'!J191</f>
        <v>28</v>
      </c>
      <c r="H194" s="20">
        <f>' MID Term 1'!Q191+'MID Term 2'!N191</f>
        <v>28</v>
      </c>
      <c r="I194" s="20">
        <f t="shared" si="0"/>
        <v>1</v>
      </c>
      <c r="J194" s="20">
        <f t="shared" si="1"/>
        <v>1</v>
      </c>
      <c r="K194" s="20">
        <f t="shared" si="2"/>
        <v>1</v>
      </c>
      <c r="L194" s="20">
        <f t="shared" si="3"/>
        <v>1</v>
      </c>
      <c r="M194" s="20">
        <f t="shared" si="4"/>
        <v>1</v>
      </c>
      <c r="N194" s="20">
        <f t="shared" si="5"/>
        <v>138</v>
      </c>
      <c r="O194" s="20">
        <f t="shared" si="6"/>
        <v>69</v>
      </c>
      <c r="P194" s="20">
        <f t="shared" si="7"/>
        <v>69</v>
      </c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5.75" customHeight="1">
      <c r="A195" s="70">
        <v>186</v>
      </c>
      <c r="B195" s="91" t="s">
        <v>659</v>
      </c>
      <c r="C195" s="81" t="s">
        <v>283</v>
      </c>
      <c r="D195" s="20">
        <f>' MID Term 1'!D192+'MID Term 2'!D192</f>
        <v>26</v>
      </c>
      <c r="E195" s="20">
        <f>' MID Term 1'!H192+'MID Term 2'!E192</f>
        <v>25</v>
      </c>
      <c r="F195" s="20">
        <f>' MID Term 1'!L192+'MID Term 2'!F192</f>
        <v>25</v>
      </c>
      <c r="G195" s="20">
        <f>' MID Term 1'!P192+'MID Term 2'!J192</f>
        <v>27</v>
      </c>
      <c r="H195" s="20">
        <f>' MID Term 1'!Q192+'MID Term 2'!N192</f>
        <v>28</v>
      </c>
      <c r="I195" s="20">
        <f t="shared" si="0"/>
        <v>1</v>
      </c>
      <c r="J195" s="20">
        <f t="shared" si="1"/>
        <v>1</v>
      </c>
      <c r="K195" s="20">
        <f t="shared" si="2"/>
        <v>1</v>
      </c>
      <c r="L195" s="20">
        <f t="shared" si="3"/>
        <v>1</v>
      </c>
      <c r="M195" s="20">
        <f t="shared" si="4"/>
        <v>1</v>
      </c>
      <c r="N195" s="20">
        <f t="shared" si="5"/>
        <v>131</v>
      </c>
      <c r="O195" s="20">
        <f t="shared" si="6"/>
        <v>66</v>
      </c>
      <c r="P195" s="20">
        <f t="shared" si="7"/>
        <v>66</v>
      </c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5.75" customHeight="1">
      <c r="A196" s="70">
        <v>187</v>
      </c>
      <c r="B196" s="91" t="s">
        <v>661</v>
      </c>
      <c r="C196" s="81" t="s">
        <v>128</v>
      </c>
      <c r="D196" s="20">
        <f>' MID Term 1'!D193+'MID Term 2'!D193</f>
        <v>21</v>
      </c>
      <c r="E196" s="20">
        <f>' MID Term 1'!H193+'MID Term 2'!E193</f>
        <v>20</v>
      </c>
      <c r="F196" s="20">
        <f>' MID Term 1'!L193+'MID Term 2'!F193</f>
        <v>21</v>
      </c>
      <c r="G196" s="20">
        <f>' MID Term 1'!P193+'MID Term 2'!J193</f>
        <v>22</v>
      </c>
      <c r="H196" s="20">
        <f>' MID Term 1'!Q193+'MID Term 2'!N193</f>
        <v>23</v>
      </c>
      <c r="I196" s="20">
        <f t="shared" si="0"/>
        <v>1</v>
      </c>
      <c r="J196" s="20">
        <f t="shared" si="1"/>
        <v>0</v>
      </c>
      <c r="K196" s="20">
        <f t="shared" si="2"/>
        <v>1</v>
      </c>
      <c r="L196" s="20">
        <f t="shared" si="3"/>
        <v>1</v>
      </c>
      <c r="M196" s="20">
        <f t="shared" si="4"/>
        <v>1</v>
      </c>
      <c r="N196" s="20">
        <f t="shared" si="5"/>
        <v>107</v>
      </c>
      <c r="O196" s="20">
        <f t="shared" si="6"/>
        <v>54</v>
      </c>
      <c r="P196" s="20">
        <f t="shared" si="7"/>
        <v>54</v>
      </c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5.75" customHeight="1">
      <c r="A197" s="70">
        <v>188</v>
      </c>
      <c r="B197" s="91" t="s">
        <v>662</v>
      </c>
      <c r="C197" s="81" t="s">
        <v>284</v>
      </c>
      <c r="D197" s="20">
        <f>' MID Term 1'!D194+'MID Term 2'!D194</f>
        <v>22</v>
      </c>
      <c r="E197" s="20">
        <f>' MID Term 1'!H194+'MID Term 2'!E194</f>
        <v>21</v>
      </c>
      <c r="F197" s="20">
        <f>' MID Term 1'!L194+'MID Term 2'!F194</f>
        <v>22</v>
      </c>
      <c r="G197" s="20">
        <f>' MID Term 1'!P194+'MID Term 2'!J194</f>
        <v>23</v>
      </c>
      <c r="H197" s="20">
        <f>' MID Term 1'!Q194+'MID Term 2'!N194</f>
        <v>24</v>
      </c>
      <c r="I197" s="20">
        <f t="shared" si="0"/>
        <v>1</v>
      </c>
      <c r="J197" s="20">
        <f t="shared" si="1"/>
        <v>1</v>
      </c>
      <c r="K197" s="20">
        <f t="shared" si="2"/>
        <v>1</v>
      </c>
      <c r="L197" s="20">
        <f t="shared" si="3"/>
        <v>1</v>
      </c>
      <c r="M197" s="20">
        <f t="shared" si="4"/>
        <v>1</v>
      </c>
      <c r="N197" s="20">
        <f t="shared" si="5"/>
        <v>112</v>
      </c>
      <c r="O197" s="20">
        <f t="shared" si="6"/>
        <v>56</v>
      </c>
      <c r="P197" s="20">
        <f t="shared" si="7"/>
        <v>56</v>
      </c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5.75" customHeight="1">
      <c r="A198" s="70">
        <v>189</v>
      </c>
      <c r="B198" s="91" t="s">
        <v>664</v>
      </c>
      <c r="C198" s="81" t="s">
        <v>285</v>
      </c>
      <c r="D198" s="20">
        <f>' MID Term 1'!D195+'MID Term 2'!D195</f>
        <v>20</v>
      </c>
      <c r="E198" s="20">
        <f>' MID Term 1'!H195+'MID Term 2'!E195</f>
        <v>19</v>
      </c>
      <c r="F198" s="20">
        <f>' MID Term 1'!L195+'MID Term 2'!F195</f>
        <v>20</v>
      </c>
      <c r="G198" s="20">
        <f>' MID Term 1'!P195+'MID Term 2'!J195</f>
        <v>21</v>
      </c>
      <c r="H198" s="20">
        <f>' MID Term 1'!Q195+'MID Term 2'!N195</f>
        <v>23</v>
      </c>
      <c r="I198" s="20">
        <f t="shared" si="0"/>
        <v>0</v>
      </c>
      <c r="J198" s="20">
        <f t="shared" si="1"/>
        <v>0</v>
      </c>
      <c r="K198" s="20">
        <f t="shared" si="2"/>
        <v>0</v>
      </c>
      <c r="L198" s="20">
        <f t="shared" si="3"/>
        <v>1</v>
      </c>
      <c r="M198" s="20">
        <f t="shared" si="4"/>
        <v>1</v>
      </c>
      <c r="N198" s="20">
        <f t="shared" si="5"/>
        <v>103</v>
      </c>
      <c r="O198" s="20">
        <f t="shared" si="6"/>
        <v>52</v>
      </c>
      <c r="P198" s="20">
        <f t="shared" si="7"/>
        <v>52</v>
      </c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5.75" customHeight="1">
      <c r="A199" s="70">
        <v>190</v>
      </c>
      <c r="B199" s="91" t="s">
        <v>666</v>
      </c>
      <c r="C199" s="81" t="s">
        <v>286</v>
      </c>
      <c r="D199" s="20">
        <f>' MID Term 1'!D196+'MID Term 2'!D196</f>
        <v>22</v>
      </c>
      <c r="E199" s="20">
        <f>' MID Term 1'!H196+'MID Term 2'!E196</f>
        <v>21</v>
      </c>
      <c r="F199" s="20">
        <f>' MID Term 1'!L196+'MID Term 2'!F196</f>
        <v>22</v>
      </c>
      <c r="G199" s="20">
        <f>' MID Term 1'!P196+'MID Term 2'!J196</f>
        <v>23</v>
      </c>
      <c r="H199" s="20">
        <f>' MID Term 1'!Q196+'MID Term 2'!N196</f>
        <v>24</v>
      </c>
      <c r="I199" s="20">
        <f t="shared" si="0"/>
        <v>1</v>
      </c>
      <c r="J199" s="20">
        <f t="shared" si="1"/>
        <v>1</v>
      </c>
      <c r="K199" s="20">
        <f t="shared" si="2"/>
        <v>1</v>
      </c>
      <c r="L199" s="20">
        <f t="shared" si="3"/>
        <v>1</v>
      </c>
      <c r="M199" s="20">
        <f t="shared" si="4"/>
        <v>1</v>
      </c>
      <c r="N199" s="20">
        <f t="shared" si="5"/>
        <v>112</v>
      </c>
      <c r="O199" s="20">
        <f t="shared" si="6"/>
        <v>56</v>
      </c>
      <c r="P199" s="20">
        <f t="shared" si="7"/>
        <v>56</v>
      </c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5.75" customHeight="1">
      <c r="A200" s="70">
        <v>191</v>
      </c>
      <c r="B200" s="91" t="s">
        <v>668</v>
      </c>
      <c r="C200" s="81" t="s">
        <v>287</v>
      </c>
      <c r="D200" s="20">
        <f>' MID Term 1'!D197+'MID Term 2'!D197</f>
        <v>20</v>
      </c>
      <c r="E200" s="20">
        <f>' MID Term 1'!H197+'MID Term 2'!E197</f>
        <v>19</v>
      </c>
      <c r="F200" s="20">
        <f>' MID Term 1'!L197+'MID Term 2'!F197</f>
        <v>20</v>
      </c>
      <c r="G200" s="20">
        <f>' MID Term 1'!P197+'MID Term 2'!J197</f>
        <v>21</v>
      </c>
      <c r="H200" s="20">
        <f>' MID Term 1'!Q197+'MID Term 2'!N197</f>
        <v>23</v>
      </c>
      <c r="I200" s="20">
        <f t="shared" si="0"/>
        <v>0</v>
      </c>
      <c r="J200" s="20">
        <f t="shared" si="1"/>
        <v>0</v>
      </c>
      <c r="K200" s="20">
        <f t="shared" si="2"/>
        <v>0</v>
      </c>
      <c r="L200" s="20">
        <f t="shared" si="3"/>
        <v>1</v>
      </c>
      <c r="M200" s="20">
        <f t="shared" si="4"/>
        <v>1</v>
      </c>
      <c r="N200" s="20">
        <f t="shared" si="5"/>
        <v>103</v>
      </c>
      <c r="O200" s="20">
        <f t="shared" si="6"/>
        <v>52</v>
      </c>
      <c r="P200" s="20">
        <f t="shared" si="7"/>
        <v>52</v>
      </c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5.75" customHeight="1">
      <c r="A201" s="70">
        <v>192</v>
      </c>
      <c r="B201" s="91" t="s">
        <v>670</v>
      </c>
      <c r="C201" s="81" t="s">
        <v>288</v>
      </c>
      <c r="D201" s="20">
        <f>' MID Term 1'!D198+'MID Term 2'!D198</f>
        <v>22</v>
      </c>
      <c r="E201" s="20">
        <f>' MID Term 1'!H198+'MID Term 2'!E198</f>
        <v>21</v>
      </c>
      <c r="F201" s="20">
        <f>' MID Term 1'!L198+'MID Term 2'!F198</f>
        <v>22</v>
      </c>
      <c r="G201" s="20">
        <f>' MID Term 1'!P198+'MID Term 2'!J198</f>
        <v>23</v>
      </c>
      <c r="H201" s="20">
        <f>' MID Term 1'!Q198+'MID Term 2'!N198</f>
        <v>24</v>
      </c>
      <c r="I201" s="20">
        <f t="shared" si="0"/>
        <v>1</v>
      </c>
      <c r="J201" s="20">
        <f t="shared" si="1"/>
        <v>1</v>
      </c>
      <c r="K201" s="20">
        <f t="shared" si="2"/>
        <v>1</v>
      </c>
      <c r="L201" s="20">
        <f t="shared" si="3"/>
        <v>1</v>
      </c>
      <c r="M201" s="20">
        <f t="shared" si="4"/>
        <v>1</v>
      </c>
      <c r="N201" s="20">
        <f t="shared" si="5"/>
        <v>112</v>
      </c>
      <c r="O201" s="20">
        <f t="shared" si="6"/>
        <v>56</v>
      </c>
      <c r="P201" s="20">
        <f t="shared" si="7"/>
        <v>56</v>
      </c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5.75" customHeight="1">
      <c r="A202" s="70">
        <v>193</v>
      </c>
      <c r="B202" s="91" t="s">
        <v>672</v>
      </c>
      <c r="C202" s="81" t="s">
        <v>289</v>
      </c>
      <c r="D202" s="20">
        <f>' MID Term 1'!D199+'MID Term 2'!D199</f>
        <v>20</v>
      </c>
      <c r="E202" s="20">
        <f>' MID Term 1'!H199+'MID Term 2'!E199</f>
        <v>19</v>
      </c>
      <c r="F202" s="20">
        <f>' MID Term 1'!L199+'MID Term 2'!F199</f>
        <v>20</v>
      </c>
      <c r="G202" s="20">
        <f>' MID Term 1'!P199+'MID Term 2'!J199</f>
        <v>21</v>
      </c>
      <c r="H202" s="20">
        <f>' MID Term 1'!Q199+'MID Term 2'!N199</f>
        <v>23</v>
      </c>
      <c r="I202" s="20">
        <f t="shared" si="0"/>
        <v>0</v>
      </c>
      <c r="J202" s="20">
        <f t="shared" si="1"/>
        <v>0</v>
      </c>
      <c r="K202" s="20">
        <f t="shared" si="2"/>
        <v>0</v>
      </c>
      <c r="L202" s="20">
        <f t="shared" si="3"/>
        <v>1</v>
      </c>
      <c r="M202" s="20">
        <f t="shared" si="4"/>
        <v>1</v>
      </c>
      <c r="N202" s="20">
        <f t="shared" si="5"/>
        <v>103</v>
      </c>
      <c r="O202" s="20">
        <f t="shared" si="6"/>
        <v>52</v>
      </c>
      <c r="P202" s="20">
        <f t="shared" si="7"/>
        <v>52</v>
      </c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5.75" customHeight="1">
      <c r="A203" s="70">
        <v>194</v>
      </c>
      <c r="B203" s="91" t="s">
        <v>674</v>
      </c>
      <c r="C203" s="81" t="s">
        <v>290</v>
      </c>
      <c r="D203" s="20">
        <f>' MID Term 1'!D200+'MID Term 2'!D200</f>
        <v>21</v>
      </c>
      <c r="E203" s="20">
        <f>' MID Term 1'!H200+'MID Term 2'!E200</f>
        <v>20</v>
      </c>
      <c r="F203" s="20">
        <f>' MID Term 1'!L200+'MID Term 2'!F200</f>
        <v>21</v>
      </c>
      <c r="G203" s="20">
        <f>' MID Term 1'!P200+'MID Term 2'!J200</f>
        <v>22</v>
      </c>
      <c r="H203" s="20">
        <f>' MID Term 1'!Q200+'MID Term 2'!N200</f>
        <v>23</v>
      </c>
      <c r="I203" s="20">
        <f t="shared" si="0"/>
        <v>1</v>
      </c>
      <c r="J203" s="20">
        <f t="shared" si="1"/>
        <v>0</v>
      </c>
      <c r="K203" s="20">
        <f t="shared" si="2"/>
        <v>1</v>
      </c>
      <c r="L203" s="20">
        <f t="shared" si="3"/>
        <v>1</v>
      </c>
      <c r="M203" s="20">
        <f t="shared" si="4"/>
        <v>1</v>
      </c>
      <c r="N203" s="20">
        <f t="shared" si="5"/>
        <v>107</v>
      </c>
      <c r="O203" s="20">
        <f t="shared" si="6"/>
        <v>54</v>
      </c>
      <c r="P203" s="20">
        <f t="shared" si="7"/>
        <v>54</v>
      </c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5.75" customHeight="1">
      <c r="A204" s="70">
        <v>195</v>
      </c>
      <c r="B204" s="91" t="s">
        <v>676</v>
      </c>
      <c r="C204" s="81" t="s">
        <v>291</v>
      </c>
      <c r="D204" s="20">
        <f>' MID Term 1'!D201+'MID Term 2'!D201</f>
        <v>21</v>
      </c>
      <c r="E204" s="20">
        <f>' MID Term 1'!H201+'MID Term 2'!E201</f>
        <v>20</v>
      </c>
      <c r="F204" s="20">
        <f>' MID Term 1'!L201+'MID Term 2'!F201</f>
        <v>21</v>
      </c>
      <c r="G204" s="20">
        <f>' MID Term 1'!P201+'MID Term 2'!J201</f>
        <v>22</v>
      </c>
      <c r="H204" s="20">
        <f>' MID Term 1'!Q201+'MID Term 2'!N201</f>
        <v>23</v>
      </c>
      <c r="I204" s="20">
        <f t="shared" si="0"/>
        <v>1</v>
      </c>
      <c r="J204" s="20">
        <f t="shared" si="1"/>
        <v>0</v>
      </c>
      <c r="K204" s="20">
        <f t="shared" si="2"/>
        <v>1</v>
      </c>
      <c r="L204" s="20">
        <f t="shared" si="3"/>
        <v>1</v>
      </c>
      <c r="M204" s="20">
        <f t="shared" si="4"/>
        <v>1</v>
      </c>
      <c r="N204" s="20">
        <f t="shared" si="5"/>
        <v>107</v>
      </c>
      <c r="O204" s="20">
        <f t="shared" si="6"/>
        <v>54</v>
      </c>
      <c r="P204" s="20">
        <f t="shared" si="7"/>
        <v>54</v>
      </c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5.75" customHeight="1">
      <c r="A205" s="70">
        <v>196</v>
      </c>
      <c r="B205" s="91" t="s">
        <v>678</v>
      </c>
      <c r="C205" s="81" t="s">
        <v>292</v>
      </c>
      <c r="D205" s="20">
        <f>' MID Term 1'!D202+'MID Term 2'!D202</f>
        <v>17</v>
      </c>
      <c r="E205" s="20">
        <f>' MID Term 1'!H202+'MID Term 2'!E202</f>
        <v>16</v>
      </c>
      <c r="F205" s="20">
        <f>' MID Term 1'!L202+'MID Term 2'!F202</f>
        <v>18</v>
      </c>
      <c r="G205" s="20">
        <f>' MID Term 1'!P202+'MID Term 2'!J202</f>
        <v>18</v>
      </c>
      <c r="H205" s="20">
        <f>' MID Term 1'!Q202+'MID Term 2'!N202</f>
        <v>20</v>
      </c>
      <c r="I205" s="20">
        <f t="shared" si="0"/>
        <v>0</v>
      </c>
      <c r="J205" s="20">
        <f t="shared" si="1"/>
        <v>0</v>
      </c>
      <c r="K205" s="20">
        <f t="shared" si="2"/>
        <v>0</v>
      </c>
      <c r="L205" s="20">
        <f t="shared" si="3"/>
        <v>0</v>
      </c>
      <c r="M205" s="20">
        <f t="shared" si="4"/>
        <v>0</v>
      </c>
      <c r="N205" s="20">
        <f t="shared" si="5"/>
        <v>89</v>
      </c>
      <c r="O205" s="20">
        <f t="shared" si="6"/>
        <v>45</v>
      </c>
      <c r="P205" s="20">
        <f t="shared" si="7"/>
        <v>45</v>
      </c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5.75" customHeight="1">
      <c r="A206" s="70">
        <v>197</v>
      </c>
      <c r="B206" s="91" t="s">
        <v>680</v>
      </c>
      <c r="C206" s="81" t="s">
        <v>293</v>
      </c>
      <c r="D206" s="20">
        <f>' MID Term 1'!D203+'MID Term 2'!D203</f>
        <v>17</v>
      </c>
      <c r="E206" s="20">
        <f>' MID Term 1'!H203+'MID Term 2'!E203</f>
        <v>16</v>
      </c>
      <c r="F206" s="20">
        <f>' MID Term 1'!L203+'MID Term 2'!F203</f>
        <v>18</v>
      </c>
      <c r="G206" s="20">
        <f>' MID Term 1'!P203+'MID Term 2'!J203</f>
        <v>18</v>
      </c>
      <c r="H206" s="20">
        <f>' MID Term 1'!Q203+'MID Term 2'!N203</f>
        <v>20</v>
      </c>
      <c r="I206" s="20">
        <f t="shared" si="0"/>
        <v>0</v>
      </c>
      <c r="J206" s="20">
        <f t="shared" si="1"/>
        <v>0</v>
      </c>
      <c r="K206" s="20">
        <f t="shared" si="2"/>
        <v>0</v>
      </c>
      <c r="L206" s="20">
        <f t="shared" si="3"/>
        <v>0</v>
      </c>
      <c r="M206" s="20">
        <f t="shared" si="4"/>
        <v>0</v>
      </c>
      <c r="N206" s="20">
        <f t="shared" si="5"/>
        <v>89</v>
      </c>
      <c r="O206" s="20">
        <f t="shared" si="6"/>
        <v>45</v>
      </c>
      <c r="P206" s="20">
        <f t="shared" si="7"/>
        <v>45</v>
      </c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5.75" customHeight="1">
      <c r="A207" s="70">
        <v>198</v>
      </c>
      <c r="B207" s="91" t="s">
        <v>682</v>
      </c>
      <c r="C207" s="90" t="s">
        <v>294</v>
      </c>
      <c r="D207" s="20" t="s">
        <v>72</v>
      </c>
      <c r="E207" s="20" t="s">
        <v>72</v>
      </c>
      <c r="F207" s="20" t="s">
        <v>72</v>
      </c>
      <c r="G207" s="20" t="s">
        <v>72</v>
      </c>
      <c r="H207" s="20" t="s">
        <v>72</v>
      </c>
      <c r="I207" s="20" t="s">
        <v>72</v>
      </c>
      <c r="J207" s="20" t="s">
        <v>72</v>
      </c>
      <c r="K207" s="20" t="s">
        <v>72</v>
      </c>
      <c r="L207" s="20" t="s">
        <v>72</v>
      </c>
      <c r="M207" s="20" t="s">
        <v>72</v>
      </c>
      <c r="N207" s="20" t="s">
        <v>72</v>
      </c>
      <c r="O207" s="20" t="s">
        <v>72</v>
      </c>
      <c r="P207" s="20" t="s">
        <v>72</v>
      </c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5.75" customHeight="1">
      <c r="A208" s="70">
        <v>199</v>
      </c>
      <c r="B208" s="91" t="s">
        <v>684</v>
      </c>
      <c r="C208" s="90" t="s">
        <v>295</v>
      </c>
      <c r="D208" s="20">
        <f>' MID Term 1'!D205+'MID Term 2'!D205</f>
        <v>22</v>
      </c>
      <c r="E208" s="20">
        <f>' MID Term 1'!H205+'MID Term 2'!E205</f>
        <v>21</v>
      </c>
      <c r="F208" s="20">
        <f>' MID Term 1'!L205+'MID Term 2'!F205</f>
        <v>22</v>
      </c>
      <c r="G208" s="20">
        <f>' MID Term 1'!P205+'MID Term 2'!J205</f>
        <v>23</v>
      </c>
      <c r="H208" s="20">
        <f>' MID Term 1'!Q205+'MID Term 2'!N205</f>
        <v>24</v>
      </c>
      <c r="I208" s="20">
        <f t="shared" si="0"/>
        <v>1</v>
      </c>
      <c r="J208" s="20">
        <f t="shared" si="1"/>
        <v>1</v>
      </c>
      <c r="K208" s="20">
        <f t="shared" si="2"/>
        <v>1</v>
      </c>
      <c r="L208" s="20">
        <f t="shared" si="3"/>
        <v>1</v>
      </c>
      <c r="M208" s="20">
        <f t="shared" si="4"/>
        <v>1</v>
      </c>
      <c r="N208" s="20">
        <f t="shared" si="5"/>
        <v>112</v>
      </c>
      <c r="O208" s="20">
        <f t="shared" si="6"/>
        <v>56</v>
      </c>
      <c r="P208" s="20">
        <f t="shared" si="7"/>
        <v>56</v>
      </c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5.75" customHeight="1">
      <c r="A209" s="70">
        <v>200</v>
      </c>
      <c r="B209" s="91" t="s">
        <v>686</v>
      </c>
      <c r="C209" s="90" t="s">
        <v>296</v>
      </c>
      <c r="D209" s="20" t="s">
        <v>72</v>
      </c>
      <c r="E209" s="20" t="s">
        <v>72</v>
      </c>
      <c r="F209" s="20" t="s">
        <v>72</v>
      </c>
      <c r="G209" s="20" t="s">
        <v>72</v>
      </c>
      <c r="H209" s="20" t="s">
        <v>72</v>
      </c>
      <c r="I209" s="20" t="s">
        <v>72</v>
      </c>
      <c r="J209" s="20" t="s">
        <v>72</v>
      </c>
      <c r="K209" s="20" t="s">
        <v>72</v>
      </c>
      <c r="L209" s="20" t="s">
        <v>72</v>
      </c>
      <c r="M209" s="20" t="s">
        <v>72</v>
      </c>
      <c r="N209" s="20" t="s">
        <v>72</v>
      </c>
      <c r="O209" s="20" t="s">
        <v>72</v>
      </c>
      <c r="P209" s="20" t="s">
        <v>72</v>
      </c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5.75" customHeight="1">
      <c r="A210" s="48"/>
      <c r="B210" s="48"/>
      <c r="C210" s="12" t="s">
        <v>83</v>
      </c>
      <c r="D210" s="77">
        <v>200</v>
      </c>
      <c r="E210" s="77">
        <v>200</v>
      </c>
      <c r="F210" s="77">
        <v>200</v>
      </c>
      <c r="G210" s="77">
        <v>200</v>
      </c>
      <c r="H210" s="77">
        <v>200</v>
      </c>
      <c r="I210" s="78">
        <f t="shared" ref="I210:M210" si="8">SUM(I10:I209)</f>
        <v>178</v>
      </c>
      <c r="J210" s="78">
        <f t="shared" si="8"/>
        <v>142</v>
      </c>
      <c r="K210" s="78">
        <f t="shared" si="8"/>
        <v>178</v>
      </c>
      <c r="L210" s="78">
        <f t="shared" si="8"/>
        <v>187</v>
      </c>
      <c r="M210" s="78">
        <f t="shared" si="8"/>
        <v>189</v>
      </c>
      <c r="N210" s="48"/>
      <c r="O210" s="48"/>
      <c r="P210" s="55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5.75" customHeight="1">
      <c r="A211" s="130" t="s">
        <v>84</v>
      </c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9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5.75" customHeight="1">
      <c r="A212" s="120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2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5.75" customHeight="1">
      <c r="A213" s="120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2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5.75" customHeight="1">
      <c r="A214" s="123"/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5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5.75" customHeigh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55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5.75" customHeight="1">
      <c r="A216" s="110" t="s">
        <v>41</v>
      </c>
      <c r="B216" s="108"/>
      <c r="C216" s="109"/>
      <c r="D216" s="23" t="s">
        <v>42</v>
      </c>
      <c r="E216" s="23" t="s">
        <v>43</v>
      </c>
      <c r="F216" s="24"/>
      <c r="G216" s="24"/>
      <c r="H216" s="24"/>
      <c r="I216" s="24"/>
      <c r="J216" s="48"/>
      <c r="K216" s="48"/>
      <c r="L216" s="48"/>
      <c r="M216" s="48"/>
      <c r="N216" s="48"/>
      <c r="O216" s="48"/>
      <c r="P216" s="55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5.75" customHeight="1">
      <c r="A217" s="110" t="s">
        <v>85</v>
      </c>
      <c r="B217" s="108"/>
      <c r="C217" s="109"/>
      <c r="D217" s="24">
        <f>ROUND((I210/D210*100),0)</f>
        <v>89</v>
      </c>
      <c r="E217" s="23">
        <f t="shared" ref="E217:E221" si="9">IF(D217&gt;100,"ERROR",IF(D217&gt;=61,3,IF(D217&gt;=46,2,IF(D217&gt;=16,1,IF(D217&gt;15,0,0)))))</f>
        <v>3</v>
      </c>
      <c r="F217" s="24">
        <f t="shared" ref="F217:F221" si="10">E217*0.2</f>
        <v>0.60000000000000009</v>
      </c>
      <c r="G217" s="24"/>
      <c r="H217" s="24"/>
      <c r="I217" s="24"/>
      <c r="J217" s="48"/>
      <c r="K217" s="48"/>
      <c r="L217" s="48"/>
      <c r="M217" s="48"/>
      <c r="N217" s="48"/>
      <c r="O217" s="48"/>
      <c r="P217" s="55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5.75" customHeight="1">
      <c r="A218" s="110" t="s">
        <v>86</v>
      </c>
      <c r="B218" s="108"/>
      <c r="C218" s="109"/>
      <c r="D218" s="24">
        <f>ROUND((J210/E210*100),0)</f>
        <v>71</v>
      </c>
      <c r="E218" s="23">
        <f t="shared" si="9"/>
        <v>3</v>
      </c>
      <c r="F218" s="24">
        <f t="shared" si="10"/>
        <v>0.60000000000000009</v>
      </c>
      <c r="G218" s="24"/>
      <c r="H218" s="24"/>
      <c r="I218" s="24"/>
      <c r="J218" s="48"/>
      <c r="K218" s="48"/>
      <c r="L218" s="48"/>
      <c r="M218" s="48"/>
      <c r="N218" s="48"/>
      <c r="O218" s="48"/>
      <c r="P218" s="55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5.75" customHeight="1">
      <c r="A219" s="110" t="s">
        <v>87</v>
      </c>
      <c r="B219" s="108"/>
      <c r="C219" s="109"/>
      <c r="D219" s="24">
        <f>ROUND((K210/F210*100),0)</f>
        <v>89</v>
      </c>
      <c r="E219" s="23">
        <f t="shared" si="9"/>
        <v>3</v>
      </c>
      <c r="F219" s="24">
        <f t="shared" si="10"/>
        <v>0.60000000000000009</v>
      </c>
      <c r="G219" s="24"/>
      <c r="H219" s="24"/>
      <c r="I219" s="24"/>
      <c r="J219" s="48"/>
      <c r="K219" s="48"/>
      <c r="L219" s="48"/>
      <c r="M219" s="48"/>
      <c r="N219" s="48"/>
      <c r="O219" s="48"/>
      <c r="P219" s="55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5.75" customHeight="1">
      <c r="A220" s="110" t="s">
        <v>88</v>
      </c>
      <c r="B220" s="108"/>
      <c r="C220" s="109"/>
      <c r="D220" s="24">
        <f>ROUND((L210/G210*100),0)</f>
        <v>94</v>
      </c>
      <c r="E220" s="23">
        <f t="shared" si="9"/>
        <v>3</v>
      </c>
      <c r="F220" s="24">
        <f t="shared" si="10"/>
        <v>0.60000000000000009</v>
      </c>
      <c r="G220" s="24"/>
      <c r="H220" s="24"/>
      <c r="I220" s="24"/>
      <c r="J220" s="48"/>
      <c r="K220" s="48"/>
      <c r="L220" s="48"/>
      <c r="M220" s="48"/>
      <c r="N220" s="48"/>
      <c r="O220" s="48"/>
      <c r="P220" s="55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5.75" customHeight="1">
      <c r="A221" s="110" t="s">
        <v>89</v>
      </c>
      <c r="B221" s="108"/>
      <c r="C221" s="109"/>
      <c r="D221" s="24">
        <f>ROUND((M210/H210*100),0)</f>
        <v>95</v>
      </c>
      <c r="E221" s="23">
        <f t="shared" si="9"/>
        <v>3</v>
      </c>
      <c r="F221" s="24">
        <f t="shared" si="10"/>
        <v>0.60000000000000009</v>
      </c>
      <c r="G221" s="24"/>
      <c r="H221" s="24" t="s">
        <v>90</v>
      </c>
      <c r="I221" s="24">
        <f>SUM(F217:F221)</f>
        <v>3.0000000000000004</v>
      </c>
      <c r="J221" s="48"/>
      <c r="K221" s="48"/>
      <c r="L221" s="48"/>
      <c r="M221" s="48"/>
      <c r="N221" s="48"/>
      <c r="O221" s="48"/>
      <c r="P221" s="55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5.75" customHeigh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55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5.75" customHeight="1">
      <c r="A223" s="130" t="s">
        <v>91</v>
      </c>
      <c r="B223" s="118"/>
      <c r="C223" s="118"/>
      <c r="D223" s="118"/>
      <c r="E223" s="118"/>
      <c r="F223" s="118"/>
      <c r="G223" s="118"/>
      <c r="H223" s="119"/>
      <c r="I223" s="130" t="s">
        <v>92</v>
      </c>
      <c r="J223" s="118"/>
      <c r="K223" s="118"/>
      <c r="L223" s="118"/>
      <c r="M223" s="118"/>
      <c r="N223" s="118"/>
      <c r="O223" s="118"/>
      <c r="P223" s="119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5.75" customHeight="1">
      <c r="A224" s="120"/>
      <c r="B224" s="121"/>
      <c r="C224" s="121"/>
      <c r="D224" s="121"/>
      <c r="E224" s="121"/>
      <c r="F224" s="121"/>
      <c r="G224" s="121"/>
      <c r="H224" s="122"/>
      <c r="I224" s="120"/>
      <c r="J224" s="121"/>
      <c r="K224" s="121"/>
      <c r="L224" s="121"/>
      <c r="M224" s="121"/>
      <c r="N224" s="121"/>
      <c r="O224" s="121"/>
      <c r="P224" s="122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5.75" customHeight="1">
      <c r="A225" s="120"/>
      <c r="B225" s="121"/>
      <c r="C225" s="121"/>
      <c r="D225" s="121"/>
      <c r="E225" s="121"/>
      <c r="F225" s="121"/>
      <c r="G225" s="121"/>
      <c r="H225" s="122"/>
      <c r="I225" s="120"/>
      <c r="J225" s="121"/>
      <c r="K225" s="121"/>
      <c r="L225" s="121"/>
      <c r="M225" s="121"/>
      <c r="N225" s="121"/>
      <c r="O225" s="121"/>
      <c r="P225" s="122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54.75" customHeight="1">
      <c r="A226" s="123"/>
      <c r="B226" s="124"/>
      <c r="C226" s="124"/>
      <c r="D226" s="124"/>
      <c r="E226" s="124"/>
      <c r="F226" s="124"/>
      <c r="G226" s="124"/>
      <c r="H226" s="125"/>
      <c r="I226" s="123"/>
      <c r="J226" s="124"/>
      <c r="K226" s="124"/>
      <c r="L226" s="124"/>
      <c r="M226" s="124"/>
      <c r="N226" s="124"/>
      <c r="O226" s="124"/>
      <c r="P226" s="125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5.75" customHeigh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55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5.7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55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5.75" customHeigh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55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5.7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55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5.75" customHeight="1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55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5.75" customHeight="1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55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5.75" customHeight="1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55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5.75" customHeight="1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55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5.75" customHeight="1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55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5.75" customHeight="1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55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5.75" customHeight="1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55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5.75" customHeight="1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55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5.75" customHeight="1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55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5.75" customHeight="1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55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5.75" customHeight="1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55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5.75" customHeight="1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55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5.75" customHeight="1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55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5.75" customHeight="1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55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5.75" customHeight="1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55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5.75" customHeight="1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55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5.75" customHeight="1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55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5.75" customHeigh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55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5.75" customHeigh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55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5.75" customHeigh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55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5.75" customHeigh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55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5.75" customHeigh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55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5.75" customHeigh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55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5.75" customHeigh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55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5.75" customHeigh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55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5.75" customHeight="1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55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5.75" customHeight="1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55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5.75" customHeight="1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55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5.75" customHeight="1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55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5.75" customHeight="1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55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5.75" customHeight="1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55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5.75" customHeight="1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55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5.75" customHeight="1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55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5.75" customHeight="1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55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5.75" customHeight="1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55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5.75" customHeight="1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55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5.75" customHeight="1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55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5.75" customHeight="1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55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5.75" customHeight="1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55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5.75" customHeight="1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55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5.75" customHeigh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55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5.75" customHeigh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55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5.75" customHeigh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55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5.75" customHeigh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55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5.75" customHeigh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55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5.75" customHeigh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55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5.75" customHeigh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55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5.75" customHeigh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55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5.75" customHeight="1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55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5.75" customHeight="1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55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5.75" customHeight="1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55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5.75" customHeight="1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55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5.75" customHeight="1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55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5.75" customHeight="1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55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5.75" customHeight="1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55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5.75" customHeight="1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55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5.75" customHeight="1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55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5.75" customHeight="1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55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5.75" customHeight="1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55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5.75" customHeight="1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55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5.75" customHeight="1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55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5.75" customHeight="1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55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5.75" customHeight="1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55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5.75" customHeigh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55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5.75" customHeigh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55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5.75" customHeigh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55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5.75" customHeigh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55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5.75" customHeigh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55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5.75" customHeigh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55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5.7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55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5.75" customHeigh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55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5.7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55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5.75" customHeigh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55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5.75" customHeigh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55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5.75" customHeigh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55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5.75" customHeight="1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55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5.75" customHeight="1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55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5.75" customHeight="1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55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5.75" customHeight="1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55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5.75" customHeight="1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55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5.75" customHeight="1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55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5.75" customHeight="1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55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5.75" customHeight="1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55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5.75" customHeigh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55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5.75" customHeigh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55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5.75" customHeigh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55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5.75" customHeigh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55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5.75" customHeight="1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55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5.75" customHeight="1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55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5.75" customHeight="1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55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5.75" customHeight="1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55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5.75" customHeight="1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55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5.75" customHeight="1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55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5.75" customHeight="1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55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5.75" customHeight="1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55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5.75" customHeight="1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55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5.75" customHeight="1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55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5.75" customHeight="1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55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5.75" customHeight="1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55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5.75" customHeight="1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55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5.75" customHeight="1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55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5.75" customHeight="1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55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5.75" customHeight="1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55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5.75" customHeight="1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55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5.75" customHeight="1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55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5.75" customHeigh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55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5.75" customHeigh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55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5.75" customHeigh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55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5.75" customHeigh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55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5.75" customHeight="1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55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5.75" customHeight="1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55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5.75" customHeight="1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55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5.75" customHeight="1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55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5.75" customHeight="1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55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5.75" customHeight="1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55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5.75" customHeight="1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55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5.75" customHeight="1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55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5.75" customHeight="1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5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5.75" customHeight="1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5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5.75" customHeight="1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5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5.75" customHeight="1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5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5.75" customHeight="1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5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5.75" customHeight="1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5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5.75" customHeight="1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5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5.75" customHeight="1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5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5.75" customHeight="1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5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5.75" customHeight="1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5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5.75" customHeight="1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5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5.75" customHeight="1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5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5.75" customHeight="1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5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5.75" customHeight="1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5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5.75" customHeigh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5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5.75" customHeigh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5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5.75" customHeigh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5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5.75" customHeigh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5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5.75" customHeight="1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5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5.75" customHeight="1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5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5.75" customHeight="1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5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5.75" customHeight="1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5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5.75" customHeight="1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5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5.75" customHeight="1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5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5.75" customHeight="1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5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5.75" customHeight="1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5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5.75" customHeight="1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5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5.75" customHeight="1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5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5.75" customHeight="1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5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5.75" customHeight="1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5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5.75" customHeight="1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5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5.75" customHeight="1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5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5.75" customHeight="1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5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5.75" customHeight="1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5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5.75" customHeight="1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5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5.75" customHeigh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5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5.75" customHeigh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5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5.75" customHeigh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5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5.75" customHeigh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55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5.75" customHeight="1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55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5.75" customHeight="1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55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5.75" customHeight="1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55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5.75" customHeight="1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55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5.75" customHeight="1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55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5.75" customHeight="1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55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5.75" customHeight="1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55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5.75" customHeight="1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55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5.75" customHeight="1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55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5.75" customHeight="1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55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5.75" customHeight="1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55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5.75" customHeight="1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55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5.75" customHeight="1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55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5.75" customHeight="1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55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5.75" customHeight="1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55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5.75" customHeight="1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55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5.75" customHeight="1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55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5.75" customHeigh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55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5.75" customHeigh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55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5.75" customHeigh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55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5.75" customHeigh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55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5.75" customHeight="1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55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5.75" customHeight="1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55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5.75" customHeight="1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55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5.75" customHeight="1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55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5.75" customHeight="1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55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5.75" customHeight="1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55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5.75" customHeight="1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55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5.75" customHeight="1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55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5.75" customHeight="1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55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5.75" customHeight="1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55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5.75" customHeight="1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55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5.75" customHeight="1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55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5.75" customHeight="1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55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5.75" customHeight="1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55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5.75" customHeigh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55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5.75" customHeigh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55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5.75" customHeigh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5.75" customHeigh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5.75" customHeight="1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5.75" customHeight="1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5.75" customHeight="1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5.75" customHeight="1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5.75" customHeight="1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5.75" customHeight="1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5.75" customHeight="1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5.75" customHeight="1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5.75" customHeight="1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5.75" customHeight="1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5.75" customHeight="1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5.75" customHeight="1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5.75" customHeight="1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5.75" customHeight="1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5.75" customHeight="1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5.75" customHeight="1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5.75" customHeight="1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5.75" customHeight="1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5.75" customHeight="1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5.75" customHeight="1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5.75" customHeight="1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5.75" customHeight="1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5.75" customHeight="1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5.75" customHeight="1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5.75" customHeight="1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5.75" customHeight="1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5.75" customHeight="1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5.75" customHeight="1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5.75" customHeight="1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5.75" customHeight="1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5.75" customHeight="1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5.75" customHeight="1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5.75" customHeight="1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5.75" customHeight="1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5.75" customHeight="1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5.75" customHeight="1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5.75" customHeight="1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5.75" customHeight="1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5.75" customHeight="1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5.75" customHeight="1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5.75" customHeight="1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5.75" customHeight="1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5.75" customHeight="1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5.75" customHeight="1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5.75" customHeight="1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5.75" customHeight="1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5.75" customHeight="1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5.75" customHeight="1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5.75" customHeight="1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5.75" customHeight="1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5.75" customHeight="1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5.75" customHeight="1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5.75" customHeight="1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5.75" customHeight="1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5.75" customHeight="1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5.75" customHeight="1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5.75" customHeight="1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5.75" customHeight="1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5.75" customHeight="1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5.75" customHeight="1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5.75" customHeight="1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5.75" customHeight="1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5.75" customHeight="1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5.75" customHeight="1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5.75" customHeight="1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5.75" customHeight="1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5.75" customHeight="1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5.75" customHeight="1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5.75" customHeight="1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5.75" customHeight="1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5.75" customHeight="1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5.75" customHeight="1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5.75" customHeight="1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5.75" customHeight="1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5.75" customHeight="1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5.75" customHeight="1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5.75" customHeight="1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5.75" customHeight="1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5.75" customHeight="1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5.75" customHeight="1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5.75" customHeight="1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5.75" customHeight="1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5.75" customHeight="1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5.75" customHeight="1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5.75" customHeight="1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5.75" customHeight="1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5.75" customHeight="1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5.75" customHeight="1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5.75" customHeight="1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5.75" customHeight="1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5.75" customHeight="1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5.75" customHeight="1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5.75" customHeight="1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5.75" customHeight="1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5.75" customHeight="1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5.75" customHeight="1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5.75" customHeight="1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5.75" customHeight="1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5.75" customHeight="1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5.75" customHeight="1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5.75" customHeight="1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5.75" customHeight="1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5.75" customHeight="1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5.75" customHeight="1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5.75" customHeight="1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5.75" customHeight="1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5.75" customHeight="1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5.75" customHeight="1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5.75" customHeight="1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5.75" customHeight="1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5.75" customHeight="1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5.75" customHeight="1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5.75" customHeight="1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5.75" customHeight="1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5.75" customHeight="1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5.75" customHeight="1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5.75" customHeight="1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5.75" customHeight="1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5.75" customHeight="1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5.75" customHeight="1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5.75" customHeight="1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5.75" customHeight="1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5.75" customHeight="1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5.75" customHeight="1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5.75" customHeight="1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5.75" customHeight="1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5.75" customHeight="1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5.75" customHeight="1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5.75" customHeight="1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5.75" customHeight="1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5.75" customHeight="1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5.75" customHeight="1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5.75" customHeight="1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5.75" customHeight="1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5.75" customHeight="1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5.75" customHeight="1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5.75" customHeight="1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5.75" customHeight="1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5.75" customHeight="1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5.75" customHeight="1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5.75" customHeight="1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5.75" customHeight="1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5.75" customHeight="1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5.75" customHeight="1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5.75" customHeight="1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5.75" customHeight="1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5.75" customHeight="1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5.75" customHeight="1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5.75" customHeight="1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5.75" customHeight="1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5.75" customHeight="1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5.75" customHeight="1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5.75" customHeight="1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5.75" customHeight="1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5.75" customHeight="1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5.75" customHeight="1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5.75" customHeight="1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5.75" customHeight="1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5.75" customHeight="1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5.75" customHeight="1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5.75" customHeight="1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5.75" customHeight="1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5.75" customHeight="1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5.75" customHeight="1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5.75" customHeight="1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5.75" customHeight="1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5.75" customHeight="1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5.75" customHeight="1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5.75" customHeight="1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5.75" customHeight="1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5.75" customHeight="1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5.75" customHeight="1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5.75" customHeight="1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5.75" customHeight="1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5.75" customHeight="1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5.75" customHeight="1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5.75" customHeight="1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5.75" customHeight="1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5.75" customHeight="1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5.75" customHeight="1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5.75" customHeight="1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5.75" customHeight="1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5.75" customHeight="1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5.75" customHeight="1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5.75" customHeight="1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5.75" customHeight="1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5.75" customHeight="1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5.75" customHeight="1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5.75" customHeight="1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5.75" customHeight="1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5.75" customHeight="1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5.75" customHeight="1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5.75" customHeight="1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5.75" customHeight="1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5.75" customHeight="1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5.75" customHeight="1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5.75" customHeight="1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5.75" customHeight="1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5.75" customHeight="1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5.75" customHeight="1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5.75" customHeight="1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5.75" customHeight="1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5.75" customHeight="1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5.75" customHeight="1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5.75" customHeight="1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5.75" customHeight="1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5.75" customHeight="1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5.75" customHeight="1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5.75" customHeight="1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5.75" customHeight="1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5.75" customHeight="1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5.75" customHeight="1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5.75" customHeight="1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5.75" customHeight="1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5.75" customHeight="1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5.75" customHeight="1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5.75" customHeight="1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5.75" customHeight="1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5.75" customHeight="1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5.75" customHeight="1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5.75" customHeight="1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5.75" customHeight="1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5.75" customHeight="1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5.75" customHeight="1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5.75" customHeight="1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5.75" customHeight="1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5.75" customHeight="1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5.75" customHeight="1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5.75" customHeight="1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5.75" customHeight="1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5.75" customHeight="1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5.75" customHeight="1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5.75" customHeight="1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5.75" customHeight="1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5.75" customHeight="1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5.75" customHeight="1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5.75" customHeight="1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5.75" customHeight="1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5.75" customHeight="1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5.75" customHeight="1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5.75" customHeight="1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5.75" customHeight="1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5.75" customHeight="1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5.75" customHeight="1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5.75" customHeight="1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5.75" customHeight="1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5.75" customHeight="1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5.75" customHeight="1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5.75" customHeight="1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5.75" customHeight="1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5.75" customHeight="1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5.75" customHeight="1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5.75" customHeight="1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5.75" customHeight="1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5.75" customHeight="1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5.75" customHeight="1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5.75" customHeight="1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5.75" customHeight="1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5.75" customHeight="1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5.75" customHeight="1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5.75" customHeight="1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5.75" customHeight="1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5.75" customHeight="1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5.75" customHeight="1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5.75" customHeight="1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5.75" customHeight="1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5.75" customHeight="1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5.75" customHeight="1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5.75" customHeight="1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5.75" customHeight="1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5.75" customHeight="1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5.75" customHeight="1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5.75" customHeight="1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5.75" customHeight="1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5.75" customHeight="1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5.75" customHeight="1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5.75" customHeight="1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5.75" customHeight="1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5.75" customHeight="1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5.75" customHeight="1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5.75" customHeight="1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5.75" customHeight="1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5.75" customHeight="1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5.75" customHeight="1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5.75" customHeight="1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5.75" customHeight="1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5.75" customHeight="1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5.75" customHeight="1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5.75" customHeight="1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5.75" customHeight="1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5.75" customHeight="1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5.75" customHeight="1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5.75" customHeight="1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5.75" customHeight="1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5.75" customHeight="1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5.75" customHeight="1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5.75" customHeight="1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5.75" customHeight="1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5.75" customHeight="1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5.75" customHeight="1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1:26" ht="15.75" customHeight="1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1:26" ht="15.75" customHeight="1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1:26" ht="15.75" customHeight="1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1:26" ht="15.75" customHeight="1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1:26" ht="15.75" customHeight="1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1:26" ht="15.75" customHeight="1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1:26" ht="15.75" customHeight="1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1:26" ht="15.75" customHeight="1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1:26" ht="15.75" customHeight="1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1:26" ht="15.75" customHeight="1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1:26" ht="15.75" customHeight="1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1:26" ht="15.75" customHeight="1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1:26" ht="15.75" customHeight="1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1:26" ht="15.75" customHeight="1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1:26" ht="15.75" customHeight="1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1:26" ht="15.75" customHeight="1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1:26" ht="15.75" customHeight="1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1:26" ht="15.75" customHeight="1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1:26" ht="15.75" customHeight="1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1:26" ht="15.75" customHeight="1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1:26" ht="15.75" customHeight="1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1:26" ht="15.75" customHeight="1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1:26" ht="15.75" customHeight="1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1:26" ht="15.75" customHeight="1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1:26" ht="15.75" customHeight="1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1:26" ht="15.75" customHeight="1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1:26" ht="15.75" customHeight="1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1:26" ht="15.75" customHeight="1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1:26" ht="15.75" customHeight="1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1:26" ht="15.75" customHeight="1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1:26" ht="15.75" customHeight="1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1:26" ht="15.75" customHeight="1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1:26" ht="15.75" customHeight="1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1:26" ht="15.75" customHeight="1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1:26" ht="15.75" customHeight="1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1:26" ht="15.75" customHeight="1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1:26" ht="15.75" customHeight="1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1:26" ht="15.75" customHeight="1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1:26" ht="15.75" customHeight="1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1:26" ht="15.75" customHeight="1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1:26" ht="15.75" customHeight="1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1:26" ht="15.75" customHeight="1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1:26" ht="15.75" customHeight="1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1:26" ht="15.75" customHeight="1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1:26" ht="15.75" customHeight="1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1:26" ht="15.75" customHeight="1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1:26" ht="15.75" customHeight="1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1:26" ht="15.75" customHeight="1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1:26" ht="15.75" customHeight="1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1:26" ht="15.75" customHeight="1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1:26" ht="15.75" customHeight="1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1:26" ht="15.75" customHeight="1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1:26" ht="15.75" customHeight="1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1:26" ht="15.75" customHeight="1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1:26" ht="15.75" customHeight="1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1:26" ht="15.75" customHeight="1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1:26" ht="15.75" customHeight="1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1:26" ht="15.75" customHeight="1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1:26" ht="15.75" customHeight="1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1:26" ht="15.75" customHeight="1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1:26" ht="15.75" customHeight="1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1:26" ht="15.75" customHeight="1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1:26" ht="15.75" customHeight="1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1:26" ht="15.75" customHeight="1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1:26" ht="15.75" customHeight="1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1:26" ht="15.75" customHeight="1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1:26" ht="15.75" customHeight="1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1:26" ht="15.75" customHeight="1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1:26" ht="15.75" customHeight="1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1:26" ht="15.75" customHeight="1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1:26" ht="15.75" customHeight="1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1:26" ht="15.75" customHeight="1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1:26" ht="15.75" customHeight="1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1:26" ht="15.75" customHeight="1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1:26" ht="15.75" customHeight="1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1:26" ht="15.75" customHeight="1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1:26" ht="15.75" customHeight="1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1:26" ht="15.75" customHeight="1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1:26" ht="15.75" customHeight="1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1:26" ht="15.75" customHeight="1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1:26" ht="15.75" customHeight="1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1:26" ht="15.75" customHeight="1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1:26" ht="15.75" customHeight="1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1:26" ht="15.75" customHeight="1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1:26" ht="15.75" customHeight="1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1:26" ht="15.75" customHeight="1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1:26" ht="15.75" customHeight="1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1:26" ht="15.75" customHeight="1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1:26" ht="15.75" customHeight="1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1:26" ht="15.75" customHeight="1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1:26" ht="15.75" customHeight="1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1:26" ht="15.75" customHeight="1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1:26" ht="15.75" customHeight="1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1:26" ht="15.75" customHeight="1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1:26" ht="15.75" customHeight="1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1:26" ht="15.75" customHeight="1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1:26" ht="15.75" customHeight="1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1:26" ht="15.75" customHeight="1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1:26" ht="15.75" customHeight="1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1:26" ht="15.75" customHeight="1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1:26" ht="15.75" customHeight="1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1:26" ht="15.75" customHeight="1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1:26" ht="15.75" customHeight="1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1:26" ht="15.75" customHeight="1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1:26" ht="15.75" customHeight="1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1:26" ht="15.75" customHeight="1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1:26" ht="15.75" customHeight="1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1:26" ht="15.75" customHeight="1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1:26" ht="15.75" customHeight="1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1:26" ht="15.75" customHeight="1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1:26" ht="15.75" customHeight="1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1:26" ht="15.75" customHeight="1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1:26" ht="15.75" customHeight="1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1:26" ht="15.75" customHeight="1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1:26" ht="15.75" customHeight="1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1:26" ht="15.75" customHeight="1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1:26" ht="15.75" customHeight="1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1:26" ht="15.75" customHeight="1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1:26" ht="15.75" customHeight="1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1:26" ht="15.75" customHeight="1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1:26" ht="15.75" customHeight="1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1:26" ht="15.75" customHeight="1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1:26" ht="15.75" customHeight="1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1:26" ht="15.75" customHeight="1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1:26" ht="15.75" customHeight="1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1:26" ht="15.75" customHeight="1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1:26" ht="15.75" customHeight="1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1:26" ht="15.75" customHeight="1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1:26" ht="15.75" customHeight="1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1:26" ht="15.75" customHeight="1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1:26" ht="15.75" customHeight="1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1:26" ht="15.75" customHeight="1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1:26" ht="15.75" customHeight="1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1:26" ht="15.75" customHeight="1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1:26" ht="15.75" customHeight="1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1:26" ht="15.75" customHeight="1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1:26" ht="15.75" customHeight="1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1:26" ht="15.75" customHeight="1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1:26" ht="15.75" customHeight="1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1:26" ht="15.75" customHeight="1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1:26" ht="15.75" customHeight="1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1:26" ht="15.75" customHeight="1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1:26" ht="15.75" customHeight="1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1:26" ht="15.75" customHeight="1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1:26" ht="15.75" customHeight="1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1:26" ht="15.75" customHeight="1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1:26" ht="15.75" customHeight="1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1:26" ht="15.75" customHeight="1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1:26" ht="15.75" customHeight="1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1:26" ht="15.75" customHeight="1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1:26" ht="15.75" customHeight="1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1:26" ht="15.75" customHeight="1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1:26" ht="15.75" customHeight="1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1:26" ht="15.75" customHeight="1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1:26" ht="15.75" customHeight="1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1:26" ht="15.75" customHeight="1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1:26" ht="15.75" customHeight="1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1:26" ht="15.75" customHeight="1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1:26" ht="15.75" customHeight="1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1:26" ht="15.75" customHeight="1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1:26" ht="15.75" customHeight="1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1:26" ht="15.75" customHeight="1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1:26" ht="15.75" customHeight="1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1:26" ht="15.75" customHeight="1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1:26" ht="15.75" customHeight="1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1:26" ht="15.75" customHeight="1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1:26" ht="15.75" customHeight="1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1:26" ht="15.75" customHeight="1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1:26" ht="15.75" customHeight="1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1:26" ht="15.75" customHeight="1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1:26" ht="15.75" customHeight="1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1:26" ht="15.75" customHeight="1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1:26" ht="15.75" customHeight="1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1:26" ht="15.75" customHeight="1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1:26" ht="15.75" customHeight="1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1:26" ht="15.75" customHeight="1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1:26" ht="15.75" customHeight="1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1:26" ht="15.75" customHeight="1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1:26" ht="15.75" customHeight="1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1:26" ht="15.75" customHeight="1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1:26" ht="15.75" customHeight="1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1:26" ht="15.75" customHeight="1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1:26" ht="15.75" customHeight="1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1:26" ht="15.75" customHeight="1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1:26" ht="15.75" customHeight="1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1:26" ht="15.75" customHeight="1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1:26" ht="15.75" customHeight="1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1:26" ht="15.75" customHeight="1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1:26" ht="15.75" customHeight="1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1:26" ht="15.75" customHeight="1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1:26" ht="15.75" customHeight="1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1:26" ht="15.75" customHeight="1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1:26" ht="15.75" customHeight="1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1:26" ht="15.75" customHeight="1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1:26" ht="15.75" customHeight="1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1:26" ht="15.75" customHeight="1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1:26" ht="15.75" customHeight="1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1:26" ht="15.75" customHeight="1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1:26" ht="15.75" customHeight="1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1:26" ht="15.75" customHeight="1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1:26" ht="15.75" customHeight="1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1:26" ht="15.75" customHeight="1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1:26" ht="15.75" customHeight="1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1:26" ht="15.75" customHeight="1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1:26" ht="15.75" customHeight="1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1:26" ht="15.75" customHeight="1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1:26" ht="15.75" customHeight="1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1:26" ht="15.75" customHeight="1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1:26" ht="15.75" customHeight="1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1:26" ht="15.75" customHeight="1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1:26" ht="15.75" customHeight="1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1:26" ht="15.75" customHeight="1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1:26" ht="15.75" customHeight="1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1:26" ht="15.75" customHeight="1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1:26" ht="15.75" customHeight="1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1:26" ht="15.75" customHeight="1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1:26" ht="15.75" customHeight="1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1:26" ht="15.75" customHeight="1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1:26" ht="15.75" customHeight="1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1:26" ht="15.75" customHeight="1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1:26" ht="15.75" customHeight="1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1:26" ht="15.75" customHeight="1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1:26" ht="15.75" customHeight="1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1:26" ht="15.75" customHeight="1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1:26" ht="15.75" customHeight="1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1:26" ht="15.75" customHeight="1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1:26" ht="15.75" customHeight="1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1:26" ht="15.75" customHeight="1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1:26" ht="15.75" customHeight="1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1:26" ht="15.75" customHeight="1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1:26" ht="15.75" customHeight="1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1:26" ht="15.75" customHeight="1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1:26" ht="15.75" customHeight="1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1:26" ht="15.75" customHeight="1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1:26" ht="15.75" customHeight="1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1:26" ht="15.75" customHeight="1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1:26" ht="15.75" customHeight="1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1:26" ht="15.75" customHeight="1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1:26" ht="15.75" customHeight="1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1:26" ht="15.75" customHeight="1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1:26" ht="15.75" customHeight="1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1:26" ht="15.75" customHeight="1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1:26" ht="15.75" customHeight="1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1:26" ht="15.75" customHeight="1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1:26" ht="15.75" customHeight="1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1:26" ht="15.75" customHeight="1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1:26" ht="15.75" customHeight="1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1:26" ht="15.75" customHeight="1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1:26" ht="15.75" customHeight="1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1:26" ht="15.75" customHeight="1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1:26" ht="15.75" customHeight="1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1:26" ht="15.75" customHeight="1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1:26" ht="15.75" customHeight="1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1:26" ht="15.75" customHeight="1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1:26" ht="15.75" customHeight="1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1:26" ht="15.75" customHeight="1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1:26" ht="15.75" customHeight="1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1:26" ht="15.75" customHeight="1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1:26" ht="15.75" customHeight="1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1:26" ht="15.75" customHeight="1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1:26" ht="15.75" customHeight="1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1:26" ht="15.75" customHeight="1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1:26" ht="15.75" customHeight="1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1:26" ht="15.75" customHeight="1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1:26" ht="15.75" customHeight="1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1:26" ht="15.75" customHeight="1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1:26" ht="15.75" customHeight="1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1:26" ht="15.75" customHeight="1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1:26" ht="15.75" customHeight="1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1:26" ht="15.75" customHeight="1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1:26" ht="15.75" customHeight="1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1:26" ht="15.75" customHeight="1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1:26" ht="15.75" customHeight="1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1:26" ht="15.75" customHeight="1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1:26" ht="15.75" customHeight="1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</sheetData>
  <mergeCells count="38">
    <mergeCell ref="E5:E6"/>
    <mergeCell ref="F5:F6"/>
    <mergeCell ref="G5:G6"/>
    <mergeCell ref="H5:H6"/>
    <mergeCell ref="I8:I9"/>
    <mergeCell ref="I5:M5"/>
    <mergeCell ref="M6:M7"/>
    <mergeCell ref="J8:J9"/>
    <mergeCell ref="K8:K9"/>
    <mergeCell ref="L8:L9"/>
    <mergeCell ref="M8:M9"/>
    <mergeCell ref="O5:O7"/>
    <mergeCell ref="P5:P7"/>
    <mergeCell ref="O8:O9"/>
    <mergeCell ref="P8:P9"/>
    <mergeCell ref="A1:P1"/>
    <mergeCell ref="A2:P2"/>
    <mergeCell ref="A3:P3"/>
    <mergeCell ref="A4:P4"/>
    <mergeCell ref="A5:A8"/>
    <mergeCell ref="B5:B8"/>
    <mergeCell ref="D5:D6"/>
    <mergeCell ref="N5:N7"/>
    <mergeCell ref="I6:I7"/>
    <mergeCell ref="J6:J7"/>
    <mergeCell ref="K6:K7"/>
    <mergeCell ref="L6:L7"/>
    <mergeCell ref="A221:C221"/>
    <mergeCell ref="A223:H226"/>
    <mergeCell ref="I223:P226"/>
    <mergeCell ref="A9:C9"/>
    <mergeCell ref="A211:P214"/>
    <mergeCell ref="A216:C216"/>
    <mergeCell ref="A217:C217"/>
    <mergeCell ref="A218:C218"/>
    <mergeCell ref="A219:C219"/>
    <mergeCell ref="A220:C220"/>
    <mergeCell ref="N8:N9"/>
  </mergeCells>
  <conditionalFormatting sqref="I10:M210">
    <cfRule type="cellIs" dxfId="4" priority="4" operator="equal">
      <formula>0</formula>
    </cfRule>
  </conditionalFormatting>
  <conditionalFormatting sqref="D10:H209 D210:M210 N10:O209 E207:P207 E209:P209 E180:P180">
    <cfRule type="containsText" dxfId="3" priority="5" operator="containsText" text="AB">
      <formula>NOT(ISERROR(SEARCH(("AB"),(D10))))</formula>
    </cfRule>
  </conditionalFormatting>
  <conditionalFormatting sqref="C77">
    <cfRule type="duplicateValues" dxfId="2" priority="3"/>
  </conditionalFormatting>
  <conditionalFormatting sqref="C76">
    <cfRule type="duplicateValues" dxfId="1" priority="2"/>
  </conditionalFormatting>
  <conditionalFormatting sqref="C75">
    <cfRule type="duplicateValues" dxfId="0" priority="1"/>
  </conditionalFormatting>
  <pageMargins left="0.7" right="0.7" top="0.75" bottom="0.75" header="0" footer="0"/>
  <pageSetup paperSize="9" orientation="landscape"/>
  <rowBreaks count="2" manualBreakCount="2">
    <brk id="146" man="1"/>
    <brk id="5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B6" sqref="B6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</row>
    <row r="2" spans="1:26" ht="19.5" customHeight="1">
      <c r="A2" s="107" t="s">
        <v>93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</row>
    <row r="3" spans="1:26" ht="19.5" customHeight="1">
      <c r="A3" s="107" t="s">
        <v>80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</row>
    <row r="4" spans="1:26" ht="19.5" customHeight="1">
      <c r="A4" s="107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</row>
    <row r="5" spans="1:26" ht="31.5">
      <c r="A5" s="13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19.5" customHeight="1">
      <c r="A6" s="13" t="s">
        <v>19</v>
      </c>
      <c r="B6" s="20">
        <f>'Attainment Sheet Sessional'!$E217*'CO-PO Mapping'!B6/3</f>
        <v>2</v>
      </c>
      <c r="C6" s="20">
        <f>'Attainment Sheet Sessional'!$E217*'CO-PO Mapping'!C6/3</f>
        <v>2</v>
      </c>
      <c r="D6" s="20">
        <f>'Attainment Sheet Sessional'!$E217*'CO-PO Mapping'!D6/3</f>
        <v>0</v>
      </c>
      <c r="E6" s="20">
        <f>'Attainment Sheet Sessional'!$E217*'CO-PO Mapping'!E6/3</f>
        <v>0</v>
      </c>
      <c r="F6" s="20">
        <f>'Attainment Sheet Sessional'!$E217*'CO-PO Mapping'!F6/3</f>
        <v>1</v>
      </c>
      <c r="G6" s="20">
        <f>'Attainment Sheet Sessional'!$E217*'CO-PO Mapping'!G6/3</f>
        <v>1</v>
      </c>
      <c r="H6" s="20">
        <f>'Attainment Sheet Sessional'!$E217*'CO-PO Mapping'!H6/3</f>
        <v>0</v>
      </c>
      <c r="I6" s="20">
        <f>'Attainment Sheet Sessional'!$E217*'CO-PO Mapping'!I6/3</f>
        <v>0</v>
      </c>
      <c r="J6" s="20">
        <f>'Attainment Sheet Sessional'!$E217*'CO-PO Mapping'!J6/3</f>
        <v>0</v>
      </c>
      <c r="K6" s="20">
        <f>'Attainment Sheet Sessional'!$E217*'CO-PO Mapping'!K6/3</f>
        <v>0</v>
      </c>
      <c r="L6" s="20">
        <f>'Attainment Sheet Sessional'!$E217*'CO-PO Mapping'!L6/3</f>
        <v>0</v>
      </c>
      <c r="M6" s="20">
        <f>'Attainment Sheet Sessional'!$E217*'CO-PO Mapping'!M6/3</f>
        <v>1</v>
      </c>
      <c r="N6" s="20">
        <f>'Attainment Sheet Sessional'!$E217*'CO-PO Mapping'!N6/3</f>
        <v>0</v>
      </c>
      <c r="O6" s="20">
        <f>'Attainment Sheet Sessional'!$E217*'CO-PO Mapping'!O6/3</f>
        <v>0</v>
      </c>
      <c r="P6" s="20">
        <f>'Attainment Sheet Sessional'!$E217*'CO-PO Mapping'!P6/3</f>
        <v>0</v>
      </c>
    </row>
    <row r="7" spans="1:26" ht="19.5" customHeight="1">
      <c r="A7" s="13" t="s">
        <v>20</v>
      </c>
      <c r="B7" s="20">
        <f>'Attainment Sheet Sessional'!$E218*'CO-PO Mapping'!B7/3</f>
        <v>2</v>
      </c>
      <c r="C7" s="20">
        <f>'Attainment Sheet Sessional'!$E218*'CO-PO Mapping'!C7/3</f>
        <v>2</v>
      </c>
      <c r="D7" s="20">
        <f>'Attainment Sheet Sessional'!$E218*'CO-PO Mapping'!D7/3</f>
        <v>0</v>
      </c>
      <c r="E7" s="20">
        <f>'Attainment Sheet Sessional'!$E218*'CO-PO Mapping'!E7/3</f>
        <v>0</v>
      </c>
      <c r="F7" s="20">
        <f>'Attainment Sheet Sessional'!$E218*'CO-PO Mapping'!F7/3</f>
        <v>1</v>
      </c>
      <c r="G7" s="20">
        <f>'Attainment Sheet Sessional'!$E218*'CO-PO Mapping'!G7/3</f>
        <v>1</v>
      </c>
      <c r="H7" s="20">
        <f>'Attainment Sheet Sessional'!$E218*'CO-PO Mapping'!H7/3</f>
        <v>0</v>
      </c>
      <c r="I7" s="20">
        <f>'Attainment Sheet Sessional'!$E218*'CO-PO Mapping'!I7/3</f>
        <v>0</v>
      </c>
      <c r="J7" s="20">
        <f>'Attainment Sheet Sessional'!$E218*'CO-PO Mapping'!J7/3</f>
        <v>0</v>
      </c>
      <c r="K7" s="20">
        <f>'Attainment Sheet Sessional'!$E218*'CO-PO Mapping'!K7/3</f>
        <v>0</v>
      </c>
      <c r="L7" s="20">
        <f>'Attainment Sheet Sessional'!$E218*'CO-PO Mapping'!L7/3</f>
        <v>0</v>
      </c>
      <c r="M7" s="20">
        <f>'Attainment Sheet Sessional'!$E218*'CO-PO Mapping'!M7/3</f>
        <v>1</v>
      </c>
      <c r="N7" s="20">
        <f>'Attainment Sheet Sessional'!$E218*'CO-PO Mapping'!N7/3</f>
        <v>0</v>
      </c>
      <c r="O7" s="20">
        <f>'Attainment Sheet Sessional'!$E218*'CO-PO Mapping'!O7/3</f>
        <v>0</v>
      </c>
      <c r="P7" s="20">
        <f>'Attainment Sheet Sessional'!$E218*'CO-PO Mapping'!P7/3</f>
        <v>0</v>
      </c>
    </row>
    <row r="8" spans="1:26" ht="19.5" customHeight="1">
      <c r="A8" s="13" t="s">
        <v>21</v>
      </c>
      <c r="B8" s="20">
        <f>'Attainment Sheet Sessional'!$E219*'CO-PO Mapping'!B8/3</f>
        <v>2</v>
      </c>
      <c r="C8" s="20">
        <f>'Attainment Sheet Sessional'!$E219*'CO-PO Mapping'!C8/3</f>
        <v>2</v>
      </c>
      <c r="D8" s="20">
        <f>'Attainment Sheet Sessional'!$E219*'CO-PO Mapping'!D8/3</f>
        <v>0</v>
      </c>
      <c r="E8" s="20">
        <f>'Attainment Sheet Sessional'!$E219*'CO-PO Mapping'!E8/3</f>
        <v>0</v>
      </c>
      <c r="F8" s="20">
        <f>'Attainment Sheet Sessional'!$E219*'CO-PO Mapping'!F8/3</f>
        <v>1</v>
      </c>
      <c r="G8" s="20">
        <f>'Attainment Sheet Sessional'!$E219*'CO-PO Mapping'!G8/3</f>
        <v>1</v>
      </c>
      <c r="H8" s="20">
        <f>'Attainment Sheet Sessional'!$E219*'CO-PO Mapping'!H8/3</f>
        <v>0</v>
      </c>
      <c r="I8" s="20">
        <f>'Attainment Sheet Sessional'!$E219*'CO-PO Mapping'!I8/3</f>
        <v>0</v>
      </c>
      <c r="J8" s="20">
        <f>'Attainment Sheet Sessional'!$E219*'CO-PO Mapping'!J8/3</f>
        <v>0</v>
      </c>
      <c r="K8" s="20">
        <f>'Attainment Sheet Sessional'!$E219*'CO-PO Mapping'!K8/3</f>
        <v>0</v>
      </c>
      <c r="L8" s="20">
        <f>'Attainment Sheet Sessional'!$E219*'CO-PO Mapping'!L8/3</f>
        <v>0</v>
      </c>
      <c r="M8" s="20">
        <f>'Attainment Sheet Sessional'!$E219*'CO-PO Mapping'!M8/3</f>
        <v>1</v>
      </c>
      <c r="N8" s="20">
        <f>'Attainment Sheet Sessional'!$E219*'CO-PO Mapping'!N8/3</f>
        <v>0</v>
      </c>
      <c r="O8" s="20">
        <f>'Attainment Sheet Sessional'!$E219*'CO-PO Mapping'!O8/3</f>
        <v>0</v>
      </c>
      <c r="P8" s="20">
        <f>'Attainment Sheet Sessional'!$E219*'CO-PO Mapping'!P8/3</f>
        <v>0</v>
      </c>
    </row>
    <row r="9" spans="1:26" ht="19.5" customHeight="1">
      <c r="A9" s="13" t="s">
        <v>22</v>
      </c>
      <c r="B9" s="20">
        <f>'Attainment Sheet Sessional'!$E220*'CO-PO Mapping'!B9/3</f>
        <v>2</v>
      </c>
      <c r="C9" s="20">
        <f>'Attainment Sheet Sessional'!$E220*'CO-PO Mapping'!C9/3</f>
        <v>2</v>
      </c>
      <c r="D9" s="20">
        <f>'Attainment Sheet Sessional'!$E220*'CO-PO Mapping'!D9/3</f>
        <v>0</v>
      </c>
      <c r="E9" s="20">
        <f>'Attainment Sheet Sessional'!$E220*'CO-PO Mapping'!E9/3</f>
        <v>0</v>
      </c>
      <c r="F9" s="20">
        <f>'Attainment Sheet Sessional'!$E220*'CO-PO Mapping'!F9/3</f>
        <v>1</v>
      </c>
      <c r="G9" s="20">
        <f>'Attainment Sheet Sessional'!$E220*'CO-PO Mapping'!G9/3</f>
        <v>1</v>
      </c>
      <c r="H9" s="20">
        <f>'Attainment Sheet Sessional'!$E220*'CO-PO Mapping'!H9/3</f>
        <v>0</v>
      </c>
      <c r="I9" s="20">
        <f>'Attainment Sheet Sessional'!$E220*'CO-PO Mapping'!I9/3</f>
        <v>0</v>
      </c>
      <c r="J9" s="20">
        <f>'Attainment Sheet Sessional'!$E220*'CO-PO Mapping'!J9/3</f>
        <v>0</v>
      </c>
      <c r="K9" s="20">
        <f>'Attainment Sheet Sessional'!$E220*'CO-PO Mapping'!K9/3</f>
        <v>0</v>
      </c>
      <c r="L9" s="20">
        <f>'Attainment Sheet Sessional'!$E220*'CO-PO Mapping'!L9/3</f>
        <v>0</v>
      </c>
      <c r="M9" s="20">
        <f>'Attainment Sheet Sessional'!$E220*'CO-PO Mapping'!M9/3</f>
        <v>1</v>
      </c>
      <c r="N9" s="20">
        <f>'Attainment Sheet Sessional'!$E220*'CO-PO Mapping'!N9/3</f>
        <v>0</v>
      </c>
      <c r="O9" s="20">
        <f>'Attainment Sheet Sessional'!$E220*'CO-PO Mapping'!O9/3</f>
        <v>0</v>
      </c>
      <c r="P9" s="20">
        <f>'Attainment Sheet Sessional'!$E220*'CO-PO Mapping'!P9/3</f>
        <v>0</v>
      </c>
    </row>
    <row r="10" spans="1:26" ht="19.5" customHeight="1">
      <c r="A10" s="13" t="s">
        <v>23</v>
      </c>
      <c r="B10" s="20">
        <f>'Attainment Sheet Sessional'!$E221*'CO-PO Mapping'!B10/3</f>
        <v>2</v>
      </c>
      <c r="C10" s="20">
        <f>'Attainment Sheet Sessional'!$E221*'CO-PO Mapping'!C10/3</f>
        <v>2</v>
      </c>
      <c r="D10" s="20">
        <f>'Attainment Sheet Sessional'!$E221*'CO-PO Mapping'!D10/3</f>
        <v>0</v>
      </c>
      <c r="E10" s="20">
        <f>'Attainment Sheet Sessional'!$E221*'CO-PO Mapping'!E10/3</f>
        <v>0</v>
      </c>
      <c r="F10" s="20">
        <f>'Attainment Sheet Sessional'!$E221*'CO-PO Mapping'!F10/3</f>
        <v>1</v>
      </c>
      <c r="G10" s="20">
        <f>'Attainment Sheet Sessional'!$E221*'CO-PO Mapping'!G10/3</f>
        <v>1</v>
      </c>
      <c r="H10" s="20">
        <f>'Attainment Sheet Sessional'!$E221*'CO-PO Mapping'!H10/3</f>
        <v>0</v>
      </c>
      <c r="I10" s="20">
        <f>'Attainment Sheet Sessional'!$E221*'CO-PO Mapping'!I10/3</f>
        <v>0</v>
      </c>
      <c r="J10" s="20">
        <f>'Attainment Sheet Sessional'!$E221*'CO-PO Mapping'!J10/3</f>
        <v>0</v>
      </c>
      <c r="K10" s="20">
        <f>'Attainment Sheet Sessional'!$E221*'CO-PO Mapping'!K10/3</f>
        <v>0</v>
      </c>
      <c r="L10" s="20">
        <f>'Attainment Sheet Sessional'!$E221*'CO-PO Mapping'!L10/3</f>
        <v>0</v>
      </c>
      <c r="M10" s="20">
        <f>'Attainment Sheet Sessional'!$E221*'CO-PO Mapping'!M10/3</f>
        <v>1</v>
      </c>
      <c r="N10" s="20">
        <f>'Attainment Sheet Sessional'!$E221*'CO-PO Mapping'!N10/3</f>
        <v>0</v>
      </c>
      <c r="O10" s="20">
        <f>'Attainment Sheet Sessional'!$E221*'CO-PO Mapping'!O10/3</f>
        <v>0</v>
      </c>
      <c r="P10" s="20">
        <f>'Attainment Sheet Sessional'!$E221*'CO-PO Mapping'!P10/3</f>
        <v>0</v>
      </c>
    </row>
    <row r="11" spans="1:26" ht="19.5" customHeight="1">
      <c r="A11" s="13" t="s">
        <v>24</v>
      </c>
      <c r="B11" s="20">
        <f t="shared" ref="B11:P11" si="0">AVERAGE(B6:B10)</f>
        <v>2</v>
      </c>
      <c r="C11" s="20">
        <f t="shared" si="0"/>
        <v>2</v>
      </c>
      <c r="D11" s="20">
        <f t="shared" si="0"/>
        <v>0</v>
      </c>
      <c r="E11" s="20">
        <f t="shared" si="0"/>
        <v>0</v>
      </c>
      <c r="F11" s="20">
        <f t="shared" si="0"/>
        <v>1</v>
      </c>
      <c r="G11" s="20">
        <f t="shared" si="0"/>
        <v>1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>
        <f t="shared" si="0"/>
        <v>1</v>
      </c>
      <c r="N11" s="20">
        <f t="shared" si="0"/>
        <v>0</v>
      </c>
      <c r="O11" s="20">
        <f t="shared" si="0"/>
        <v>0</v>
      </c>
      <c r="P11" s="20">
        <f t="shared" si="0"/>
        <v>0</v>
      </c>
    </row>
    <row r="12" spans="1:26" ht="39.75" customHeight="1">
      <c r="A12" s="110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  <c r="N12" s="110"/>
      <c r="O12" s="108"/>
      <c r="P12" s="109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S9" sqref="S9"/>
    </sheetView>
  </sheetViews>
  <sheetFormatPr defaultColWidth="12.625" defaultRowHeight="15" customHeight="1"/>
  <cols>
    <col min="1" max="1" width="10.875" customWidth="1"/>
    <col min="2" max="16" width="8" customWidth="1"/>
    <col min="17" max="26" width="7.625" customWidth="1"/>
  </cols>
  <sheetData>
    <row r="1" spans="1:26" ht="19.5" customHeight="1">
      <c r="A1" s="107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07" t="s">
        <v>95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07" t="s">
        <v>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07" t="s">
        <v>96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2" t="s">
        <v>58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12" t="s">
        <v>53</v>
      </c>
      <c r="B6" s="20">
        <f>AVERAGE('Attainment Tool 1 C to PO'!B6,'Attainment CO to PO Sessional'!B11)</f>
        <v>1.2333333333333334</v>
      </c>
      <c r="C6" s="20">
        <f>AVERAGE('Attainment Tool 1 C to PO'!C6,'Attainment CO to PO Sessional'!C11)</f>
        <v>1.2333333333333334</v>
      </c>
      <c r="D6" s="20">
        <f>AVERAGE('Attainment Tool 1 C to PO'!D6,'Attainment CO to PO Sessional'!D11)</f>
        <v>0</v>
      </c>
      <c r="E6" s="20">
        <f>AVERAGE('Attainment Tool 1 C to PO'!E6,'Attainment CO to PO Sessional'!E11)</f>
        <v>0</v>
      </c>
      <c r="F6" s="20">
        <f>AVERAGE('Attainment Tool 1 C to PO'!F6,'Attainment CO to PO Sessional'!F11)</f>
        <v>0.6166666666666667</v>
      </c>
      <c r="G6" s="20">
        <f>AVERAGE('Attainment Tool 1 C to PO'!G6,'Attainment CO to PO Sessional'!G11)</f>
        <v>0.6166666666666667</v>
      </c>
      <c r="H6" s="20">
        <f>AVERAGE('Attainment Tool 1 C to PO'!H6,'Attainment CO to PO Sessional'!H11)</f>
        <v>0</v>
      </c>
      <c r="I6" s="20">
        <f>AVERAGE('Attainment Tool 1 C to PO'!I6,'Attainment CO to PO Sessional'!I11)</f>
        <v>0</v>
      </c>
      <c r="J6" s="20">
        <f>AVERAGE('Attainment Tool 1 C to PO'!J6,'Attainment CO to PO Sessional'!J11)</f>
        <v>0</v>
      </c>
      <c r="K6" s="20">
        <f>AVERAGE('Attainment Tool 1 C to PO'!K6,'Attainment CO to PO Sessional'!K11)</f>
        <v>0</v>
      </c>
      <c r="L6" s="20">
        <f>AVERAGE('Attainment Tool 1 C to PO'!L6,'Attainment CO to PO Sessional'!L11)</f>
        <v>0</v>
      </c>
      <c r="M6" s="20">
        <f>AVERAGE('Attainment Tool 1 C to PO'!M6,'Attainment CO to PO Sessional'!M11)</f>
        <v>0.6166666666666667</v>
      </c>
      <c r="N6" s="20">
        <f>AVERAGE('Attainment Tool 1 C to PO'!N6,'Attainment CO to PO Sessional'!N11)</f>
        <v>0</v>
      </c>
      <c r="O6" s="20">
        <f>AVERAGE('Attainment Tool 1 C to PO'!O6,'Attainment CO to PO Sessional'!O11)</f>
        <v>0</v>
      </c>
      <c r="P6" s="20">
        <f>AVERAGE('Attainment Tool 1 C to PO'!P6,'Attainment CO to PO Sessional'!P11)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3" t="s">
        <v>97</v>
      </c>
      <c r="B7" s="20">
        <f t="shared" ref="B7:P7" si="0">ROUND(B6,0)</f>
        <v>1</v>
      </c>
      <c r="C7" s="20">
        <f t="shared" si="0"/>
        <v>1</v>
      </c>
      <c r="D7" s="20">
        <f t="shared" si="0"/>
        <v>0</v>
      </c>
      <c r="E7" s="20">
        <f t="shared" si="0"/>
        <v>0</v>
      </c>
      <c r="F7" s="20">
        <f t="shared" si="0"/>
        <v>1</v>
      </c>
      <c r="G7" s="20">
        <f t="shared" si="0"/>
        <v>1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1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110" t="s">
        <v>44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9"/>
      <c r="N8" s="110"/>
      <c r="O8" s="108"/>
      <c r="P8" s="10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Remidal 1</vt:lpstr>
      <vt:lpstr>MID Term 2</vt:lpstr>
      <vt:lpstr>Remidal 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Techno India NJR</cp:lastModifiedBy>
  <dcterms:created xsi:type="dcterms:W3CDTF">2018-02-21T04:44:08Z</dcterms:created>
  <dcterms:modified xsi:type="dcterms:W3CDTF">2024-12-09T05:18:41Z</dcterms:modified>
</cp:coreProperties>
</file>