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REMIDAL 1" sheetId="6" r:id="rId9"/>
    <sheet state="visible" name="MID Term 2" sheetId="7" r:id="rId10"/>
    <sheet state="visible" name="REMIDAL 2" sheetId="8" r:id="rId11"/>
    <sheet state="visible" name="Attainment Sheet Sessional" sheetId="9" r:id="rId12"/>
    <sheet state="visible" name="Attainment CO to PO Sessional" sheetId="10" r:id="rId13"/>
    <sheet state="visible" name="Attainment Tool C to PO FINAL" sheetId="11" r:id="rId14"/>
  </sheets>
  <definedNames>
    <definedName hidden="1" localSheetId="5" name="_xlnm._FilterDatabase">'REMIDAL 1'!$E$1:$E$202</definedName>
    <definedName hidden="1" localSheetId="6" name="_xlnm._FilterDatabase">'MID Term 2'!$S$1:$S$1005</definedName>
    <definedName hidden="1" localSheetId="7" name="_xlnm._FilterDatabase">'REMIDAL 2'!$A$2:$E$202</definedName>
  </definedNames>
  <calcPr/>
  <extLst>
    <ext uri="GoogleSheetsCustomDataVersion2">
      <go:sheetsCustomData xmlns:go="http://customooxmlschemas.google.com/" r:id="rId15" roundtripDataChecksum="Vk1g6o4PfiOr/wRe/rwp+/UVY3dQVFfenNw2FuWr6Z4="/>
    </ext>
  </extLst>
</workbook>
</file>

<file path=xl/sharedStrings.xml><?xml version="1.0" encoding="utf-8"?>
<sst xmlns="http://schemas.openxmlformats.org/spreadsheetml/2006/main" count="1018" uniqueCount="512">
  <si>
    <t>DEPARTMENT OF BASIC SCIENCE</t>
  </si>
  <si>
    <t>CO to PO &amp; PSO Mapping</t>
  </si>
  <si>
    <t xml:space="preserve">I YEAR II SEM </t>
  </si>
  <si>
    <t>SUBJECT: Basic Civil Engineering                                                                                                         Faculty: Dr. Kuldeep Swarnkar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</si>
  <si>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</si>
  <si>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</si>
  <si>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</si>
  <si>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</si>
  <si>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</si>
  <si>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</si>
  <si>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</si>
  <si>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</si>
  <si>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</si>
  <si>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</si>
  <si>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</si>
  <si>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</si>
  <si>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</si>
  <si>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</si>
  <si>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</si>
  <si>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</si>
  <si>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CO11FY309.1</t>
  </si>
  <si>
    <t>CO11FY309.2</t>
  </si>
  <si>
    <t>CO11FY309.3</t>
  </si>
  <si>
    <t>CO11FY309.4</t>
  </si>
  <si>
    <t>CO11FY309.5</t>
  </si>
  <si>
    <t>C11FY309 (AVG)</t>
  </si>
  <si>
    <t>Final Mapping of C11FY309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</si>
  <si>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</si>
  <si>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</si>
  <si>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</si>
  <si>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</si>
  <si>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</si>
  <si>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</si>
  <si>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</si>
  <si>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</si>
  <si>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</si>
  <si>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</si>
  <si>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</si>
  <si>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</si>
  <si>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</si>
  <si>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23ETCCS001</t>
  </si>
  <si>
    <t>AAKANSHA SILAWAT</t>
  </si>
  <si>
    <t>23ETCCS002</t>
  </si>
  <si>
    <t>ABHINAV MISHRA</t>
  </si>
  <si>
    <t>23ETCCS003</t>
  </si>
  <si>
    <t>ACHAL JAIN</t>
  </si>
  <si>
    <t>23ETCCS004</t>
  </si>
  <si>
    <t>ADITYA SISODIYA</t>
  </si>
  <si>
    <t>23ETCCS005</t>
  </si>
  <si>
    <t>AKSHAT JAIN</t>
  </si>
  <si>
    <t>23ETCCS006</t>
  </si>
  <si>
    <t>AKSHAY SUTHAR</t>
  </si>
  <si>
    <t>23ETCCS007</t>
  </si>
  <si>
    <t>ANANT SINGH JADON</t>
  </si>
  <si>
    <t>23ETCCS008</t>
  </si>
  <si>
    <t>ANISHKA RANAWAT</t>
  </si>
  <si>
    <t>23ETCCS009</t>
  </si>
  <si>
    <t>ANJEL NATHAN</t>
  </si>
  <si>
    <t>23ETCCS010</t>
  </si>
  <si>
    <t>AQSA MAKRANI</t>
  </si>
  <si>
    <t>23ETCCS011</t>
  </si>
  <si>
    <t>ARIHANT KOTHARI</t>
  </si>
  <si>
    <t>23ETCCS012</t>
  </si>
  <si>
    <t>ARYAN KUMAR SHRIVASTAVA</t>
  </si>
  <si>
    <t>23ETCCS013</t>
  </si>
  <si>
    <t>ARYAN SHARMA</t>
  </si>
  <si>
    <t>23ETCCS014</t>
  </si>
  <si>
    <t>ASHOK SUTHAR</t>
  </si>
  <si>
    <t>23ETCCS015</t>
  </si>
  <si>
    <t>ASHWIN RAJ SINGH CHOUHAN</t>
  </si>
  <si>
    <t>23ETCCS016</t>
  </si>
  <si>
    <t>BHARAT PRAJAPAT</t>
  </si>
  <si>
    <t>23ETCCS017</t>
  </si>
  <si>
    <t>BHAVESH GURJAR</t>
  </si>
  <si>
    <t>23ETCCS018</t>
  </si>
  <si>
    <t>BHAVESH SUTHAR</t>
  </si>
  <si>
    <t>23ETCCS019</t>
  </si>
  <si>
    <t>BHAVISHYA PALIWAL</t>
  </si>
  <si>
    <t>23ETCCS020</t>
  </si>
  <si>
    <t>BHAVY BAID</t>
  </si>
  <si>
    <t>23ETCCS021</t>
  </si>
  <si>
    <t>BHAVY SARVA</t>
  </si>
  <si>
    <t>23ETCCS022</t>
  </si>
  <si>
    <t>BHAVYARAJ SHRIMALI</t>
  </si>
  <si>
    <t>23ETCCS023</t>
  </si>
  <si>
    <t>BHUMI PALIWAL</t>
  </si>
  <si>
    <t>23ETCCS024</t>
  </si>
  <si>
    <t>CHINMAY TRIVEDI</t>
  </si>
  <si>
    <t>AA</t>
  </si>
  <si>
    <t>AB</t>
  </si>
  <si>
    <t>23ETCCS025</t>
  </si>
  <si>
    <t>DARAKSHAN KHAN</t>
  </si>
  <si>
    <t>23ETCCS026</t>
  </si>
  <si>
    <t>DASHRATH JANWA</t>
  </si>
  <si>
    <t>23ETCCS027</t>
  </si>
  <si>
    <t>DEEPAK SAINI</t>
  </si>
  <si>
    <t>23ETCCS028</t>
  </si>
  <si>
    <t>DEVENDRA SINGH</t>
  </si>
  <si>
    <t>23ETCCS029</t>
  </si>
  <si>
    <t>DEVIKA SAJEEV</t>
  </si>
  <si>
    <t>23ETCCS030</t>
  </si>
  <si>
    <t>DHRUV AMETA</t>
  </si>
  <si>
    <t>23ETCCS031</t>
  </si>
  <si>
    <t>DIBYOJYOTI BAL</t>
  </si>
  <si>
    <t>23ETCCS032</t>
  </si>
  <si>
    <t>DIKSHIT SUTHAR</t>
  </si>
  <si>
    <t>23ETCCS033</t>
  </si>
  <si>
    <t>DISHI GUPTA</t>
  </si>
  <si>
    <t>23ETCCS034</t>
  </si>
  <si>
    <t>DISHITA JAIN</t>
  </si>
  <si>
    <t>23ETCCS035</t>
  </si>
  <si>
    <t>DIVYANSH BOLIA</t>
  </si>
  <si>
    <t>23ETCCS036</t>
  </si>
  <si>
    <t>DIVYANSHU RAJ TAILOR</t>
  </si>
  <si>
    <t>23ETCCS037</t>
  </si>
  <si>
    <t>GAURAV JOSHI</t>
  </si>
  <si>
    <t>23ETCCS038</t>
  </si>
  <si>
    <t>GITIKA TRIVEDI</t>
  </si>
  <si>
    <t>23ETCCS039</t>
  </si>
  <si>
    <t>GOURAV CHANDALIYA</t>
  </si>
  <si>
    <t>23ETCCS040</t>
  </si>
  <si>
    <t>GOURI SHRIMALI</t>
  </si>
  <si>
    <t>23ETCCS041</t>
  </si>
  <si>
    <t>GURJAR NIKUNJ GIRDHARLAL</t>
  </si>
  <si>
    <t>23ETCCS042</t>
  </si>
  <si>
    <t>HARIDRUMAD SINGH JHALA</t>
  </si>
  <si>
    <t>23ETCCS043</t>
  </si>
  <si>
    <t>HARSH KUMAWAT</t>
  </si>
  <si>
    <t>23ETCCS044</t>
  </si>
  <si>
    <t>HASMUKH SUTHAR</t>
  </si>
  <si>
    <t>23ETCCS045</t>
  </si>
  <si>
    <t>HIMANSHI AGARWAL</t>
  </si>
  <si>
    <t>23ETCCS046</t>
  </si>
  <si>
    <t>HIMESH SHRIMALI</t>
  </si>
  <si>
    <t>23ETCCS047</t>
  </si>
  <si>
    <t>HIYA KARANPURIA</t>
  </si>
  <si>
    <t>23ETCCS048</t>
  </si>
  <si>
    <t>ISHWAR SONI</t>
  </si>
  <si>
    <t>23ETCCS049</t>
  </si>
  <si>
    <t>IVANSHI AGRAWAL</t>
  </si>
  <si>
    <t>23ETCCS050</t>
  </si>
  <si>
    <t>JAIDEEP SINGH RAO</t>
  </si>
  <si>
    <t>23ETCCS051</t>
  </si>
  <si>
    <t>JAISHEEL JAIN</t>
  </si>
  <si>
    <t>23ETCCS052</t>
  </si>
  <si>
    <t>JAY NIGAM</t>
  </si>
  <si>
    <t>23ETCCS053</t>
  </si>
  <si>
    <t>JAY SHARMA</t>
  </si>
  <si>
    <t>23ETCCS054</t>
  </si>
  <si>
    <t>JAY SINGHVI</t>
  </si>
  <si>
    <t>23ETCCS055</t>
  </si>
  <si>
    <t>JAYA SINGH</t>
  </si>
  <si>
    <t>23ETCCS056</t>
  </si>
  <si>
    <t>JAYAM JAIN</t>
  </si>
  <si>
    <t>23ETCCS057</t>
  </si>
  <si>
    <t>JAYESH GAYRI</t>
  </si>
  <si>
    <t>23ETCCS058</t>
  </si>
  <si>
    <t>JAYESH KALYANA</t>
  </si>
  <si>
    <t>23ETCCS059</t>
  </si>
  <si>
    <t>KANISHK RAJAWAT</t>
  </si>
  <si>
    <t>23ETCCS060</t>
  </si>
  <si>
    <t>KAVISH PATEL</t>
  </si>
  <si>
    <t>23ETCCS061</t>
  </si>
  <si>
    <t>KHUSHAL DAK</t>
  </si>
  <si>
    <t>23ETCCS062</t>
  </si>
  <si>
    <t>KHUSHAL TAMBAR</t>
  </si>
  <si>
    <t>23ETCCS063</t>
  </si>
  <si>
    <t>KHUSHBU BISHT</t>
  </si>
  <si>
    <t>23ETCCS064</t>
  </si>
  <si>
    <t>KHUSHI JAIN</t>
  </si>
  <si>
    <t>23ETCCS065</t>
  </si>
  <si>
    <t>KOMAL SHARMA</t>
  </si>
  <si>
    <t>23ETCCS066</t>
  </si>
  <si>
    <t>KRATIK SHARMA</t>
  </si>
  <si>
    <t>23ETCCS067</t>
  </si>
  <si>
    <t>KRISHNA DOSHI</t>
  </si>
  <si>
    <t>23ETCCS068</t>
  </si>
  <si>
    <t>KUASHAL KUMAWAT</t>
  </si>
  <si>
    <t>23ETCCS069</t>
  </si>
  <si>
    <t>LAKSH PATEL</t>
  </si>
  <si>
    <t>23ETCCS070</t>
  </si>
  <si>
    <t>LAKSHITA CHUNDAWAT</t>
  </si>
  <si>
    <t>23ETCCS071</t>
  </si>
  <si>
    <t>LAKSHYARAJ PURBIA</t>
  </si>
  <si>
    <t>23ETCCS072</t>
  </si>
  <si>
    <t>LALIT SUTHAR</t>
  </si>
  <si>
    <t>23ETCCS073</t>
  </si>
  <si>
    <t>MANAN JAIN</t>
  </si>
  <si>
    <t>23ETCCS074</t>
  </si>
  <si>
    <t>MANAN MEHTA</t>
  </si>
  <si>
    <t>23ETCCS075</t>
  </si>
  <si>
    <t>MANISH SUTHAR</t>
  </si>
  <si>
    <t>23ETCCS076</t>
  </si>
  <si>
    <t>MANRAJ SINGH CHOUHAN</t>
  </si>
  <si>
    <t>23ETCCS077</t>
  </si>
  <si>
    <t>MAYANK KUMAR GAUTAM</t>
  </si>
  <si>
    <t>23ETCCS078</t>
  </si>
  <si>
    <t>MAYANK LOHAR</t>
  </si>
  <si>
    <t>23ETCCS079</t>
  </si>
  <si>
    <t>MEET SHARMA</t>
  </si>
  <si>
    <t>23ETCCS080</t>
  </si>
  <si>
    <t>MISHIKA PARIKH</t>
  </si>
  <si>
    <t>23ETCCS081</t>
  </si>
  <si>
    <t>MOHIT KUMAR KALAL</t>
  </si>
  <si>
    <t>23ETCCS082</t>
  </si>
  <si>
    <t>MOHIT MALI</t>
  </si>
  <si>
    <t>23ETCCS083</t>
  </si>
  <si>
    <t>MRADUL BAHETI</t>
  </si>
  <si>
    <t>23ETCCS084</t>
  </si>
  <si>
    <t>MS.BHAVYA SAHU</t>
  </si>
  <si>
    <t>23ETCCS085</t>
  </si>
  <si>
    <t>MS.BHUVIKA SHARMA</t>
  </si>
  <si>
    <t>23ETCCS086</t>
  </si>
  <si>
    <t>MS.CHARU MALI</t>
  </si>
  <si>
    <t>23ETCCS087</t>
  </si>
  <si>
    <t>MS.EKTA JOSHI</t>
  </si>
  <si>
    <t>23ETCCS088</t>
  </si>
  <si>
    <t>MS.ISHI BHAVSAR</t>
  </si>
  <si>
    <t>23ETCCS089</t>
  </si>
  <si>
    <t>MS.KAJAL JOSHI</t>
  </si>
  <si>
    <t>23ETCCS090</t>
  </si>
  <si>
    <t>MS.KASHISH SONI</t>
  </si>
  <si>
    <t>23ETCCS091</t>
  </si>
  <si>
    <t>MS.KINSHUL YADAV</t>
  </si>
  <si>
    <t>23ETCCS092</t>
  </si>
  <si>
    <t>MS.KUMKUM LOHIYA</t>
  </si>
  <si>
    <t>23ETCCS093</t>
  </si>
  <si>
    <t>MS.LUBHANSHI RATHORE</t>
  </si>
  <si>
    <t>23ETCCS094</t>
  </si>
  <si>
    <t>MS.LUCKY OJHA</t>
  </si>
  <si>
    <t>23ETCCS095</t>
  </si>
  <si>
    <t>MS.MAHIMA KUMAWAT</t>
  </si>
  <si>
    <t>23ETCCS096</t>
  </si>
  <si>
    <t>MS.MAHIMA RAO</t>
  </si>
  <si>
    <t>23ETCCS097</t>
  </si>
  <si>
    <t>MS.MANSI LOHAR</t>
  </si>
  <si>
    <t>23ETCCS098</t>
  </si>
  <si>
    <t>MS.MONIKA PATEL</t>
  </si>
  <si>
    <t>23ETCCS099</t>
  </si>
  <si>
    <t>MS.MOXI TAK</t>
  </si>
  <si>
    <t>23ETCCS100</t>
  </si>
  <si>
    <t>MS.REENA AUDICHYA</t>
  </si>
  <si>
    <t>23ETCCS101</t>
  </si>
  <si>
    <t>MS.TAYSIDDHI MADHVI BHAVSAR</t>
  </si>
  <si>
    <t>23ETCCS102</t>
  </si>
  <si>
    <t>MS.USHA KUNWAR CHUNDAWAT</t>
  </si>
  <si>
    <t>23ETCCS103</t>
  </si>
  <si>
    <t>MUDIT GUPTA</t>
  </si>
  <si>
    <t>23ETCCS104</t>
  </si>
  <si>
    <t>NARESH SINGH BAGHEL</t>
  </si>
  <si>
    <t>23ETCCS105</t>
  </si>
  <si>
    <t>NASRAT ANSARI</t>
  </si>
  <si>
    <t>23ETCCS106</t>
  </si>
  <si>
    <t>NIKHIL SHARMA</t>
  </si>
  <si>
    <t>23ETCCS107</t>
  </si>
  <si>
    <t>NIKHIL SUTHAR</t>
  </si>
  <si>
    <t>23ETCCS108</t>
  </si>
  <si>
    <t>NIKITA DANGI</t>
  </si>
  <si>
    <t>23ETCCS109</t>
  </si>
  <si>
    <t>NILESH PURI</t>
  </si>
  <si>
    <t>23ETCCS110</t>
  </si>
  <si>
    <t>NISHTHA SONI</t>
  </si>
  <si>
    <t>23ETCCS111</t>
  </si>
  <si>
    <t>PALAK JAIN</t>
  </si>
  <si>
    <t>23ETCCS112</t>
  </si>
  <si>
    <t>PALAK NAGORI</t>
  </si>
  <si>
    <t>23ETCCS113</t>
  </si>
  <si>
    <t>PANKAJ DANGI</t>
  </si>
  <si>
    <t>23ETCCS114</t>
  </si>
  <si>
    <t>PANKAJ JOSHI</t>
  </si>
  <si>
    <t>23ETCCS115</t>
  </si>
  <si>
    <t>PARIDHI MEHRA</t>
  </si>
  <si>
    <t>23ETCCS116</t>
  </si>
  <si>
    <t>PATEL TISHANGKUMAR RAKESHKUMAR</t>
  </si>
  <si>
    <t>23ETCCS117</t>
  </si>
  <si>
    <t>PIYUSH YADAV</t>
  </si>
  <si>
    <t>23ETCCS118</t>
  </si>
  <si>
    <t>PRACHI KOTHARI</t>
  </si>
  <si>
    <t>23ETCCS119</t>
  </si>
  <si>
    <t>PRANAV CHAKRAVORTY</t>
  </si>
  <si>
    <t>23ETCCS121</t>
  </si>
  <si>
    <t>PRANAV RAJ SINGH RANAWAT</t>
  </si>
  <si>
    <t>23ETCCS122</t>
  </si>
  <si>
    <t>PRANAY TAILOR</t>
  </si>
  <si>
    <t>23ETCCS123</t>
  </si>
  <si>
    <t>PRASHANT MENARIA</t>
  </si>
  <si>
    <t>23ETCCS124</t>
  </si>
  <si>
    <t>PRIYANI JAIN</t>
  </si>
  <si>
    <t>23ETCCS125</t>
  </si>
  <si>
    <t>PRIYANSHU LUHARIA</t>
  </si>
  <si>
    <t>23ETCCS126</t>
  </si>
  <si>
    <t>PUNIT TAK</t>
  </si>
  <si>
    <t>23ETCCS127</t>
  </si>
  <si>
    <t>PURAN SUTHAR</t>
  </si>
  <si>
    <t>23ETCCS128</t>
  </si>
  <si>
    <t>PURVA R VERMA</t>
  </si>
  <si>
    <t>23ETCCS129</t>
  </si>
  <si>
    <t>RAGHAV KAUSHIK</t>
  </si>
  <si>
    <t>23ETCCS130</t>
  </si>
  <si>
    <t>RAJAT AMETA</t>
  </si>
  <si>
    <t>23ETCCS131</t>
  </si>
  <si>
    <t>REAL JAIN</t>
  </si>
  <si>
    <t>23ETCCS133</t>
  </si>
  <si>
    <t>RISHI MENARIA</t>
  </si>
  <si>
    <t>23ETCCS134</t>
  </si>
  <si>
    <t>ROHIT RAJPUT</t>
  </si>
  <si>
    <t>23ETCCS135</t>
  </si>
  <si>
    <t>RUDRA PRATAP SINGH RATHORE</t>
  </si>
  <si>
    <t>23ETCCS136</t>
  </si>
  <si>
    <t>RUDRAKSH CHITTORA</t>
  </si>
  <si>
    <t>23ETCCS137</t>
  </si>
  <si>
    <t>SANJAY JAT</t>
  </si>
  <si>
    <t>23ETCCS138</t>
  </si>
  <si>
    <t>SANJAY YADAV</t>
  </si>
  <si>
    <t>23ETCCS139</t>
  </si>
  <si>
    <t>SANYAM ARORA</t>
  </si>
  <si>
    <t>23ETCCS140</t>
  </si>
  <si>
    <t>SARANSH WADHWANI</t>
  </si>
  <si>
    <t>23ETCCS141</t>
  </si>
  <si>
    <t>SEJAL DASHORA</t>
  </si>
  <si>
    <t>23ETCCS142</t>
  </si>
  <si>
    <t>SHASHANK SONI</t>
  </si>
  <si>
    <t>23ETCCS143</t>
  </si>
  <si>
    <t>SHAWIL BHARGAVA</t>
  </si>
  <si>
    <t>23ETCCS144</t>
  </si>
  <si>
    <t>SHIKHAR JOSHI</t>
  </si>
  <si>
    <t>23ETCCS145</t>
  </si>
  <si>
    <t>SNEHA DADHICH</t>
  </si>
  <si>
    <t>23ETCCS146</t>
  </si>
  <si>
    <t>SONAL RAJWANI</t>
  </si>
  <si>
    <t>23ETCCS147</t>
  </si>
  <si>
    <t>SOUMYA JAIN</t>
  </si>
  <si>
    <t>23ETCCS148</t>
  </si>
  <si>
    <t>SUMER SINGH RAO</t>
  </si>
  <si>
    <t>23ETCCS149</t>
  </si>
  <si>
    <t>SURYABHAN SINGH RATHORE</t>
  </si>
  <si>
    <t>23ETCCS150</t>
  </si>
  <si>
    <t>TAKSH PANERI</t>
  </si>
  <si>
    <t>23ETCCS151</t>
  </si>
  <si>
    <t>TANISH JAIN</t>
  </si>
  <si>
    <t>23ETCCS152</t>
  </si>
  <si>
    <t>TANISHKA JAIN</t>
  </si>
  <si>
    <t>23ETCCS153</t>
  </si>
  <si>
    <t>TANMAY BANSAL</t>
  </si>
  <si>
    <t>23ETCCS154</t>
  </si>
  <si>
    <t>TUHINA BHADURI</t>
  </si>
  <si>
    <t>23ETCCS155</t>
  </si>
  <si>
    <t>TUSHAR OJHA</t>
  </si>
  <si>
    <t>23ETCCS156</t>
  </si>
  <si>
    <t>UMANG LADHA</t>
  </si>
  <si>
    <t>23ETCCS157</t>
  </si>
  <si>
    <t>VAIBHAV KUMAWAT</t>
  </si>
  <si>
    <t>23ETCCS158</t>
  </si>
  <si>
    <t>VAIBHAV MENARIA</t>
  </si>
  <si>
    <t>23ETCCS159</t>
  </si>
  <si>
    <t>VARUN PANERI</t>
  </si>
  <si>
    <t>23ETCCS160</t>
  </si>
  <si>
    <t>VASHISHTH SHARMA</t>
  </si>
  <si>
    <t>23ETCCS161</t>
  </si>
  <si>
    <t>VIBHANSHI JAIN</t>
  </si>
  <si>
    <t>23ETCCS162</t>
  </si>
  <si>
    <t>VINAYAK MAHESHWARI</t>
  </si>
  <si>
    <t>23ETCCS163</t>
  </si>
  <si>
    <t>VINIT INTODIA</t>
  </si>
  <si>
    <t>23ETCCS164</t>
  </si>
  <si>
    <t>VINIT JAIN</t>
  </si>
  <si>
    <t>23ETCCS165</t>
  </si>
  <si>
    <t>VIPANSHU PALIWAL</t>
  </si>
  <si>
    <t>23ETCCS166</t>
  </si>
  <si>
    <t>VISHESH JAIN</t>
  </si>
  <si>
    <t>23ETCCS167</t>
  </si>
  <si>
    <t>YAKSH JAIN</t>
  </si>
  <si>
    <t>23ETCCS168</t>
  </si>
  <si>
    <t>YAKSHIT SHARMA</t>
  </si>
  <si>
    <t>23ETCCS169</t>
  </si>
  <si>
    <t>YASH DAVE</t>
  </si>
  <si>
    <t>23ETCCS170</t>
  </si>
  <si>
    <t>YASH JAIN</t>
  </si>
  <si>
    <t>23ETCCS171</t>
  </si>
  <si>
    <t>YASH KHERODIYA</t>
  </si>
  <si>
    <t>23ETCCS172</t>
  </si>
  <si>
    <t>YASH KUMAR</t>
  </si>
  <si>
    <t>23ETCCS173</t>
  </si>
  <si>
    <t>YASHASWINI KANWAR YADUWANSHI</t>
  </si>
  <si>
    <t>23ETCCS174</t>
  </si>
  <si>
    <t>YASHSWI JHALA</t>
  </si>
  <si>
    <t>23ETCCS175</t>
  </si>
  <si>
    <t>YATHARTH UPADHYAY</t>
  </si>
  <si>
    <t>23ETCCS176</t>
  </si>
  <si>
    <t>YUVRAJ SINGH GOUR</t>
  </si>
  <si>
    <t>23ETCCS177</t>
  </si>
  <si>
    <t>ZOHER ZARI</t>
  </si>
  <si>
    <t>23ETCCE001</t>
  </si>
  <si>
    <t>DURGA SHANKAR MEENA</t>
  </si>
  <si>
    <t>23ETCCE002</t>
  </si>
  <si>
    <t>MS.DIPIKA KALAL</t>
  </si>
  <si>
    <t>23ETCCE003</t>
  </si>
  <si>
    <t>MS.NIKITA KALAL</t>
  </si>
  <si>
    <t>23ETCCE004</t>
  </si>
  <si>
    <t>NAMAN CHOUDHARY</t>
  </si>
  <si>
    <t>23ETCCE005</t>
  </si>
  <si>
    <t>NARESH MEENA</t>
  </si>
  <si>
    <t>23ETCCE006</t>
  </si>
  <si>
    <t>NAVEEN NATH JOGI</t>
  </si>
  <si>
    <t>23ETCCE007</t>
  </si>
  <si>
    <t>SAYAM MEHTA</t>
  </si>
  <si>
    <t>23ETCCE008</t>
  </si>
  <si>
    <t>SHIVAM</t>
  </si>
  <si>
    <t>23ETCEC001</t>
  </si>
  <si>
    <t>ABHISHEK JODHA</t>
  </si>
  <si>
    <t>23ETCEC002</t>
  </si>
  <si>
    <t>ANJALI RATHORE</t>
  </si>
  <si>
    <t>23ETCEC003</t>
  </si>
  <si>
    <t>ARCHI KHATTAR</t>
  </si>
  <si>
    <t>23ETCEC004</t>
  </si>
  <si>
    <t>23ETCEC005</t>
  </si>
  <si>
    <t>JAIN MAYANK AMRUT</t>
  </si>
  <si>
    <t>23ETCEC006</t>
  </si>
  <si>
    <t>MANISH BYAWAT</t>
  </si>
  <si>
    <t>23ETCEC007</t>
  </si>
  <si>
    <t>MS.HITAL KUMAWAT</t>
  </si>
  <si>
    <t>23ETCEC008</t>
  </si>
  <si>
    <t>NARENDRA SINGH CHAUHAN</t>
  </si>
  <si>
    <t>23ETCEC009</t>
  </si>
  <si>
    <t>RAGHURAJ RANA</t>
  </si>
  <si>
    <t>23ETCEC010</t>
  </si>
  <si>
    <t>RAJAT RAJ SINGH CHOUHAN</t>
  </si>
  <si>
    <t>23ETCEC011</t>
  </si>
  <si>
    <t>RISHABH SOLANKI</t>
  </si>
  <si>
    <t>23ETCEC012</t>
  </si>
  <si>
    <t>RUDRAKSH TELI</t>
  </si>
  <si>
    <t>23ETCEC013</t>
  </si>
  <si>
    <t>SUMIT GOSWAMI</t>
  </si>
  <si>
    <t>23ETCME001</t>
  </si>
  <si>
    <t>MANOJ MEGHWAL</t>
  </si>
  <si>
    <t>23ETCME002</t>
  </si>
  <si>
    <t>SAHIL GARASIYA</t>
  </si>
  <si>
    <t>23ETCME003</t>
  </si>
  <si>
    <t>VIKAS MEGHWAL</t>
  </si>
  <si>
    <t>23ETCME004</t>
  </si>
  <si>
    <t>VIKASH KUMAR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</si>
  <si>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</si>
  <si>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</si>
  <si>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</si>
  <si>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</si>
  <si>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</si>
  <si>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</si>
  <si>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 xml:space="preserve">Attainment of Subject 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</si>
  <si>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</si>
  <si>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</si>
  <si>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</si>
  <si>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</si>
  <si>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</si>
  <si>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</si>
  <si>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</si>
  <si>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Attinment</t>
  </si>
  <si>
    <t>2FY2-01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</si>
  <si>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</si>
  <si>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</si>
  <si>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</si>
  <si>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</si>
  <si>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</si>
  <si>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</si>
  <si>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</si>
  <si>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50% students attain 50% marks (1) </t>
  </si>
  <si>
    <t>Target 50% students attain 60% marks (2)</t>
  </si>
  <si>
    <t>Target 50% students attain 70% marks (3)</t>
  </si>
  <si>
    <t>CO2</t>
  </si>
  <si>
    <t>CO3</t>
  </si>
  <si>
    <t>CO4</t>
  </si>
  <si>
    <t>CO5</t>
  </si>
  <si>
    <t>I MT</t>
  </si>
  <si>
    <t>II MT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</si>
  <si>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</si>
  <si>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</si>
  <si>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</si>
  <si>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</si>
  <si>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</si>
  <si>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</si>
  <si>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Ab</t>
  </si>
  <si>
    <t>MID TERM II EXAM MARK RECORD</t>
  </si>
  <si>
    <t>MT II</t>
  </si>
  <si>
    <t>Marks and Gap Analysis of Mid-Term 2</t>
  </si>
  <si>
    <t>C</t>
  </si>
  <si>
    <t>A</t>
  </si>
  <si>
    <t>D</t>
  </si>
  <si>
    <t>B</t>
  </si>
  <si>
    <t>Course Outcome Attainment Sheet (Sessional)</t>
  </si>
  <si>
    <t>CO12FY309.1</t>
  </si>
  <si>
    <t>CO12FY309.2</t>
  </si>
  <si>
    <t>CO12FY309.3</t>
  </si>
  <si>
    <t>CO12FY309.4</t>
  </si>
  <si>
    <t>CO12FY309.5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</si>
  <si>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</si>
  <si>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</si>
  <si>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</si>
  <si>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CO12309.1</t>
  </si>
  <si>
    <t>No. of Students Attained CO12309.2</t>
  </si>
  <si>
    <t>No. of Students Attained CO12309.3</t>
  </si>
  <si>
    <t>No. of Students Attained CO12309.4</t>
  </si>
  <si>
    <t>No. of Students Attained CO12309.5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</si>
  <si>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</si>
  <si>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</si>
  <si>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</si>
  <si>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CO12FY201.1</t>
  </si>
  <si>
    <t>CO12FY201.2</t>
  </si>
  <si>
    <t>CO12FY201.3</t>
  </si>
  <si>
    <t>CO12FY201.4</t>
  </si>
  <si>
    <t>CO12FY201.5</t>
  </si>
  <si>
    <t>C12FY201 (AVG)</t>
  </si>
  <si>
    <t>Course to PO &amp; PSO Attainment From All Tools</t>
  </si>
  <si>
    <t>CO12FY309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</si>
</sst>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1.0"/>
      <color theme="1"/>
      <name val="Arial"/>
      <scheme val="minor"/>
    </font>
    <font>
      <b/>
      <sz val="12.0"/>
      <color theme="1"/>
      <name val="Calibri"/>
    </font>
    <font/>
    <font>
      <sz val="12.0"/>
      <color theme="1"/>
      <name val="Calibri"/>
    </font>
    <font>
      <sz val="12.0"/>
      <color theme="1"/>
      <name val="Arial"/>
    </font>
    <font>
      <sz val="11.0"/>
      <color theme="1"/>
      <name val="Calibri"/>
    </font>
    <font>
      <sz val="10.0"/>
      <color theme="1"/>
      <name val="Times New Roman"/>
    </font>
    <font>
      <sz val="12.0"/>
      <color theme="1"/>
      <name val="Times New Roman"/>
    </font>
    <font>
      <sz val="11.0"/>
      <color rgb="FF000000"/>
      <name val="Arial"/>
    </font>
    <font>
      <sz val="10.0"/>
      <color theme="1"/>
      <name val="Arial"/>
    </font>
    <font>
      <sz val="11.0"/>
      <color theme="1"/>
      <name val="Arial"/>
    </font>
    <font>
      <sz val="10.0"/>
      <color rgb="FF333333"/>
      <name val="Times New Roman"/>
    </font>
    <font>
      <sz val="10.0"/>
      <color rgb="FF000000"/>
      <name val="Arial"/>
    </font>
    <font>
      <b/>
      <sz val="12.0"/>
      <color rgb="FF000000"/>
      <name val="Calibri"/>
    </font>
    <font>
      <b/>
      <sz val="11.0"/>
      <color theme="1"/>
      <name val="Calibri"/>
    </font>
    <font>
      <sz val="11.0"/>
      <color theme="1"/>
      <name val="Times New Roman"/>
    </font>
    <font>
      <b/>
      <sz val="11.0"/>
      <color rgb="FF000000"/>
      <name val="Calibri"/>
    </font>
    <font>
      <b/>
      <sz val="12.0"/>
      <color rgb="FF000000"/>
      <name val="Times New Roman"/>
    </font>
    <font>
      <b/>
      <sz val="14.0"/>
      <color theme="1"/>
      <name val="Calibri"/>
    </font>
    <font>
      <sz val="12.0"/>
      <color rgb="FF000000"/>
      <name val="Calibri"/>
    </font>
    <font>
      <sz val="11.0"/>
      <color rgb="FF000000"/>
      <name val="Calibri"/>
    </font>
    <font>
      <sz val="14.0"/>
      <color theme="1"/>
      <name val="Calibri"/>
    </font>
    <font>
      <b/>
      <sz val="12.0"/>
      <color theme="1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theme="4"/>
        <bgColor theme="4"/>
      </patternFill>
    </fill>
  </fills>
  <borders count="2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1" numFmtId="0" xfId="0" applyAlignment="1" applyBorder="1" applyFill="1" applyFont="1">
      <alignment horizontal="center" vertical="center"/>
    </xf>
    <xf borderId="5" fillId="3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5" fillId="0" fontId="1" numFmtId="0" xfId="0" applyAlignment="1" applyBorder="1" applyFont="1">
      <alignment horizontal="center" vertical="center"/>
    </xf>
    <xf borderId="5" fillId="3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vertical="center"/>
    </xf>
    <xf borderId="5" fillId="3" fontId="3" numFmtId="2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horizontal="center" shrinkToFit="0" vertical="center" wrapText="1"/>
    </xf>
    <xf borderId="5" fillId="0" fontId="4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0" fillId="0" fontId="5" numFmtId="0" xfId="0" applyAlignment="1" applyFont="1">
      <alignment horizontal="left"/>
    </xf>
    <xf borderId="6" fillId="2" fontId="1" numFmtId="0" xfId="0" applyAlignment="1" applyBorder="1" applyFont="1">
      <alignment horizontal="center" vertical="center"/>
    </xf>
    <xf borderId="5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1" numFmtId="0" xfId="0" applyFont="1"/>
    <xf borderId="7" fillId="0" fontId="2" numFmtId="0" xfId="0" applyBorder="1" applyFont="1"/>
    <xf borderId="8" fillId="2" fontId="1" numFmtId="0" xfId="0" applyAlignment="1" applyBorder="1" applyFont="1">
      <alignment horizontal="center" vertical="center"/>
    </xf>
    <xf borderId="9" fillId="0" fontId="2" numFmtId="0" xfId="0" applyBorder="1" applyFont="1"/>
    <xf borderId="10" fillId="0" fontId="2" numFmtId="0" xfId="0" applyBorder="1" applyFont="1"/>
    <xf borderId="11" fillId="2" fontId="1" numFmtId="9" xfId="0" applyAlignment="1" applyBorder="1" applyFont="1" applyNumberFormat="1">
      <alignment horizontal="center" vertical="center"/>
    </xf>
    <xf borderId="11" fillId="2" fontId="1" numFmtId="0" xfId="0" applyAlignment="1" applyBorder="1" applyFont="1">
      <alignment horizontal="center" vertical="center"/>
    </xf>
    <xf borderId="5" fillId="2" fontId="1" numFmtId="9" xfId="0" applyAlignment="1" applyBorder="1" applyFont="1" applyNumberFormat="1">
      <alignment horizontal="center" vertical="center"/>
    </xf>
    <xf borderId="12" fillId="4" fontId="6" numFmtId="0" xfId="0" applyAlignment="1" applyBorder="1" applyFill="1" applyFont="1">
      <alignment horizontal="center" shrinkToFit="0" vertical="center" wrapText="1"/>
    </xf>
    <xf borderId="5" fillId="4" fontId="6" numFmtId="0" xfId="0" applyAlignment="1" applyBorder="1" applyFont="1">
      <alignment horizontal="left" shrinkToFit="0" wrapText="1"/>
    </xf>
    <xf borderId="5" fillId="3" fontId="7" numFmtId="1" xfId="0" applyAlignment="1" applyBorder="1" applyFont="1" applyNumberFormat="1">
      <alignment horizontal="center" vertical="center"/>
    </xf>
    <xf borderId="5" fillId="3" fontId="4" numFmtId="0" xfId="0" applyAlignment="1" applyBorder="1" applyFont="1">
      <alignment horizontal="center" shrinkToFit="0" vertical="center" wrapText="1"/>
    </xf>
    <xf borderId="5" fillId="0" fontId="3" numFmtId="1" xfId="0" applyAlignment="1" applyBorder="1" applyFont="1" applyNumberFormat="1">
      <alignment horizontal="center" vertical="center"/>
    </xf>
    <xf borderId="3" fillId="0" fontId="3" numFmtId="0" xfId="0" applyAlignment="1" applyBorder="1" applyFont="1">
      <alignment horizontal="center" vertical="center"/>
    </xf>
    <xf borderId="13" fillId="0" fontId="8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vertical="center"/>
    </xf>
    <xf borderId="14" fillId="5" fontId="10" numFmtId="0" xfId="0" applyAlignment="1" applyBorder="1" applyFill="1" applyFont="1">
      <alignment horizontal="center" shrinkToFit="0" vertical="center" wrapText="1"/>
    </xf>
    <xf borderId="3" fillId="0" fontId="11" numFmtId="0" xfId="0" applyAlignment="1" applyBorder="1" applyFont="1">
      <alignment horizontal="center" shrinkToFit="0" vertical="center" wrapText="1"/>
    </xf>
    <xf borderId="0" fillId="0" fontId="10" numFmtId="0" xfId="0" applyFont="1"/>
    <xf borderId="5" fillId="0" fontId="10" numFmtId="0" xfId="0" applyAlignment="1" applyBorder="1" applyFont="1">
      <alignment horizontal="center" shrinkToFit="0" vertical="center" wrapText="1"/>
    </xf>
    <xf borderId="5" fillId="5" fontId="12" numFmtId="0" xfId="0" applyAlignment="1" applyBorder="1" applyFont="1">
      <alignment horizontal="center" shrinkToFit="0" vertical="center" wrapText="1"/>
    </xf>
    <xf borderId="13" fillId="0" fontId="8" numFmtId="0" xfId="0" applyAlignment="1" applyBorder="1" applyFont="1">
      <alignment shrinkToFit="0" wrapText="1"/>
    </xf>
    <xf borderId="3" fillId="0" fontId="9" numFmtId="0" xfId="0" applyAlignment="1" applyBorder="1" applyFont="1">
      <alignment horizontal="center" vertical="center"/>
    </xf>
    <xf borderId="5" fillId="0" fontId="12" numFmtId="0" xfId="0" applyAlignment="1" applyBorder="1" applyFont="1">
      <alignment horizontal="center" vertical="center"/>
    </xf>
    <xf borderId="5" fillId="0" fontId="10" numFmtId="0" xfId="0" applyAlignment="1" applyBorder="1" applyFont="1">
      <alignment shrinkToFit="0" wrapText="1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3" numFmtId="0" xfId="0" applyAlignment="1" applyBorder="1" applyFont="1">
      <alignment horizontal="left" shrinkToFit="0" vertical="center" wrapText="1"/>
    </xf>
    <xf borderId="1" fillId="0" fontId="1" numFmtId="0" xfId="0" applyAlignment="1" applyBorder="1" applyFont="1">
      <alignment vertical="center"/>
    </xf>
    <xf borderId="2" fillId="0" fontId="1" numFmtId="0" xfId="0" applyAlignment="1" applyBorder="1" applyFont="1">
      <alignment vertical="center"/>
    </xf>
    <xf borderId="3" fillId="0" fontId="1" numFmtId="0" xfId="0" applyAlignment="1" applyBorder="1" applyFont="1">
      <alignment vertical="center"/>
    </xf>
    <xf borderId="5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2" fillId="0" fontId="10" numFmtId="0" xfId="0" applyBorder="1" applyFont="1"/>
    <xf borderId="3" fillId="0" fontId="10" numFmtId="0" xfId="0" applyBorder="1" applyFont="1"/>
    <xf borderId="16" fillId="0" fontId="1" numFmtId="0" xfId="0" applyAlignment="1" applyBorder="1" applyFont="1">
      <alignment horizontal="center" vertical="center"/>
    </xf>
    <xf borderId="17" fillId="0" fontId="1" numFmtId="0" xfId="0" applyAlignment="1" applyBorder="1" applyFont="1">
      <alignment vertical="center"/>
    </xf>
    <xf borderId="18" fillId="0" fontId="1" numFmtId="0" xfId="0" applyAlignment="1" applyBorder="1" applyFont="1">
      <alignment vertical="center"/>
    </xf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13" fillId="0" fontId="1" numFmtId="0" xfId="0" applyAlignment="1" applyBorder="1" applyFont="1">
      <alignment vertical="center"/>
    </xf>
    <xf borderId="0" fillId="0" fontId="5" numFmtId="0" xfId="0" applyAlignment="1" applyFont="1">
      <alignment horizontal="center" vertical="center"/>
    </xf>
    <xf borderId="0" fillId="0" fontId="10" numFmtId="0" xfId="0" applyAlignment="1" applyFont="1">
      <alignment horizontal="center" vertical="center"/>
    </xf>
    <xf borderId="5" fillId="0" fontId="14" numFmtId="0" xfId="0" applyAlignment="1" applyBorder="1" applyFont="1">
      <alignment horizontal="center"/>
    </xf>
    <xf borderId="5" fillId="0" fontId="3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18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13" fillId="0" fontId="2" numFmtId="0" xfId="0" applyBorder="1" applyFont="1"/>
    <xf borderId="0" fillId="0" fontId="14" numFmtId="0" xfId="0" applyFont="1"/>
    <xf borderId="6" fillId="2" fontId="1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5" fillId="2" fontId="3" numFmtId="0" xfId="0" applyAlignment="1" applyBorder="1" applyFont="1">
      <alignment horizontal="center" shrinkToFit="0" wrapText="1"/>
    </xf>
    <xf borderId="5" fillId="2" fontId="5" numFmtId="0" xfId="0" applyAlignment="1" applyBorder="1" applyFont="1">
      <alignment horizontal="center" shrinkToFit="0" wrapText="1"/>
    </xf>
    <xf borderId="21" fillId="0" fontId="5" numFmtId="0" xfId="0" applyAlignment="1" applyBorder="1" applyFont="1">
      <alignment horizontal="center" vertical="center"/>
    </xf>
    <xf borderId="5" fillId="3" fontId="3" numFmtId="0" xfId="0" applyAlignment="1" applyBorder="1" applyFont="1">
      <alignment horizontal="center" shrinkToFit="0" vertical="center" wrapText="1"/>
    </xf>
    <xf borderId="5" fillId="0" fontId="15" numFmtId="1" xfId="0" applyAlignment="1" applyBorder="1" applyFont="1" applyNumberFormat="1">
      <alignment horizontal="left"/>
    </xf>
    <xf borderId="5" fillId="0" fontId="3" numFmtId="0" xfId="0" applyAlignment="1" applyBorder="1" applyFont="1">
      <alignment horizontal="center"/>
    </xf>
    <xf borderId="5" fillId="0" fontId="5" numFmtId="0" xfId="0" applyAlignment="1" applyBorder="1" applyFont="1">
      <alignment horizontal="center"/>
    </xf>
    <xf borderId="5" fillId="0" fontId="10" numFmtId="0" xfId="0" applyAlignment="1" applyBorder="1" applyFont="1">
      <alignment horizontal="center" vertical="center"/>
    </xf>
    <xf borderId="5" fillId="4" fontId="16" numFmtId="0" xfId="0" applyAlignment="1" applyBorder="1" applyFont="1">
      <alignment horizontal="center"/>
    </xf>
    <xf borderId="0" fillId="0" fontId="5" numFmtId="1" xfId="0" applyAlignment="1" applyFont="1" applyNumberFormat="1">
      <alignment horizontal="center" vertical="center"/>
    </xf>
    <xf borderId="5" fillId="0" fontId="5" numFmtId="0" xfId="0" applyAlignment="1" applyBorder="1" applyFont="1">
      <alignment horizontal="center" vertical="center"/>
    </xf>
    <xf borderId="5" fillId="0" fontId="17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6" fillId="0" fontId="5" numFmtId="0" xfId="0" applyAlignment="1" applyBorder="1" applyFont="1">
      <alignment horizontal="center" vertical="center"/>
    </xf>
    <xf borderId="6" fillId="0" fontId="10" numFmtId="0" xfId="0" applyAlignment="1" applyBorder="1" applyFont="1">
      <alignment horizontal="center" vertical="center"/>
    </xf>
    <xf borderId="3" fillId="0" fontId="17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0" fillId="0" fontId="17" numFmtId="0" xfId="0" applyAlignment="1" applyFont="1">
      <alignment horizontal="center"/>
    </xf>
    <xf borderId="5" fillId="5" fontId="12" numFmtId="0" xfId="0" applyAlignment="1" applyBorder="1" applyFont="1">
      <alignment horizontal="center" vertical="center"/>
    </xf>
    <xf borderId="20" fillId="0" fontId="18" numFmtId="0" xfId="0" applyAlignment="1" applyBorder="1" applyFont="1">
      <alignment horizontal="center"/>
    </xf>
    <xf borderId="0" fillId="0" fontId="5" numFmtId="0" xfId="0" applyFont="1"/>
    <xf borderId="5" fillId="0" fontId="5" numFmtId="0" xfId="0" applyAlignment="1" applyBorder="1" applyFont="1">
      <alignment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wrapText="1"/>
    </xf>
    <xf borderId="24" fillId="0" fontId="19" numFmtId="0" xfId="0" applyAlignment="1" applyBorder="1" applyFont="1">
      <alignment horizontal="center" shrinkToFit="0" wrapText="1"/>
    </xf>
    <xf borderId="25" fillId="0" fontId="20" numFmtId="1" xfId="0" applyAlignment="1" applyBorder="1" applyFont="1" applyNumberFormat="1">
      <alignment shrinkToFit="0" wrapText="1"/>
    </xf>
    <xf borderId="25" fillId="0" fontId="8" numFmtId="0" xfId="0" applyAlignment="1" applyBorder="1" applyFont="1">
      <alignment horizontal="center" shrinkToFit="0" wrapText="1"/>
    </xf>
    <xf borderId="26" fillId="0" fontId="2" numFmtId="0" xfId="0" applyBorder="1" applyFont="1"/>
    <xf borderId="27" fillId="0" fontId="2" numFmtId="0" xfId="0" applyBorder="1" applyFont="1"/>
    <xf borderId="28" fillId="2" fontId="1" numFmtId="0" xfId="0" applyAlignment="1" applyBorder="1" applyFont="1">
      <alignment horizontal="center" vertical="center"/>
    </xf>
    <xf borderId="1" fillId="0" fontId="15" numFmtId="1" xfId="0" applyAlignment="1" applyBorder="1" applyFont="1" applyNumberFormat="1">
      <alignment horizontal="left"/>
    </xf>
    <xf borderId="5" fillId="0" fontId="10" numFmtId="0" xfId="0" applyBorder="1" applyFont="1"/>
    <xf borderId="5" fillId="0" fontId="5" numFmtId="1" xfId="0" applyAlignment="1" applyBorder="1" applyFont="1" applyNumberFormat="1">
      <alignment horizontal="center"/>
    </xf>
    <xf borderId="5" fillId="0" fontId="10" numFmtId="1" xfId="0" applyAlignment="1" applyBorder="1" applyFont="1" applyNumberFormat="1">
      <alignment horizontal="center" vertical="center"/>
    </xf>
    <xf borderId="24" fillId="0" fontId="6" numFmtId="0" xfId="0" applyAlignment="1" applyBorder="1" applyFont="1">
      <alignment horizontal="center" shrinkToFit="0" wrapText="1"/>
    </xf>
    <xf borderId="25" fillId="0" fontId="8" numFmtId="1" xfId="0" applyAlignment="1" applyBorder="1" applyFont="1" applyNumberFormat="1">
      <alignment horizontal="center" shrinkToFit="0" wrapText="1"/>
    </xf>
    <xf borderId="0" fillId="0" fontId="21" numFmtId="0" xfId="0" applyAlignment="1" applyFont="1">
      <alignment horizontal="left"/>
    </xf>
    <xf borderId="6" fillId="2" fontId="22" numFmtId="0" xfId="0" applyAlignment="1" applyBorder="1" applyFont="1">
      <alignment horizontal="center" vertical="center"/>
    </xf>
    <xf borderId="1" fillId="2" fontId="22" numFmtId="0" xfId="0" applyAlignment="1" applyBorder="1" applyFont="1">
      <alignment horizontal="center" vertical="center"/>
    </xf>
    <xf borderId="6" fillId="2" fontId="1" numFmtId="9" xfId="0" applyAlignment="1" applyBorder="1" applyFont="1" applyNumberFormat="1">
      <alignment horizontal="center" vertical="center"/>
    </xf>
    <xf borderId="5" fillId="2" fontId="3" numFmtId="0" xfId="0" applyAlignment="1" applyBorder="1" applyFont="1">
      <alignment horizontal="center" vertical="center"/>
    </xf>
    <xf borderId="5" fillId="6" fontId="3" numFmtId="0" xfId="0" applyAlignment="1" applyBorder="1" applyFill="1" applyFont="1">
      <alignment horizontal="center" vertical="center"/>
    </xf>
    <xf borderId="16" fillId="4" fontId="1" numFmtId="0" xfId="0" applyAlignment="1" applyBorder="1" applyFont="1">
      <alignment horizontal="left" shrinkToFit="0" vertical="center" wrapText="1"/>
    </xf>
    <xf borderId="1" fillId="0" fontId="22" numFmtId="0" xfId="0" applyAlignment="1" applyBorder="1" applyFont="1">
      <alignment horizontal="center" vertical="center"/>
    </xf>
    <xf borderId="0" fillId="0" fontId="14" numFmtId="0" xfId="0" applyAlignment="1" applyFont="1">
      <alignment horizontal="center" vertical="top"/>
    </xf>
    <xf borderId="5" fillId="2" fontId="22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vertical="center"/>
    </xf>
    <xf borderId="5" fillId="2" fontId="22" numFmtId="0" xfId="0" applyAlignment="1" applyBorder="1" applyFont="1">
      <alignment horizontal="center" vertical="center"/>
    </xf>
  </cellXfs>
  <cellStyles count="1">
    <cellStyle xfId="0" name="Normal" builtinId="0"/>
  </cellStyles>
  <dxfs count="4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>
        <color rgb="FFFF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customschemas.google.com/relationships/workbookmetadata" Target="metadata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16" width="8.0"/>
    <col customWidth="1" min="17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5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6" t="s">
        <v>17</v>
      </c>
      <c r="O5" s="6" t="s">
        <v>18</v>
      </c>
      <c r="P5" s="6" t="s">
        <v>19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ht="19.5" customHeight="1">
      <c r="A6" s="8" t="s">
        <v>20</v>
      </c>
      <c r="B6" s="9">
        <v>1.0</v>
      </c>
      <c r="C6" s="9">
        <v>1.0</v>
      </c>
      <c r="D6" s="10">
        <v>1.0</v>
      </c>
      <c r="E6" s="9">
        <v>1.0</v>
      </c>
      <c r="F6" s="9">
        <v>1.0</v>
      </c>
      <c r="G6" s="10">
        <v>1.0</v>
      </c>
      <c r="H6" s="10">
        <v>1.0</v>
      </c>
      <c r="I6" s="10">
        <v>1.0</v>
      </c>
      <c r="J6" s="10">
        <v>1.0</v>
      </c>
      <c r="K6" s="10">
        <v>1.0</v>
      </c>
      <c r="L6" s="9">
        <v>1.0</v>
      </c>
      <c r="M6" s="9">
        <v>1.0</v>
      </c>
      <c r="N6" s="9">
        <v>2.0</v>
      </c>
      <c r="O6" s="9">
        <v>1.0</v>
      </c>
      <c r="P6" s="10">
        <v>1.0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8" t="s">
        <v>21</v>
      </c>
      <c r="B7" s="9">
        <v>3.0</v>
      </c>
      <c r="C7" s="9">
        <v>3.0</v>
      </c>
      <c r="D7" s="9">
        <v>3.0</v>
      </c>
      <c r="E7" s="9">
        <v>2.0</v>
      </c>
      <c r="F7" s="10">
        <v>2.0</v>
      </c>
      <c r="G7" s="10">
        <v>1.0</v>
      </c>
      <c r="H7" s="10">
        <v>1.0</v>
      </c>
      <c r="I7" s="10">
        <v>1.0</v>
      </c>
      <c r="J7" s="10">
        <v>3.0</v>
      </c>
      <c r="K7" s="10">
        <v>2.0</v>
      </c>
      <c r="L7" s="9">
        <v>2.0</v>
      </c>
      <c r="M7" s="9">
        <v>2.0</v>
      </c>
      <c r="N7" s="10">
        <v>1.0</v>
      </c>
      <c r="O7" s="10">
        <v>2.0</v>
      </c>
      <c r="P7" s="10">
        <v>3.0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8" t="s">
        <v>22</v>
      </c>
      <c r="B8" s="9">
        <v>1.0</v>
      </c>
      <c r="C8" s="9">
        <v>1.0</v>
      </c>
      <c r="D8" s="9">
        <v>1.0</v>
      </c>
      <c r="E8" s="10">
        <v>1.0</v>
      </c>
      <c r="F8" s="10">
        <v>1.0</v>
      </c>
      <c r="G8" s="10">
        <v>1.0</v>
      </c>
      <c r="H8" s="10">
        <v>1.0</v>
      </c>
      <c r="I8" s="10">
        <v>1.0</v>
      </c>
      <c r="J8" s="10">
        <v>1.0</v>
      </c>
      <c r="K8" s="9">
        <v>1.0</v>
      </c>
      <c r="L8" s="9">
        <v>1.0</v>
      </c>
      <c r="M8" s="9">
        <v>3.0</v>
      </c>
      <c r="N8" s="9">
        <v>1.0</v>
      </c>
      <c r="O8" s="9">
        <v>1.0</v>
      </c>
      <c r="P8" s="10">
        <v>2.0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8" t="s">
        <v>23</v>
      </c>
      <c r="B9" s="9">
        <v>1.0</v>
      </c>
      <c r="C9" s="9">
        <v>1.0</v>
      </c>
      <c r="D9" s="9">
        <v>1.0</v>
      </c>
      <c r="E9" s="9">
        <v>1.0</v>
      </c>
      <c r="F9" s="9">
        <v>1.0</v>
      </c>
      <c r="G9" s="9">
        <v>1.0</v>
      </c>
      <c r="H9" s="10">
        <v>1.0</v>
      </c>
      <c r="I9" s="10">
        <v>1.0</v>
      </c>
      <c r="J9" s="9">
        <v>1.0</v>
      </c>
      <c r="K9" s="10">
        <v>1.0</v>
      </c>
      <c r="L9" s="9">
        <v>1.0</v>
      </c>
      <c r="M9" s="10">
        <v>3.0</v>
      </c>
      <c r="N9" s="9">
        <v>1.0</v>
      </c>
      <c r="O9" s="9">
        <v>1.0</v>
      </c>
      <c r="P9" s="10">
        <v>2.0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8" t="s">
        <v>24</v>
      </c>
      <c r="B10" s="9">
        <v>1.0</v>
      </c>
      <c r="C10" s="9">
        <v>2.0</v>
      </c>
      <c r="D10" s="9">
        <v>2.0</v>
      </c>
      <c r="E10" s="9">
        <v>2.0</v>
      </c>
      <c r="F10" s="9">
        <v>1.0</v>
      </c>
      <c r="G10" s="10">
        <v>3.0</v>
      </c>
      <c r="H10" s="10">
        <v>3.0</v>
      </c>
      <c r="I10" s="10">
        <v>2.0</v>
      </c>
      <c r="J10" s="10">
        <v>2.0</v>
      </c>
      <c r="K10" s="10">
        <v>2.0</v>
      </c>
      <c r="L10" s="9">
        <v>1.0</v>
      </c>
      <c r="M10" s="10">
        <v>3.0</v>
      </c>
      <c r="N10" s="9">
        <v>2.0</v>
      </c>
      <c r="O10" s="10">
        <v>2.0</v>
      </c>
      <c r="P10" s="10">
        <v>1.0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8" t="s">
        <v>25</v>
      </c>
      <c r="B11" s="11">
        <v>1.4</v>
      </c>
      <c r="C11" s="11">
        <v>1.6</v>
      </c>
      <c r="D11" s="11">
        <v>1.6</v>
      </c>
      <c r="E11" s="11">
        <v>1.4</v>
      </c>
      <c r="F11" s="11">
        <v>1.2</v>
      </c>
      <c r="G11" s="11">
        <v>1.4</v>
      </c>
      <c r="H11" s="11">
        <v>1.4</v>
      </c>
      <c r="I11" s="11">
        <v>1.2</v>
      </c>
      <c r="J11" s="11">
        <v>1.6</v>
      </c>
      <c r="K11" s="11">
        <v>1.4</v>
      </c>
      <c r="L11" s="11">
        <v>1.2</v>
      </c>
      <c r="M11" s="11">
        <v>2.4</v>
      </c>
      <c r="N11" s="11">
        <v>1.4</v>
      </c>
      <c r="O11" s="11">
        <v>1.4</v>
      </c>
      <c r="P11" s="11">
        <v>1.8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2" t="s">
        <v>26</v>
      </c>
      <c r="B12" s="13">
        <v>1.0</v>
      </c>
      <c r="C12" s="13">
        <v>2.0</v>
      </c>
      <c r="D12" s="13">
        <v>2.0</v>
      </c>
      <c r="E12" s="13">
        <v>1.0</v>
      </c>
      <c r="F12" s="13">
        <v>1.0</v>
      </c>
      <c r="G12" s="13">
        <v>1.0</v>
      </c>
      <c r="H12" s="13">
        <v>1.0</v>
      </c>
      <c r="I12" s="13">
        <v>1.0</v>
      </c>
      <c r="J12" s="13">
        <v>2.0</v>
      </c>
      <c r="K12" s="13">
        <v>1.0</v>
      </c>
      <c r="L12" s="13">
        <v>1.0</v>
      </c>
      <c r="M12" s="13">
        <v>2.0</v>
      </c>
      <c r="N12" s="13">
        <v>1.0</v>
      </c>
      <c r="O12" s="13">
        <v>1.0</v>
      </c>
      <c r="P12" s="13">
        <v>2.0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4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4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88"/>
    <col customWidth="1" min="2" max="26" width="7.63"/>
  </cols>
  <sheetData>
    <row r="1" ht="19.5" customHeight="1">
      <c r="A1" s="1" t="str">
        <f>'CO-PO Mapping'!A1:P1</f>
        <v>DEPARTMENT OF BASIC SCIENCE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" t="s">
        <v>503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" t="str">
        <f>'CO-PO Mapping'!A3:P3</f>
        <v>I YEAR II SEM 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" t="str">
        <f>'CO-PO Mapping'!A4:P4</f>
        <v>SUBJECT: Basic Civil Engineering                                                                                                         Faculty: Dr. Kuldeep Swarnkar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12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  <c r="O5" s="17" t="s">
        <v>18</v>
      </c>
      <c r="P5" s="17" t="s">
        <v>19</v>
      </c>
      <c r="Q5" s="118"/>
      <c r="R5" s="118"/>
      <c r="S5" s="118"/>
      <c r="T5" s="118"/>
      <c r="U5" s="118"/>
      <c r="V5" s="118"/>
      <c r="W5" s="118"/>
      <c r="X5" s="118"/>
      <c r="Y5" s="118"/>
      <c r="Z5" s="118"/>
    </row>
    <row r="6" ht="19.5" customHeight="1">
      <c r="A6" s="119" t="s">
        <v>504</v>
      </c>
      <c r="B6" s="120">
        <v>1.0</v>
      </c>
      <c r="C6" s="120">
        <v>0.0</v>
      </c>
      <c r="D6" s="120">
        <v>0.0</v>
      </c>
      <c r="E6" s="120">
        <v>0.0</v>
      </c>
      <c r="F6" s="120">
        <v>0.0</v>
      </c>
      <c r="G6" s="120">
        <v>2.0</v>
      </c>
      <c r="H6" s="120">
        <v>0.0</v>
      </c>
      <c r="I6" s="120">
        <v>2.0</v>
      </c>
      <c r="J6" s="120">
        <v>2.0</v>
      </c>
      <c r="K6" s="120">
        <v>0.0</v>
      </c>
      <c r="L6" s="120">
        <v>0.0</v>
      </c>
      <c r="M6" s="120">
        <v>0.0</v>
      </c>
      <c r="N6" s="120">
        <v>0.0</v>
      </c>
      <c r="O6" s="120">
        <v>0.0</v>
      </c>
      <c r="P6" s="120">
        <v>0.0</v>
      </c>
    </row>
    <row r="7" ht="19.5" customHeight="1">
      <c r="A7" s="119" t="s">
        <v>505</v>
      </c>
      <c r="B7" s="120">
        <v>3.0</v>
      </c>
      <c r="C7" s="120">
        <v>3.0</v>
      </c>
      <c r="D7" s="120">
        <v>0.0</v>
      </c>
      <c r="E7" s="120">
        <v>0.0</v>
      </c>
      <c r="F7" s="120">
        <v>0.0</v>
      </c>
      <c r="G7" s="120">
        <v>0.0</v>
      </c>
      <c r="H7" s="120">
        <v>0.0</v>
      </c>
      <c r="I7" s="120">
        <v>0.0</v>
      </c>
      <c r="J7" s="120">
        <v>0.0</v>
      </c>
      <c r="K7" s="120">
        <v>0.0</v>
      </c>
      <c r="L7" s="120">
        <v>0.0</v>
      </c>
      <c r="M7" s="120">
        <v>0.0</v>
      </c>
      <c r="N7" s="120">
        <v>0.0</v>
      </c>
      <c r="O7" s="120">
        <v>0.0</v>
      </c>
      <c r="P7" s="120">
        <v>0.0</v>
      </c>
    </row>
    <row r="8" ht="19.5" customHeight="1">
      <c r="A8" s="119" t="s">
        <v>506</v>
      </c>
      <c r="B8" s="120">
        <v>3.0</v>
      </c>
      <c r="C8" s="120">
        <v>3.0</v>
      </c>
      <c r="D8" s="120">
        <v>0.0</v>
      </c>
      <c r="E8" s="120">
        <v>0.0</v>
      </c>
      <c r="F8" s="120">
        <v>0.0</v>
      </c>
      <c r="G8" s="120">
        <v>2.0</v>
      </c>
      <c r="H8" s="120">
        <v>0.0</v>
      </c>
      <c r="I8" s="120">
        <v>0.0</v>
      </c>
      <c r="J8" s="120">
        <v>0.0</v>
      </c>
      <c r="K8" s="120">
        <v>0.0</v>
      </c>
      <c r="L8" s="120">
        <v>0.0</v>
      </c>
      <c r="M8" s="120">
        <v>0.0</v>
      </c>
      <c r="N8" s="120">
        <v>0.0</v>
      </c>
      <c r="O8" s="120">
        <v>0.0</v>
      </c>
      <c r="P8" s="120">
        <v>0.0</v>
      </c>
    </row>
    <row r="9" ht="19.5" customHeight="1">
      <c r="A9" s="119" t="s">
        <v>507</v>
      </c>
      <c r="B9" s="120">
        <v>3.0</v>
      </c>
      <c r="C9" s="120">
        <v>3.0</v>
      </c>
      <c r="D9" s="120">
        <v>0.0</v>
      </c>
      <c r="E9" s="120">
        <v>0.0</v>
      </c>
      <c r="F9" s="120">
        <v>0.0</v>
      </c>
      <c r="G9" s="120">
        <v>2.0</v>
      </c>
      <c r="H9" s="120">
        <v>2.0</v>
      </c>
      <c r="I9" s="120">
        <v>0.0</v>
      </c>
      <c r="J9" s="120">
        <v>0.0</v>
      </c>
      <c r="K9" s="120">
        <v>0.0</v>
      </c>
      <c r="L9" s="120">
        <v>0.0</v>
      </c>
      <c r="M9" s="120">
        <v>0.0</v>
      </c>
      <c r="N9" s="120">
        <v>0.0</v>
      </c>
      <c r="O9" s="120">
        <v>0.0</v>
      </c>
      <c r="P9" s="120">
        <v>0.0</v>
      </c>
    </row>
    <row r="10" ht="19.5" customHeight="1">
      <c r="A10" s="119" t="s">
        <v>508</v>
      </c>
      <c r="B10" s="120">
        <v>3.0</v>
      </c>
      <c r="C10" s="120">
        <v>3.0</v>
      </c>
      <c r="D10" s="120">
        <v>0.0</v>
      </c>
      <c r="E10" s="120">
        <v>0.0</v>
      </c>
      <c r="F10" s="120">
        <v>0.0</v>
      </c>
      <c r="G10" s="120">
        <v>2.0</v>
      </c>
      <c r="H10" s="120">
        <v>2.0</v>
      </c>
      <c r="I10" s="120">
        <v>0.0</v>
      </c>
      <c r="J10" s="120">
        <v>0.0</v>
      </c>
      <c r="K10" s="120">
        <v>0.0</v>
      </c>
      <c r="L10" s="120">
        <v>0.0</v>
      </c>
      <c r="M10" s="120">
        <v>0.0</v>
      </c>
      <c r="N10" s="120">
        <v>0.0</v>
      </c>
      <c r="O10" s="120">
        <v>0.0</v>
      </c>
      <c r="P10" s="120">
        <v>0.0</v>
      </c>
    </row>
    <row r="11" ht="19.5" customHeight="1">
      <c r="A11" s="119" t="s">
        <v>509</v>
      </c>
      <c r="B11" s="120">
        <v>2.6</v>
      </c>
      <c r="C11" s="120">
        <v>2.4</v>
      </c>
      <c r="D11" s="120">
        <v>0.0</v>
      </c>
      <c r="E11" s="120">
        <v>0.0</v>
      </c>
      <c r="F11" s="120">
        <v>0.0</v>
      </c>
      <c r="G11" s="120">
        <v>1.6</v>
      </c>
      <c r="H11" s="120">
        <v>0.8</v>
      </c>
      <c r="I11" s="120">
        <v>0.4</v>
      </c>
      <c r="J11" s="120">
        <v>0.4</v>
      </c>
      <c r="K11" s="120">
        <v>0.0</v>
      </c>
      <c r="L11" s="120">
        <v>0.0</v>
      </c>
      <c r="M11" s="120">
        <v>0.0</v>
      </c>
      <c r="N11" s="120">
        <v>0.0</v>
      </c>
      <c r="O11" s="120">
        <v>0.0</v>
      </c>
      <c r="P11" s="120">
        <v>0.0</v>
      </c>
    </row>
    <row r="12" ht="39.75" customHeight="1">
      <c r="A12" s="117" t="s">
        <v>444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117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16" width="8.0"/>
    <col customWidth="1" min="17" max="26" width="7.63"/>
  </cols>
  <sheetData>
    <row r="1" ht="19.5" customHeight="1">
      <c r="A1" s="1" t="str">
        <f>'CO-PO Mapping'!A1:P1</f>
        <v>DEPARTMENT OF BASIC SCIENCE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510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" t="str">
        <f>'CO-PO Mapping'!A3:P3</f>
        <v>I YEAR II SEM 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" t="str">
        <f>'CO-PO Mapping'!A4:P4</f>
        <v>SUBJECT: Basic Civil Engineering                                                                                                         Faculty: Dr. Kuldeep Swarnkar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17" t="s">
        <v>459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  <c r="O5" s="17" t="s">
        <v>18</v>
      </c>
      <c r="P5" s="17" t="s">
        <v>19</v>
      </c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9.5" customHeight="1">
      <c r="A6" s="121" t="s">
        <v>511</v>
      </c>
      <c r="B6" s="120">
        <v>2.926666667</v>
      </c>
      <c r="C6" s="120">
        <v>2.773333333</v>
      </c>
      <c r="D6" s="120">
        <v>0.3733333333</v>
      </c>
      <c r="E6" s="120">
        <v>0.3266666667</v>
      </c>
      <c r="F6" s="120">
        <v>0.28</v>
      </c>
      <c r="G6" s="120">
        <v>1.926666667</v>
      </c>
      <c r="H6" s="120">
        <v>1.126666667</v>
      </c>
      <c r="I6" s="120">
        <v>0.68</v>
      </c>
      <c r="J6" s="120">
        <v>0.7733333333</v>
      </c>
      <c r="K6" s="120">
        <v>0.3266666667</v>
      </c>
      <c r="L6" s="120">
        <v>0.28</v>
      </c>
      <c r="M6" s="120">
        <v>0.56</v>
      </c>
      <c r="N6" s="120">
        <v>0.3266666667</v>
      </c>
      <c r="O6" s="120">
        <v>0.3266666667</v>
      </c>
      <c r="P6" s="120">
        <v>0.42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121" t="s">
        <v>511</v>
      </c>
      <c r="B7" s="120">
        <v>3.0</v>
      </c>
      <c r="C7" s="120">
        <v>3.0</v>
      </c>
      <c r="D7" s="120">
        <v>0.0</v>
      </c>
      <c r="E7" s="120">
        <v>0.0</v>
      </c>
      <c r="F7" s="120">
        <v>0.0</v>
      </c>
      <c r="G7" s="120">
        <v>2.0</v>
      </c>
      <c r="H7" s="120">
        <v>1.0</v>
      </c>
      <c r="I7" s="120">
        <v>1.0</v>
      </c>
      <c r="J7" s="120">
        <v>1.0</v>
      </c>
      <c r="K7" s="120">
        <v>0.0</v>
      </c>
      <c r="L7" s="120">
        <v>0.0</v>
      </c>
      <c r="M7" s="120">
        <v>1.0</v>
      </c>
      <c r="N7" s="120">
        <v>0.0</v>
      </c>
      <c r="O7" s="120">
        <v>0.0</v>
      </c>
      <c r="P7" s="120">
        <v>0.0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117" t="s">
        <v>444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117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7.5"/>
    <col customWidth="1" min="3" max="3" width="24.63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tr">
        <f>'CO-PO Mapping'!A1:P1</f>
        <v>DEPARTMENT OF BASIC SCIENCE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" t="str">
        <f>'CO-PO Mapping'!A3:P3</f>
        <v>I YEAR II SEM </v>
      </c>
      <c r="B3" s="2"/>
      <c r="C3" s="2"/>
      <c r="D3" s="2"/>
      <c r="E3" s="2"/>
      <c r="F3" s="2"/>
      <c r="G3" s="2"/>
      <c r="H3" s="3"/>
    </row>
    <row r="4" ht="19.5" customHeight="1">
      <c r="A4" s="1" t="str">
        <f>'CO-PO Mapping'!A4:P4</f>
        <v>SUBJECT: Basic Civil Engineering                                                                                                         Faculty: Dr. Kuldeep Swarnkar</v>
      </c>
      <c r="B4" s="2"/>
      <c r="C4" s="2"/>
      <c r="D4" s="2"/>
      <c r="E4" s="2"/>
      <c r="F4" s="2"/>
      <c r="G4" s="2"/>
      <c r="H4" s="3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>
      <c r="A5" s="16" t="s">
        <v>29</v>
      </c>
      <c r="B5" s="16" t="s">
        <v>30</v>
      </c>
      <c r="C5" s="17" t="s">
        <v>31</v>
      </c>
      <c r="D5" s="12" t="s">
        <v>32</v>
      </c>
      <c r="E5" s="12" t="s">
        <v>33</v>
      </c>
      <c r="F5" s="17" t="s">
        <v>34</v>
      </c>
      <c r="G5" s="18" t="s">
        <v>35</v>
      </c>
      <c r="H5" s="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>
      <c r="A6" s="20"/>
      <c r="B6" s="20"/>
      <c r="C6" s="17" t="s">
        <v>36</v>
      </c>
      <c r="D6" s="17">
        <v>70.0</v>
      </c>
      <c r="E6" s="17">
        <v>30.0</v>
      </c>
      <c r="F6" s="17">
        <f>D6+E6</f>
        <v>100</v>
      </c>
      <c r="G6" s="12" t="s">
        <v>37</v>
      </c>
      <c r="H6" s="12" t="s">
        <v>38</v>
      </c>
    </row>
    <row r="7" ht="19.5" customHeight="1">
      <c r="A7" s="21" t="s">
        <v>39</v>
      </c>
      <c r="B7" s="22"/>
      <c r="C7" s="23"/>
      <c r="D7" s="24">
        <v>0.6</v>
      </c>
      <c r="E7" s="24">
        <v>0.7</v>
      </c>
      <c r="F7" s="25"/>
      <c r="G7" s="26">
        <v>0.6</v>
      </c>
      <c r="H7" s="26">
        <v>0.7</v>
      </c>
    </row>
    <row r="8" ht="19.5" customHeight="1">
      <c r="A8" s="27">
        <v>1.0</v>
      </c>
      <c r="B8" s="28" t="s">
        <v>40</v>
      </c>
      <c r="C8" s="28" t="s">
        <v>41</v>
      </c>
      <c r="D8" s="29">
        <v>35.0</v>
      </c>
      <c r="E8" s="30">
        <v>25.0</v>
      </c>
      <c r="F8" s="31">
        <v>60.0</v>
      </c>
      <c r="G8" s="32">
        <f t="shared" ref="G8:G30" si="1">IF((D8/$D$6)&gt;=$D$7,1,0)</f>
        <v>0</v>
      </c>
      <c r="H8" s="10">
        <f t="shared" ref="H8:H177" si="2">IF((E8/$E$6)&gt;=$E$7,1,0)</f>
        <v>1</v>
      </c>
    </row>
    <row r="9" ht="19.5" customHeight="1">
      <c r="A9" s="27">
        <v>2.0</v>
      </c>
      <c r="B9" s="28" t="s">
        <v>42</v>
      </c>
      <c r="C9" s="28" t="s">
        <v>43</v>
      </c>
      <c r="D9" s="33">
        <v>23.0</v>
      </c>
      <c r="E9" s="34">
        <v>26.0</v>
      </c>
      <c r="F9" s="31">
        <v>49.0</v>
      </c>
      <c r="G9" s="32">
        <f t="shared" si="1"/>
        <v>0</v>
      </c>
      <c r="H9" s="10">
        <f t="shared" si="2"/>
        <v>1</v>
      </c>
    </row>
    <row r="10" ht="19.5" customHeight="1">
      <c r="A10" s="27">
        <v>3.0</v>
      </c>
      <c r="B10" s="28" t="s">
        <v>44</v>
      </c>
      <c r="C10" s="28" t="s">
        <v>45</v>
      </c>
      <c r="D10" s="33">
        <v>19.0</v>
      </c>
      <c r="E10" s="34">
        <v>23.0</v>
      </c>
      <c r="F10" s="31">
        <v>42.0</v>
      </c>
      <c r="G10" s="32">
        <f t="shared" si="1"/>
        <v>0</v>
      </c>
      <c r="H10" s="10">
        <f t="shared" si="2"/>
        <v>1</v>
      </c>
    </row>
    <row r="11" ht="19.5" customHeight="1">
      <c r="A11" s="27">
        <v>4.0</v>
      </c>
      <c r="B11" s="28" t="s">
        <v>46</v>
      </c>
      <c r="C11" s="28" t="s">
        <v>47</v>
      </c>
      <c r="D11" s="33">
        <v>36.0</v>
      </c>
      <c r="E11" s="34">
        <v>29.0</v>
      </c>
      <c r="F11" s="31">
        <v>65.0</v>
      </c>
      <c r="G11" s="32">
        <f t="shared" si="1"/>
        <v>0</v>
      </c>
      <c r="H11" s="10">
        <f t="shared" si="2"/>
        <v>1</v>
      </c>
    </row>
    <row r="12" ht="19.5" customHeight="1">
      <c r="A12" s="27">
        <v>5.0</v>
      </c>
      <c r="B12" s="28" t="s">
        <v>48</v>
      </c>
      <c r="C12" s="28" t="s">
        <v>49</v>
      </c>
      <c r="D12" s="33">
        <v>22.0</v>
      </c>
      <c r="E12" s="34">
        <v>20.0</v>
      </c>
      <c r="F12" s="31">
        <v>42.0</v>
      </c>
      <c r="G12" s="32">
        <f t="shared" si="1"/>
        <v>0</v>
      </c>
      <c r="H12" s="10">
        <f t="shared" si="2"/>
        <v>0</v>
      </c>
    </row>
    <row r="13" ht="19.5" customHeight="1">
      <c r="A13" s="27">
        <v>6.0</v>
      </c>
      <c r="B13" s="28" t="s">
        <v>50</v>
      </c>
      <c r="C13" s="28" t="s">
        <v>51</v>
      </c>
      <c r="D13" s="33">
        <v>26.0</v>
      </c>
      <c r="E13" s="34">
        <v>20.0</v>
      </c>
      <c r="F13" s="31">
        <v>46.0</v>
      </c>
      <c r="G13" s="32">
        <f t="shared" si="1"/>
        <v>0</v>
      </c>
      <c r="H13" s="10">
        <f t="shared" si="2"/>
        <v>0</v>
      </c>
    </row>
    <row r="14" ht="19.5" customHeight="1">
      <c r="A14" s="27">
        <v>7.0</v>
      </c>
      <c r="B14" s="28" t="s">
        <v>52</v>
      </c>
      <c r="C14" s="28" t="s">
        <v>53</v>
      </c>
      <c r="D14" s="33">
        <v>32.0</v>
      </c>
      <c r="E14" s="34">
        <v>27.0</v>
      </c>
      <c r="F14" s="31">
        <v>59.0</v>
      </c>
      <c r="G14" s="32">
        <f t="shared" si="1"/>
        <v>0</v>
      </c>
      <c r="H14" s="10">
        <f t="shared" si="2"/>
        <v>1</v>
      </c>
    </row>
    <row r="15" ht="19.5" customHeight="1">
      <c r="A15" s="27">
        <v>8.0</v>
      </c>
      <c r="B15" s="28" t="s">
        <v>54</v>
      </c>
      <c r="C15" s="28" t="s">
        <v>55</v>
      </c>
      <c r="D15" s="33">
        <v>37.0</v>
      </c>
      <c r="E15" s="34">
        <v>30.0</v>
      </c>
      <c r="F15" s="31">
        <v>67.0</v>
      </c>
      <c r="G15" s="32">
        <f t="shared" si="1"/>
        <v>0</v>
      </c>
      <c r="H15" s="10">
        <f t="shared" si="2"/>
        <v>1</v>
      </c>
    </row>
    <row r="16" ht="19.5" customHeight="1">
      <c r="A16" s="27">
        <v>9.0</v>
      </c>
      <c r="B16" s="28" t="s">
        <v>56</v>
      </c>
      <c r="C16" s="28" t="s">
        <v>57</v>
      </c>
      <c r="D16" s="33">
        <v>25.0</v>
      </c>
      <c r="E16" s="34">
        <v>21.0</v>
      </c>
      <c r="F16" s="31">
        <v>46.0</v>
      </c>
      <c r="G16" s="32">
        <f t="shared" si="1"/>
        <v>0</v>
      </c>
      <c r="H16" s="10">
        <f t="shared" si="2"/>
        <v>1</v>
      </c>
    </row>
    <row r="17" ht="19.5" customHeight="1">
      <c r="A17" s="27">
        <v>10.0</v>
      </c>
      <c r="B17" s="28" t="s">
        <v>58</v>
      </c>
      <c r="C17" s="28" t="s">
        <v>59</v>
      </c>
      <c r="D17" s="33">
        <v>48.0</v>
      </c>
      <c r="E17" s="34">
        <v>29.0</v>
      </c>
      <c r="F17" s="31">
        <v>77.0</v>
      </c>
      <c r="G17" s="32">
        <f t="shared" si="1"/>
        <v>1</v>
      </c>
      <c r="H17" s="10">
        <f t="shared" si="2"/>
        <v>1</v>
      </c>
    </row>
    <row r="18" ht="19.5" customHeight="1">
      <c r="A18" s="27">
        <v>11.0</v>
      </c>
      <c r="B18" s="28" t="s">
        <v>60</v>
      </c>
      <c r="C18" s="28" t="s">
        <v>61</v>
      </c>
      <c r="D18" s="33">
        <v>34.0</v>
      </c>
      <c r="E18" s="34">
        <v>29.0</v>
      </c>
      <c r="F18" s="31">
        <v>63.0</v>
      </c>
      <c r="G18" s="32">
        <f t="shared" si="1"/>
        <v>0</v>
      </c>
      <c r="H18" s="10">
        <f t="shared" si="2"/>
        <v>1</v>
      </c>
    </row>
    <row r="19" ht="19.5" customHeight="1">
      <c r="A19" s="27">
        <v>12.0</v>
      </c>
      <c r="B19" s="28" t="s">
        <v>62</v>
      </c>
      <c r="C19" s="28" t="s">
        <v>63</v>
      </c>
      <c r="D19" s="33">
        <v>34.0</v>
      </c>
      <c r="E19" s="34">
        <v>20.0</v>
      </c>
      <c r="F19" s="31">
        <v>54.0</v>
      </c>
      <c r="G19" s="32">
        <f t="shared" si="1"/>
        <v>0</v>
      </c>
      <c r="H19" s="10">
        <f t="shared" si="2"/>
        <v>0</v>
      </c>
    </row>
    <row r="20" ht="19.5" customHeight="1">
      <c r="A20" s="27">
        <v>13.0</v>
      </c>
      <c r="B20" s="28" t="s">
        <v>64</v>
      </c>
      <c r="C20" s="28" t="s">
        <v>65</v>
      </c>
      <c r="D20" s="33">
        <v>20.0</v>
      </c>
      <c r="E20" s="34">
        <v>25.0</v>
      </c>
      <c r="F20" s="31">
        <v>45.0</v>
      </c>
      <c r="G20" s="32">
        <f t="shared" si="1"/>
        <v>0</v>
      </c>
      <c r="H20" s="10">
        <f t="shared" si="2"/>
        <v>1</v>
      </c>
    </row>
    <row r="21" ht="19.5" customHeight="1">
      <c r="A21" s="27">
        <v>14.0</v>
      </c>
      <c r="B21" s="28" t="s">
        <v>66</v>
      </c>
      <c r="C21" s="28" t="s">
        <v>67</v>
      </c>
      <c r="D21" s="33">
        <v>45.0</v>
      </c>
      <c r="E21" s="34">
        <v>23.0</v>
      </c>
      <c r="F21" s="31">
        <v>68.0</v>
      </c>
      <c r="G21" s="32">
        <f t="shared" si="1"/>
        <v>1</v>
      </c>
      <c r="H21" s="10">
        <f t="shared" si="2"/>
        <v>1</v>
      </c>
    </row>
    <row r="22" ht="19.5" customHeight="1">
      <c r="A22" s="27">
        <v>15.0</v>
      </c>
      <c r="B22" s="28" t="s">
        <v>68</v>
      </c>
      <c r="C22" s="28" t="s">
        <v>69</v>
      </c>
      <c r="D22" s="33">
        <v>35.0</v>
      </c>
      <c r="E22" s="34">
        <v>20.0</v>
      </c>
      <c r="F22" s="31">
        <v>55.0</v>
      </c>
      <c r="G22" s="32">
        <f t="shared" si="1"/>
        <v>0</v>
      </c>
      <c r="H22" s="10">
        <f t="shared" si="2"/>
        <v>0</v>
      </c>
    </row>
    <row r="23" ht="19.5" customHeight="1">
      <c r="A23" s="27">
        <v>16.0</v>
      </c>
      <c r="B23" s="28" t="s">
        <v>70</v>
      </c>
      <c r="C23" s="28" t="s">
        <v>71</v>
      </c>
      <c r="D23" s="33">
        <v>52.0</v>
      </c>
      <c r="E23" s="34">
        <v>30.0</v>
      </c>
      <c r="F23" s="31">
        <v>82.0</v>
      </c>
      <c r="G23" s="32">
        <f t="shared" si="1"/>
        <v>1</v>
      </c>
      <c r="H23" s="10">
        <f t="shared" si="2"/>
        <v>1</v>
      </c>
    </row>
    <row r="24" ht="19.5" customHeight="1">
      <c r="A24" s="27">
        <v>17.0</v>
      </c>
      <c r="B24" s="28" t="s">
        <v>72</v>
      </c>
      <c r="C24" s="28" t="s">
        <v>73</v>
      </c>
      <c r="D24" s="33">
        <v>53.0</v>
      </c>
      <c r="E24" s="34">
        <v>29.0</v>
      </c>
      <c r="F24" s="31">
        <v>82.0</v>
      </c>
      <c r="G24" s="32">
        <f t="shared" si="1"/>
        <v>1</v>
      </c>
      <c r="H24" s="10">
        <f t="shared" si="2"/>
        <v>1</v>
      </c>
    </row>
    <row r="25" ht="19.5" customHeight="1">
      <c r="A25" s="27">
        <v>18.0</v>
      </c>
      <c r="B25" s="28" t="s">
        <v>74</v>
      </c>
      <c r="C25" s="28" t="s">
        <v>75</v>
      </c>
      <c r="D25" s="33">
        <v>55.0</v>
      </c>
      <c r="E25" s="34">
        <v>26.0</v>
      </c>
      <c r="F25" s="31">
        <v>81.0</v>
      </c>
      <c r="G25" s="32">
        <f t="shared" si="1"/>
        <v>1</v>
      </c>
      <c r="H25" s="10">
        <f t="shared" si="2"/>
        <v>1</v>
      </c>
    </row>
    <row r="26" ht="19.5" customHeight="1">
      <c r="A26" s="27">
        <v>19.0</v>
      </c>
      <c r="B26" s="28" t="s">
        <v>76</v>
      </c>
      <c r="C26" s="28" t="s">
        <v>77</v>
      </c>
      <c r="D26" s="33">
        <v>51.0</v>
      </c>
      <c r="E26" s="34">
        <v>29.0</v>
      </c>
      <c r="F26" s="31">
        <v>80.0</v>
      </c>
      <c r="G26" s="32">
        <f t="shared" si="1"/>
        <v>1</v>
      </c>
      <c r="H26" s="10">
        <f t="shared" si="2"/>
        <v>1</v>
      </c>
    </row>
    <row r="27" ht="19.5" customHeight="1">
      <c r="A27" s="27">
        <v>20.0</v>
      </c>
      <c r="B27" s="28" t="s">
        <v>78</v>
      </c>
      <c r="C27" s="28" t="s">
        <v>79</v>
      </c>
      <c r="D27" s="33">
        <v>60.0</v>
      </c>
      <c r="E27" s="34">
        <v>29.0</v>
      </c>
      <c r="F27" s="31">
        <v>89.0</v>
      </c>
      <c r="G27" s="32">
        <f t="shared" si="1"/>
        <v>1</v>
      </c>
      <c r="H27" s="10">
        <f t="shared" si="2"/>
        <v>1</v>
      </c>
    </row>
    <row r="28" ht="19.5" customHeight="1">
      <c r="A28" s="27">
        <v>21.0</v>
      </c>
      <c r="B28" s="28" t="s">
        <v>80</v>
      </c>
      <c r="C28" s="28" t="s">
        <v>81</v>
      </c>
      <c r="D28" s="33">
        <v>43.0</v>
      </c>
      <c r="E28" s="34">
        <v>24.0</v>
      </c>
      <c r="F28" s="31">
        <v>67.0</v>
      </c>
      <c r="G28" s="32">
        <f t="shared" si="1"/>
        <v>1</v>
      </c>
      <c r="H28" s="10">
        <f t="shared" si="2"/>
        <v>1</v>
      </c>
    </row>
    <row r="29" ht="19.5" customHeight="1">
      <c r="A29" s="27">
        <v>22.0</v>
      </c>
      <c r="B29" s="28" t="s">
        <v>82</v>
      </c>
      <c r="C29" s="28" t="s">
        <v>83</v>
      </c>
      <c r="D29" s="33">
        <v>42.0</v>
      </c>
      <c r="E29" s="34">
        <v>21.0</v>
      </c>
      <c r="F29" s="31">
        <v>63.0</v>
      </c>
      <c r="G29" s="32">
        <f t="shared" si="1"/>
        <v>1</v>
      </c>
      <c r="H29" s="10">
        <f t="shared" si="2"/>
        <v>1</v>
      </c>
    </row>
    <row r="30" ht="19.5" customHeight="1">
      <c r="A30" s="27">
        <v>23.0</v>
      </c>
      <c r="B30" s="28" t="s">
        <v>84</v>
      </c>
      <c r="C30" s="28" t="s">
        <v>85</v>
      </c>
      <c r="D30" s="33">
        <v>35.0</v>
      </c>
      <c r="E30" s="34">
        <v>24.0</v>
      </c>
      <c r="F30" s="31">
        <v>59.0</v>
      </c>
      <c r="G30" s="32">
        <f t="shared" si="1"/>
        <v>0</v>
      </c>
      <c r="H30" s="10">
        <f t="shared" si="2"/>
        <v>1</v>
      </c>
    </row>
    <row r="31" ht="19.5" customHeight="1">
      <c r="A31" s="27">
        <v>24.0</v>
      </c>
      <c r="B31" s="28" t="s">
        <v>86</v>
      </c>
      <c r="C31" s="28" t="s">
        <v>87</v>
      </c>
      <c r="D31" s="35" t="s">
        <v>88</v>
      </c>
      <c r="E31" s="34">
        <v>28.0</v>
      </c>
      <c r="F31" s="31" t="e">
        <v>#VALUE!</v>
      </c>
      <c r="G31" s="32" t="s">
        <v>89</v>
      </c>
      <c r="H31" s="10">
        <f t="shared" si="2"/>
        <v>1</v>
      </c>
    </row>
    <row r="32" ht="19.5" customHeight="1">
      <c r="A32" s="27">
        <v>25.0</v>
      </c>
      <c r="B32" s="28" t="s">
        <v>90</v>
      </c>
      <c r="C32" s="28" t="s">
        <v>91</v>
      </c>
      <c r="D32" s="33">
        <v>39.0</v>
      </c>
      <c r="E32" s="34">
        <v>27.0</v>
      </c>
      <c r="F32" s="31">
        <v>66.0</v>
      </c>
      <c r="G32" s="32">
        <f t="shared" ref="G32:G177" si="3">IF((D32/$D$6)&gt;=$D$7,1,0)</f>
        <v>0</v>
      </c>
      <c r="H32" s="10">
        <f t="shared" si="2"/>
        <v>1</v>
      </c>
    </row>
    <row r="33" ht="19.5" customHeight="1">
      <c r="A33" s="27">
        <v>26.0</v>
      </c>
      <c r="B33" s="28" t="s">
        <v>92</v>
      </c>
      <c r="C33" s="28" t="s">
        <v>93</v>
      </c>
      <c r="D33" s="33">
        <v>31.0</v>
      </c>
      <c r="E33" s="34">
        <v>21.0</v>
      </c>
      <c r="F33" s="31">
        <v>52.0</v>
      </c>
      <c r="G33" s="32">
        <f t="shared" si="3"/>
        <v>0</v>
      </c>
      <c r="H33" s="10">
        <f t="shared" si="2"/>
        <v>1</v>
      </c>
    </row>
    <row r="34" ht="19.5" customHeight="1">
      <c r="A34" s="27">
        <v>27.0</v>
      </c>
      <c r="B34" s="28" t="s">
        <v>94</v>
      </c>
      <c r="C34" s="28" t="s">
        <v>95</v>
      </c>
      <c r="D34" s="33">
        <v>39.0</v>
      </c>
      <c r="E34" s="34">
        <v>28.0</v>
      </c>
      <c r="F34" s="31">
        <v>67.0</v>
      </c>
      <c r="G34" s="32">
        <f t="shared" si="3"/>
        <v>0</v>
      </c>
      <c r="H34" s="10">
        <f t="shared" si="2"/>
        <v>1</v>
      </c>
    </row>
    <row r="35" ht="19.5" customHeight="1">
      <c r="A35" s="27">
        <v>28.0</v>
      </c>
      <c r="B35" s="28" t="s">
        <v>96</v>
      </c>
      <c r="C35" s="28" t="s">
        <v>97</v>
      </c>
      <c r="D35" s="33">
        <v>14.0</v>
      </c>
      <c r="E35" s="34">
        <v>22.0</v>
      </c>
      <c r="F35" s="31">
        <v>36.0</v>
      </c>
      <c r="G35" s="32">
        <f t="shared" si="3"/>
        <v>0</v>
      </c>
      <c r="H35" s="10">
        <f t="shared" si="2"/>
        <v>1</v>
      </c>
    </row>
    <row r="36" ht="19.5" customHeight="1">
      <c r="A36" s="27">
        <v>29.0</v>
      </c>
      <c r="B36" s="28" t="s">
        <v>98</v>
      </c>
      <c r="C36" s="28" t="s">
        <v>99</v>
      </c>
      <c r="D36" s="33">
        <v>49.0</v>
      </c>
      <c r="E36" s="34">
        <v>30.0</v>
      </c>
      <c r="F36" s="31">
        <v>79.0</v>
      </c>
      <c r="G36" s="32">
        <f t="shared" si="3"/>
        <v>1</v>
      </c>
      <c r="H36" s="10">
        <f t="shared" si="2"/>
        <v>1</v>
      </c>
    </row>
    <row r="37" ht="19.5" customHeight="1">
      <c r="A37" s="27">
        <v>30.0</v>
      </c>
      <c r="B37" s="28" t="s">
        <v>100</v>
      </c>
      <c r="C37" s="28" t="s">
        <v>101</v>
      </c>
      <c r="D37" s="33">
        <v>24.0</v>
      </c>
      <c r="E37" s="34">
        <v>20.0</v>
      </c>
      <c r="F37" s="31">
        <v>44.0</v>
      </c>
      <c r="G37" s="32">
        <f t="shared" si="3"/>
        <v>0</v>
      </c>
      <c r="H37" s="10">
        <f t="shared" si="2"/>
        <v>0</v>
      </c>
    </row>
    <row r="38" ht="19.5" customHeight="1">
      <c r="A38" s="27">
        <v>31.0</v>
      </c>
      <c r="B38" s="28" t="s">
        <v>102</v>
      </c>
      <c r="C38" s="28" t="s">
        <v>103</v>
      </c>
      <c r="D38" s="33">
        <v>30.0</v>
      </c>
      <c r="E38" s="34">
        <v>29.0</v>
      </c>
      <c r="F38" s="31">
        <v>59.0</v>
      </c>
      <c r="G38" s="32">
        <f t="shared" si="3"/>
        <v>0</v>
      </c>
      <c r="H38" s="10">
        <f t="shared" si="2"/>
        <v>1</v>
      </c>
    </row>
    <row r="39" ht="19.5" customHeight="1">
      <c r="A39" s="27">
        <v>32.0</v>
      </c>
      <c r="B39" s="28" t="s">
        <v>104</v>
      </c>
      <c r="C39" s="28" t="s">
        <v>105</v>
      </c>
      <c r="D39" s="33">
        <v>28.0</v>
      </c>
      <c r="E39" s="34">
        <v>18.0</v>
      </c>
      <c r="F39" s="31">
        <v>46.0</v>
      </c>
      <c r="G39" s="32">
        <f t="shared" si="3"/>
        <v>0</v>
      </c>
      <c r="H39" s="10">
        <f t="shared" si="2"/>
        <v>0</v>
      </c>
    </row>
    <row r="40" ht="19.5" customHeight="1">
      <c r="A40" s="27">
        <v>33.0</v>
      </c>
      <c r="B40" s="28" t="s">
        <v>106</v>
      </c>
      <c r="C40" s="28" t="s">
        <v>107</v>
      </c>
      <c r="D40" s="33">
        <v>59.0</v>
      </c>
      <c r="E40" s="34">
        <v>30.0</v>
      </c>
      <c r="F40" s="31">
        <v>89.0</v>
      </c>
      <c r="G40" s="32">
        <f t="shared" si="3"/>
        <v>1</v>
      </c>
      <c r="H40" s="10">
        <f t="shared" si="2"/>
        <v>1</v>
      </c>
    </row>
    <row r="41" ht="19.5" customHeight="1">
      <c r="A41" s="27">
        <v>34.0</v>
      </c>
      <c r="B41" s="28" t="s">
        <v>108</v>
      </c>
      <c r="C41" s="28" t="s">
        <v>109</v>
      </c>
      <c r="D41" s="33">
        <v>17.0</v>
      </c>
      <c r="E41" s="34">
        <v>21.0</v>
      </c>
      <c r="F41" s="31">
        <v>38.0</v>
      </c>
      <c r="G41" s="32">
        <f t="shared" si="3"/>
        <v>0</v>
      </c>
      <c r="H41" s="10">
        <f t="shared" si="2"/>
        <v>1</v>
      </c>
    </row>
    <row r="42" ht="19.5" customHeight="1">
      <c r="A42" s="27">
        <v>35.0</v>
      </c>
      <c r="B42" s="28" t="s">
        <v>110</v>
      </c>
      <c r="C42" s="28" t="s">
        <v>111</v>
      </c>
      <c r="D42" s="33">
        <v>24.0</v>
      </c>
      <c r="E42" s="34">
        <v>20.0</v>
      </c>
      <c r="F42" s="31">
        <v>44.0</v>
      </c>
      <c r="G42" s="32">
        <f t="shared" si="3"/>
        <v>0</v>
      </c>
      <c r="H42" s="10">
        <f t="shared" si="2"/>
        <v>0</v>
      </c>
    </row>
    <row r="43" ht="19.5" customHeight="1">
      <c r="A43" s="27">
        <v>36.0</v>
      </c>
      <c r="B43" s="28" t="s">
        <v>112</v>
      </c>
      <c r="C43" s="28" t="s">
        <v>113</v>
      </c>
      <c r="D43" s="33">
        <v>21.0</v>
      </c>
      <c r="E43" s="34">
        <v>25.0</v>
      </c>
      <c r="F43" s="31">
        <v>46.0</v>
      </c>
      <c r="G43" s="32">
        <f t="shared" si="3"/>
        <v>0</v>
      </c>
      <c r="H43" s="10">
        <f t="shared" si="2"/>
        <v>1</v>
      </c>
    </row>
    <row r="44" ht="19.5" customHeight="1">
      <c r="A44" s="27">
        <v>37.0</v>
      </c>
      <c r="B44" s="28" t="s">
        <v>114</v>
      </c>
      <c r="C44" s="28" t="s">
        <v>115</v>
      </c>
      <c r="D44" s="33">
        <v>39.0</v>
      </c>
      <c r="E44" s="34">
        <v>27.0</v>
      </c>
      <c r="F44" s="31">
        <v>66.0</v>
      </c>
      <c r="G44" s="32">
        <f t="shared" si="3"/>
        <v>0</v>
      </c>
      <c r="H44" s="10">
        <f t="shared" si="2"/>
        <v>1</v>
      </c>
    </row>
    <row r="45" ht="19.5" customHeight="1">
      <c r="A45" s="27">
        <v>38.0</v>
      </c>
      <c r="B45" s="28" t="s">
        <v>116</v>
      </c>
      <c r="C45" s="28" t="s">
        <v>117</v>
      </c>
      <c r="D45" s="33">
        <v>20.0</v>
      </c>
      <c r="E45" s="34">
        <v>20.0</v>
      </c>
      <c r="F45" s="31">
        <v>40.0</v>
      </c>
      <c r="G45" s="32">
        <f t="shared" si="3"/>
        <v>0</v>
      </c>
      <c r="H45" s="10">
        <f t="shared" si="2"/>
        <v>0</v>
      </c>
    </row>
    <row r="46" ht="19.5" customHeight="1">
      <c r="A46" s="27">
        <v>39.0</v>
      </c>
      <c r="B46" s="28" t="s">
        <v>118</v>
      </c>
      <c r="C46" s="28" t="s">
        <v>119</v>
      </c>
      <c r="D46" s="33">
        <v>41.0</v>
      </c>
      <c r="E46" s="34">
        <v>23.0</v>
      </c>
      <c r="F46" s="31">
        <v>64.0</v>
      </c>
      <c r="G46" s="32">
        <f t="shared" si="3"/>
        <v>0</v>
      </c>
      <c r="H46" s="10">
        <f t="shared" si="2"/>
        <v>1</v>
      </c>
    </row>
    <row r="47" ht="19.5" customHeight="1">
      <c r="A47" s="27">
        <v>40.0</v>
      </c>
      <c r="B47" s="28" t="s">
        <v>120</v>
      </c>
      <c r="C47" s="28" t="s">
        <v>121</v>
      </c>
      <c r="D47" s="33">
        <v>38.0</v>
      </c>
      <c r="E47" s="34">
        <v>23.0</v>
      </c>
      <c r="F47" s="31">
        <v>61.0</v>
      </c>
      <c r="G47" s="32">
        <f t="shared" si="3"/>
        <v>0</v>
      </c>
      <c r="H47" s="10">
        <f t="shared" si="2"/>
        <v>1</v>
      </c>
    </row>
    <row r="48" ht="19.5" customHeight="1">
      <c r="A48" s="27">
        <v>41.0</v>
      </c>
      <c r="B48" s="28" t="s">
        <v>122</v>
      </c>
      <c r="C48" s="28" t="s">
        <v>123</v>
      </c>
      <c r="D48" s="33">
        <v>32.0</v>
      </c>
      <c r="E48" s="34">
        <v>27.0</v>
      </c>
      <c r="F48" s="31">
        <v>59.0</v>
      </c>
      <c r="G48" s="32">
        <f t="shared" si="3"/>
        <v>0</v>
      </c>
      <c r="H48" s="10">
        <f t="shared" si="2"/>
        <v>1</v>
      </c>
    </row>
    <row r="49" ht="19.5" customHeight="1">
      <c r="A49" s="27">
        <v>42.0</v>
      </c>
      <c r="B49" s="28" t="s">
        <v>124</v>
      </c>
      <c r="C49" s="28" t="s">
        <v>125</v>
      </c>
      <c r="D49" s="33">
        <v>22.0</v>
      </c>
      <c r="E49" s="34">
        <v>20.0</v>
      </c>
      <c r="F49" s="31">
        <v>42.0</v>
      </c>
      <c r="G49" s="32">
        <f t="shared" si="3"/>
        <v>0</v>
      </c>
      <c r="H49" s="10">
        <f t="shared" si="2"/>
        <v>0</v>
      </c>
    </row>
    <row r="50" ht="19.5" customHeight="1">
      <c r="A50" s="27">
        <v>43.0</v>
      </c>
      <c r="B50" s="28" t="s">
        <v>126</v>
      </c>
      <c r="C50" s="28" t="s">
        <v>127</v>
      </c>
      <c r="D50" s="33">
        <v>30.0</v>
      </c>
      <c r="E50" s="34">
        <v>22.0</v>
      </c>
      <c r="F50" s="31">
        <v>52.0</v>
      </c>
      <c r="G50" s="32">
        <f t="shared" si="3"/>
        <v>0</v>
      </c>
      <c r="H50" s="10">
        <f t="shared" si="2"/>
        <v>1</v>
      </c>
    </row>
    <row r="51" ht="19.5" customHeight="1">
      <c r="A51" s="27">
        <v>44.0</v>
      </c>
      <c r="B51" s="28" t="s">
        <v>128</v>
      </c>
      <c r="C51" s="28" t="s">
        <v>129</v>
      </c>
      <c r="D51" s="33">
        <v>37.0</v>
      </c>
      <c r="E51" s="34">
        <v>25.0</v>
      </c>
      <c r="F51" s="31">
        <v>62.0</v>
      </c>
      <c r="G51" s="32">
        <f t="shared" si="3"/>
        <v>0</v>
      </c>
      <c r="H51" s="10">
        <f t="shared" si="2"/>
        <v>1</v>
      </c>
    </row>
    <row r="52" ht="19.5" customHeight="1">
      <c r="A52" s="27">
        <v>45.0</v>
      </c>
      <c r="B52" s="28" t="s">
        <v>130</v>
      </c>
      <c r="C52" s="28" t="s">
        <v>131</v>
      </c>
      <c r="D52" s="33">
        <v>36.0</v>
      </c>
      <c r="E52" s="34">
        <v>29.0</v>
      </c>
      <c r="F52" s="31">
        <v>65.0</v>
      </c>
      <c r="G52" s="32">
        <f t="shared" si="3"/>
        <v>0</v>
      </c>
      <c r="H52" s="10">
        <f t="shared" si="2"/>
        <v>1</v>
      </c>
    </row>
    <row r="53" ht="19.5" customHeight="1">
      <c r="A53" s="27">
        <v>46.0</v>
      </c>
      <c r="B53" s="28" t="s">
        <v>132</v>
      </c>
      <c r="C53" s="28" t="s">
        <v>133</v>
      </c>
      <c r="D53" s="33">
        <v>25.0</v>
      </c>
      <c r="E53" s="34">
        <v>25.0</v>
      </c>
      <c r="F53" s="31">
        <v>50.0</v>
      </c>
      <c r="G53" s="32">
        <f t="shared" si="3"/>
        <v>0</v>
      </c>
      <c r="H53" s="10">
        <f t="shared" si="2"/>
        <v>1</v>
      </c>
    </row>
    <row r="54" ht="19.5" customHeight="1">
      <c r="A54" s="27">
        <v>47.0</v>
      </c>
      <c r="B54" s="28" t="s">
        <v>134</v>
      </c>
      <c r="C54" s="28" t="s">
        <v>135</v>
      </c>
      <c r="D54" s="33">
        <v>43.0</v>
      </c>
      <c r="E54" s="34">
        <v>30.0</v>
      </c>
      <c r="F54" s="31">
        <v>73.0</v>
      </c>
      <c r="G54" s="32">
        <f t="shared" si="3"/>
        <v>1</v>
      </c>
      <c r="H54" s="10">
        <f t="shared" si="2"/>
        <v>1</v>
      </c>
    </row>
    <row r="55" ht="19.5" customHeight="1">
      <c r="A55" s="27">
        <v>48.0</v>
      </c>
      <c r="B55" s="28" t="s">
        <v>136</v>
      </c>
      <c r="C55" s="28" t="s">
        <v>137</v>
      </c>
      <c r="D55" s="33">
        <v>35.0</v>
      </c>
      <c r="E55" s="34">
        <v>22.0</v>
      </c>
      <c r="F55" s="31">
        <v>57.0</v>
      </c>
      <c r="G55" s="32">
        <f t="shared" si="3"/>
        <v>0</v>
      </c>
      <c r="H55" s="10">
        <f t="shared" si="2"/>
        <v>1</v>
      </c>
    </row>
    <row r="56" ht="19.5" customHeight="1">
      <c r="A56" s="27">
        <v>49.0</v>
      </c>
      <c r="B56" s="28" t="s">
        <v>138</v>
      </c>
      <c r="C56" s="28" t="s">
        <v>139</v>
      </c>
      <c r="D56" s="33">
        <v>27.0</v>
      </c>
      <c r="E56" s="34">
        <v>22.0</v>
      </c>
      <c r="F56" s="31">
        <v>49.0</v>
      </c>
      <c r="G56" s="32">
        <f t="shared" si="3"/>
        <v>0</v>
      </c>
      <c r="H56" s="10">
        <f t="shared" si="2"/>
        <v>1</v>
      </c>
    </row>
    <row r="57" ht="19.5" customHeight="1">
      <c r="A57" s="27">
        <v>50.0</v>
      </c>
      <c r="B57" s="28" t="s">
        <v>140</v>
      </c>
      <c r="C57" s="28" t="s">
        <v>141</v>
      </c>
      <c r="D57" s="33">
        <v>47.0</v>
      </c>
      <c r="E57" s="34">
        <v>30.0</v>
      </c>
      <c r="F57" s="31">
        <v>77.0</v>
      </c>
      <c r="G57" s="32">
        <f t="shared" si="3"/>
        <v>1</v>
      </c>
      <c r="H57" s="10">
        <f t="shared" si="2"/>
        <v>1</v>
      </c>
    </row>
    <row r="58" ht="19.5" customHeight="1">
      <c r="A58" s="27">
        <v>51.0</v>
      </c>
      <c r="B58" s="28" t="s">
        <v>142</v>
      </c>
      <c r="C58" s="28" t="s">
        <v>143</v>
      </c>
      <c r="D58" s="33">
        <v>43.0</v>
      </c>
      <c r="E58" s="34">
        <v>27.0</v>
      </c>
      <c r="F58" s="31">
        <v>70.0</v>
      </c>
      <c r="G58" s="32">
        <f t="shared" si="3"/>
        <v>1</v>
      </c>
      <c r="H58" s="10">
        <f t="shared" si="2"/>
        <v>1</v>
      </c>
    </row>
    <row r="59" ht="19.5" customHeight="1">
      <c r="A59" s="27">
        <v>52.0</v>
      </c>
      <c r="B59" s="28" t="s">
        <v>144</v>
      </c>
      <c r="C59" s="28" t="s">
        <v>145</v>
      </c>
      <c r="D59" s="33">
        <v>30.0</v>
      </c>
      <c r="E59" s="34">
        <v>22.0</v>
      </c>
      <c r="F59" s="31">
        <v>52.0</v>
      </c>
      <c r="G59" s="32">
        <f t="shared" si="3"/>
        <v>0</v>
      </c>
      <c r="H59" s="10">
        <f t="shared" si="2"/>
        <v>1</v>
      </c>
    </row>
    <row r="60" ht="19.5" customHeight="1">
      <c r="A60" s="36">
        <v>53.0</v>
      </c>
      <c r="B60" s="28" t="s">
        <v>146</v>
      </c>
      <c r="C60" s="28" t="s">
        <v>147</v>
      </c>
      <c r="D60" s="33">
        <v>24.0</v>
      </c>
      <c r="E60" s="34">
        <v>23.0</v>
      </c>
      <c r="F60" s="31">
        <v>47.0</v>
      </c>
      <c r="G60" s="32">
        <f t="shared" si="3"/>
        <v>0</v>
      </c>
      <c r="H60" s="10">
        <f t="shared" si="2"/>
        <v>1</v>
      </c>
    </row>
    <row r="61" ht="19.5" customHeight="1">
      <c r="A61" s="36">
        <v>54.0</v>
      </c>
      <c r="B61" s="28" t="s">
        <v>148</v>
      </c>
      <c r="C61" s="28" t="s">
        <v>149</v>
      </c>
      <c r="D61" s="33">
        <v>28.0</v>
      </c>
      <c r="E61" s="34">
        <v>29.0</v>
      </c>
      <c r="F61" s="31">
        <v>57.0</v>
      </c>
      <c r="G61" s="32">
        <f t="shared" si="3"/>
        <v>0</v>
      </c>
      <c r="H61" s="10">
        <f t="shared" si="2"/>
        <v>1</v>
      </c>
    </row>
    <row r="62" ht="19.5" customHeight="1">
      <c r="A62" s="36">
        <v>55.0</v>
      </c>
      <c r="B62" s="28" t="s">
        <v>150</v>
      </c>
      <c r="C62" s="28" t="s">
        <v>151</v>
      </c>
      <c r="D62" s="33">
        <v>31.0</v>
      </c>
      <c r="E62" s="34">
        <v>22.0</v>
      </c>
      <c r="F62" s="31">
        <v>53.0</v>
      </c>
      <c r="G62" s="32">
        <f t="shared" si="3"/>
        <v>0</v>
      </c>
      <c r="H62" s="10">
        <f t="shared" si="2"/>
        <v>1</v>
      </c>
    </row>
    <row r="63" ht="19.5" customHeight="1">
      <c r="A63" s="36">
        <v>56.0</v>
      </c>
      <c r="B63" s="28" t="s">
        <v>152</v>
      </c>
      <c r="C63" s="28" t="s">
        <v>153</v>
      </c>
      <c r="D63" s="33">
        <v>40.0</v>
      </c>
      <c r="E63" s="34">
        <v>29.0</v>
      </c>
      <c r="F63" s="31">
        <v>69.0</v>
      </c>
      <c r="G63" s="32">
        <f t="shared" si="3"/>
        <v>0</v>
      </c>
      <c r="H63" s="10">
        <f t="shared" si="2"/>
        <v>1</v>
      </c>
    </row>
    <row r="64" ht="19.5" customHeight="1">
      <c r="A64" s="36">
        <v>57.0</v>
      </c>
      <c r="B64" s="28" t="s">
        <v>154</v>
      </c>
      <c r="C64" s="28" t="s">
        <v>155</v>
      </c>
      <c r="D64" s="33">
        <v>36.0</v>
      </c>
      <c r="E64" s="34">
        <v>21.0</v>
      </c>
      <c r="F64" s="31">
        <v>57.0</v>
      </c>
      <c r="G64" s="32">
        <f t="shared" si="3"/>
        <v>0</v>
      </c>
      <c r="H64" s="10">
        <f t="shared" si="2"/>
        <v>1</v>
      </c>
    </row>
    <row r="65" ht="19.5" customHeight="1">
      <c r="A65" s="36">
        <v>58.0</v>
      </c>
      <c r="B65" s="28" t="s">
        <v>156</v>
      </c>
      <c r="C65" s="28" t="s">
        <v>157</v>
      </c>
      <c r="D65" s="33">
        <v>28.0</v>
      </c>
      <c r="E65" s="34">
        <v>20.0</v>
      </c>
      <c r="F65" s="31">
        <v>48.0</v>
      </c>
      <c r="G65" s="32">
        <f t="shared" si="3"/>
        <v>0</v>
      </c>
      <c r="H65" s="10">
        <f t="shared" si="2"/>
        <v>0</v>
      </c>
    </row>
    <row r="66" ht="19.5" customHeight="1">
      <c r="A66" s="36">
        <v>59.0</v>
      </c>
      <c r="B66" s="28" t="s">
        <v>158</v>
      </c>
      <c r="C66" s="28" t="s">
        <v>159</v>
      </c>
      <c r="D66" s="33">
        <v>36.0</v>
      </c>
      <c r="E66" s="34">
        <v>29.0</v>
      </c>
      <c r="F66" s="31">
        <v>65.0</v>
      </c>
      <c r="G66" s="32">
        <f t="shared" si="3"/>
        <v>0</v>
      </c>
      <c r="H66" s="10">
        <f t="shared" si="2"/>
        <v>1</v>
      </c>
    </row>
    <row r="67" ht="19.5" customHeight="1">
      <c r="A67" s="36">
        <v>60.0</v>
      </c>
      <c r="B67" s="28" t="s">
        <v>160</v>
      </c>
      <c r="C67" s="28" t="s">
        <v>161</v>
      </c>
      <c r="D67" s="33">
        <v>19.0</v>
      </c>
      <c r="E67" s="34">
        <v>26.0</v>
      </c>
      <c r="F67" s="31">
        <v>45.0</v>
      </c>
      <c r="G67" s="32">
        <f t="shared" si="3"/>
        <v>0</v>
      </c>
      <c r="H67" s="10">
        <f t="shared" si="2"/>
        <v>1</v>
      </c>
    </row>
    <row r="68" ht="19.5" customHeight="1">
      <c r="A68" s="36">
        <v>61.0</v>
      </c>
      <c r="B68" s="28" t="s">
        <v>162</v>
      </c>
      <c r="C68" s="28" t="s">
        <v>163</v>
      </c>
      <c r="D68" s="33">
        <v>34.0</v>
      </c>
      <c r="E68" s="34">
        <v>29.0</v>
      </c>
      <c r="F68" s="31">
        <v>63.0</v>
      </c>
      <c r="G68" s="32">
        <f t="shared" si="3"/>
        <v>0</v>
      </c>
      <c r="H68" s="10">
        <f t="shared" si="2"/>
        <v>1</v>
      </c>
    </row>
    <row r="69" ht="19.5" customHeight="1">
      <c r="A69" s="36">
        <v>62.0</v>
      </c>
      <c r="B69" s="28" t="s">
        <v>164</v>
      </c>
      <c r="C69" s="28" t="s">
        <v>165</v>
      </c>
      <c r="D69" s="33">
        <v>28.0</v>
      </c>
      <c r="E69" s="34">
        <v>25.0</v>
      </c>
      <c r="F69" s="31">
        <v>53.0</v>
      </c>
      <c r="G69" s="32">
        <f t="shared" si="3"/>
        <v>0</v>
      </c>
      <c r="H69" s="10">
        <f t="shared" si="2"/>
        <v>1</v>
      </c>
    </row>
    <row r="70" ht="19.5" customHeight="1">
      <c r="A70" s="36">
        <v>63.0</v>
      </c>
      <c r="B70" s="28" t="s">
        <v>166</v>
      </c>
      <c r="C70" s="28" t="s">
        <v>167</v>
      </c>
      <c r="D70" s="33">
        <v>35.0</v>
      </c>
      <c r="E70" s="34">
        <v>26.0</v>
      </c>
      <c r="F70" s="31">
        <v>61.0</v>
      </c>
      <c r="G70" s="32">
        <f t="shared" si="3"/>
        <v>0</v>
      </c>
      <c r="H70" s="10">
        <f t="shared" si="2"/>
        <v>1</v>
      </c>
    </row>
    <row r="71" ht="19.5" customHeight="1">
      <c r="A71" s="36">
        <v>64.0</v>
      </c>
      <c r="B71" s="28" t="s">
        <v>168</v>
      </c>
      <c r="C71" s="28" t="s">
        <v>169</v>
      </c>
      <c r="D71" s="33">
        <v>37.0</v>
      </c>
      <c r="E71" s="34">
        <v>30.0</v>
      </c>
      <c r="F71" s="31">
        <v>67.0</v>
      </c>
      <c r="G71" s="32">
        <f t="shared" si="3"/>
        <v>0</v>
      </c>
      <c r="H71" s="10">
        <f t="shared" si="2"/>
        <v>1</v>
      </c>
    </row>
    <row r="72" ht="19.5" customHeight="1">
      <c r="A72" s="36">
        <v>65.0</v>
      </c>
      <c r="B72" s="28" t="s">
        <v>170</v>
      </c>
      <c r="C72" s="28" t="s">
        <v>171</v>
      </c>
      <c r="D72" s="33">
        <v>26.0</v>
      </c>
      <c r="E72" s="34">
        <v>24.0</v>
      </c>
      <c r="F72" s="31">
        <v>50.0</v>
      </c>
      <c r="G72" s="32">
        <f t="shared" si="3"/>
        <v>0</v>
      </c>
      <c r="H72" s="10">
        <f t="shared" si="2"/>
        <v>1</v>
      </c>
    </row>
    <row r="73" ht="19.5" customHeight="1">
      <c r="A73" s="36">
        <v>66.0</v>
      </c>
      <c r="B73" s="28" t="s">
        <v>172</v>
      </c>
      <c r="C73" s="28" t="s">
        <v>173</v>
      </c>
      <c r="D73" s="33">
        <v>27.0</v>
      </c>
      <c r="E73" s="34">
        <v>24.0</v>
      </c>
      <c r="F73" s="31">
        <v>51.0</v>
      </c>
      <c r="G73" s="32">
        <f t="shared" si="3"/>
        <v>0</v>
      </c>
      <c r="H73" s="10">
        <f t="shared" si="2"/>
        <v>1</v>
      </c>
    </row>
    <row r="74" ht="19.5" customHeight="1">
      <c r="A74" s="36">
        <v>67.0</v>
      </c>
      <c r="B74" s="28" t="s">
        <v>174</v>
      </c>
      <c r="C74" s="28" t="s">
        <v>175</v>
      </c>
      <c r="D74" s="33">
        <v>15.0</v>
      </c>
      <c r="E74" s="34">
        <v>29.0</v>
      </c>
      <c r="F74" s="31">
        <v>44.0</v>
      </c>
      <c r="G74" s="32">
        <f t="shared" si="3"/>
        <v>0</v>
      </c>
      <c r="H74" s="10">
        <f t="shared" si="2"/>
        <v>1</v>
      </c>
    </row>
    <row r="75" ht="19.5" customHeight="1">
      <c r="A75" s="36">
        <v>68.0</v>
      </c>
      <c r="B75" s="28" t="s">
        <v>176</v>
      </c>
      <c r="C75" s="28" t="s">
        <v>177</v>
      </c>
      <c r="D75" s="33">
        <v>33.0</v>
      </c>
      <c r="E75" s="34">
        <v>22.0</v>
      </c>
      <c r="F75" s="31">
        <v>55.0</v>
      </c>
      <c r="G75" s="32">
        <f t="shared" si="3"/>
        <v>0</v>
      </c>
      <c r="H75" s="10">
        <f t="shared" si="2"/>
        <v>1</v>
      </c>
    </row>
    <row r="76" ht="19.5" customHeight="1">
      <c r="A76" s="36">
        <v>69.0</v>
      </c>
      <c r="B76" s="28" t="s">
        <v>178</v>
      </c>
      <c r="C76" s="28" t="s">
        <v>179</v>
      </c>
      <c r="D76" s="33">
        <v>33.0</v>
      </c>
      <c r="E76" s="34">
        <v>21.0</v>
      </c>
      <c r="F76" s="31">
        <v>54.0</v>
      </c>
      <c r="G76" s="32">
        <f t="shared" si="3"/>
        <v>0</v>
      </c>
      <c r="H76" s="10">
        <f t="shared" si="2"/>
        <v>1</v>
      </c>
    </row>
    <row r="77" ht="19.5" customHeight="1">
      <c r="A77" s="36">
        <v>70.0</v>
      </c>
      <c r="B77" s="28" t="s">
        <v>180</v>
      </c>
      <c r="C77" s="28" t="s">
        <v>181</v>
      </c>
      <c r="D77" s="33">
        <v>20.0</v>
      </c>
      <c r="E77" s="34">
        <v>27.0</v>
      </c>
      <c r="F77" s="31">
        <v>47.0</v>
      </c>
      <c r="G77" s="32">
        <f t="shared" si="3"/>
        <v>0</v>
      </c>
      <c r="H77" s="10">
        <f t="shared" si="2"/>
        <v>1</v>
      </c>
    </row>
    <row r="78" ht="19.5" customHeight="1">
      <c r="A78" s="36">
        <v>71.0</v>
      </c>
      <c r="B78" s="28" t="s">
        <v>182</v>
      </c>
      <c r="C78" s="28" t="s">
        <v>183</v>
      </c>
      <c r="D78" s="33">
        <v>31.0</v>
      </c>
      <c r="E78" s="34">
        <v>28.0</v>
      </c>
      <c r="F78" s="31">
        <v>59.0</v>
      </c>
      <c r="G78" s="32">
        <f t="shared" si="3"/>
        <v>0</v>
      </c>
      <c r="H78" s="10">
        <f t="shared" si="2"/>
        <v>1</v>
      </c>
    </row>
    <row r="79" ht="19.5" customHeight="1">
      <c r="A79" s="36">
        <v>72.0</v>
      </c>
      <c r="B79" s="28" t="s">
        <v>184</v>
      </c>
      <c r="C79" s="28" t="s">
        <v>185</v>
      </c>
      <c r="D79" s="33">
        <v>29.0</v>
      </c>
      <c r="E79" s="34">
        <v>29.0</v>
      </c>
      <c r="F79" s="31">
        <v>58.0</v>
      </c>
      <c r="G79" s="32">
        <f t="shared" si="3"/>
        <v>0</v>
      </c>
      <c r="H79" s="10">
        <f t="shared" si="2"/>
        <v>1</v>
      </c>
    </row>
    <row r="80" ht="19.5" customHeight="1">
      <c r="A80" s="36">
        <v>73.0</v>
      </c>
      <c r="B80" s="28" t="s">
        <v>186</v>
      </c>
      <c r="C80" s="28" t="s">
        <v>187</v>
      </c>
      <c r="D80" s="33">
        <v>39.0</v>
      </c>
      <c r="E80" s="34">
        <v>27.0</v>
      </c>
      <c r="F80" s="31">
        <v>66.0</v>
      </c>
      <c r="G80" s="32">
        <f t="shared" si="3"/>
        <v>0</v>
      </c>
      <c r="H80" s="10">
        <f t="shared" si="2"/>
        <v>1</v>
      </c>
    </row>
    <row r="81" ht="19.5" customHeight="1">
      <c r="A81" s="36">
        <v>74.0</v>
      </c>
      <c r="B81" s="28" t="s">
        <v>188</v>
      </c>
      <c r="C81" s="28" t="s">
        <v>189</v>
      </c>
      <c r="D81" s="33">
        <v>21.0</v>
      </c>
      <c r="E81" s="34">
        <v>27.0</v>
      </c>
      <c r="F81" s="31">
        <v>48.0</v>
      </c>
      <c r="G81" s="32">
        <f t="shared" si="3"/>
        <v>0</v>
      </c>
      <c r="H81" s="10">
        <f t="shared" si="2"/>
        <v>1</v>
      </c>
    </row>
    <row r="82" ht="19.5" customHeight="1">
      <c r="A82" s="36">
        <v>75.0</v>
      </c>
      <c r="B82" s="28" t="s">
        <v>190</v>
      </c>
      <c r="C82" s="28" t="s">
        <v>191</v>
      </c>
      <c r="D82" s="33">
        <v>34.0</v>
      </c>
      <c r="E82" s="34">
        <v>22.0</v>
      </c>
      <c r="F82" s="31">
        <v>56.0</v>
      </c>
      <c r="G82" s="32">
        <f t="shared" si="3"/>
        <v>0</v>
      </c>
      <c r="H82" s="10">
        <f t="shared" si="2"/>
        <v>1</v>
      </c>
    </row>
    <row r="83" ht="19.5" customHeight="1">
      <c r="A83" s="36">
        <v>76.0</v>
      </c>
      <c r="B83" s="28" t="s">
        <v>192</v>
      </c>
      <c r="C83" s="28" t="s">
        <v>193</v>
      </c>
      <c r="D83" s="33">
        <v>7.0</v>
      </c>
      <c r="E83" s="34">
        <v>19.0</v>
      </c>
      <c r="F83" s="31">
        <v>26.0</v>
      </c>
      <c r="G83" s="32">
        <f t="shared" si="3"/>
        <v>0</v>
      </c>
      <c r="H83" s="10">
        <f t="shared" si="2"/>
        <v>0</v>
      </c>
    </row>
    <row r="84" ht="19.5" customHeight="1">
      <c r="A84" s="36">
        <v>77.0</v>
      </c>
      <c r="B84" s="28" t="s">
        <v>194</v>
      </c>
      <c r="C84" s="28" t="s">
        <v>195</v>
      </c>
      <c r="D84" s="33">
        <v>32.0</v>
      </c>
      <c r="E84" s="34">
        <v>24.0</v>
      </c>
      <c r="F84" s="31">
        <v>56.0</v>
      </c>
      <c r="G84" s="32">
        <f t="shared" si="3"/>
        <v>0</v>
      </c>
      <c r="H84" s="10">
        <f t="shared" si="2"/>
        <v>1</v>
      </c>
    </row>
    <row r="85" ht="19.5" customHeight="1">
      <c r="A85" s="36">
        <v>78.0</v>
      </c>
      <c r="B85" s="28" t="s">
        <v>196</v>
      </c>
      <c r="C85" s="28" t="s">
        <v>197</v>
      </c>
      <c r="D85" s="33">
        <v>37.0</v>
      </c>
      <c r="E85" s="34">
        <v>29.0</v>
      </c>
      <c r="F85" s="31">
        <v>66.0</v>
      </c>
      <c r="G85" s="32">
        <f t="shared" si="3"/>
        <v>0</v>
      </c>
      <c r="H85" s="10">
        <f t="shared" si="2"/>
        <v>1</v>
      </c>
    </row>
    <row r="86" ht="19.5" customHeight="1">
      <c r="A86" s="36">
        <v>79.0</v>
      </c>
      <c r="B86" s="28" t="s">
        <v>198</v>
      </c>
      <c r="C86" s="28" t="s">
        <v>199</v>
      </c>
      <c r="D86" s="33">
        <v>29.0</v>
      </c>
      <c r="E86" s="34">
        <v>23.0</v>
      </c>
      <c r="F86" s="31">
        <v>52.0</v>
      </c>
      <c r="G86" s="32">
        <f t="shared" si="3"/>
        <v>0</v>
      </c>
      <c r="H86" s="10">
        <f t="shared" si="2"/>
        <v>1</v>
      </c>
    </row>
    <row r="87" ht="19.5" customHeight="1">
      <c r="A87" s="36">
        <v>80.0</v>
      </c>
      <c r="B87" s="28" t="s">
        <v>200</v>
      </c>
      <c r="C87" s="28" t="s">
        <v>201</v>
      </c>
      <c r="D87" s="33">
        <v>36.0</v>
      </c>
      <c r="E87" s="34">
        <v>29.0</v>
      </c>
      <c r="F87" s="31">
        <v>65.0</v>
      </c>
      <c r="G87" s="32">
        <f t="shared" si="3"/>
        <v>0</v>
      </c>
      <c r="H87" s="10">
        <f t="shared" si="2"/>
        <v>1</v>
      </c>
    </row>
    <row r="88" ht="19.5" customHeight="1">
      <c r="A88" s="36">
        <v>81.0</v>
      </c>
      <c r="B88" s="28" t="s">
        <v>202</v>
      </c>
      <c r="C88" s="28" t="s">
        <v>203</v>
      </c>
      <c r="D88" s="33">
        <v>24.0</v>
      </c>
      <c r="E88" s="34">
        <v>23.0</v>
      </c>
      <c r="F88" s="31">
        <v>47.0</v>
      </c>
      <c r="G88" s="32">
        <f t="shared" si="3"/>
        <v>0</v>
      </c>
      <c r="H88" s="10">
        <f t="shared" si="2"/>
        <v>1</v>
      </c>
    </row>
    <row r="89" ht="19.5" customHeight="1">
      <c r="A89" s="36">
        <v>82.0</v>
      </c>
      <c r="B89" s="28" t="s">
        <v>204</v>
      </c>
      <c r="C89" s="28" t="s">
        <v>205</v>
      </c>
      <c r="D89" s="33">
        <v>33.0</v>
      </c>
      <c r="E89" s="34">
        <v>21.0</v>
      </c>
      <c r="F89" s="31">
        <v>54.0</v>
      </c>
      <c r="G89" s="32">
        <f t="shared" si="3"/>
        <v>0</v>
      </c>
      <c r="H89" s="10">
        <f t="shared" si="2"/>
        <v>1</v>
      </c>
    </row>
    <row r="90" ht="19.5" customHeight="1">
      <c r="A90" s="36">
        <v>83.0</v>
      </c>
      <c r="B90" s="28" t="s">
        <v>206</v>
      </c>
      <c r="C90" s="28" t="s">
        <v>207</v>
      </c>
      <c r="D90" s="33">
        <v>41.0</v>
      </c>
      <c r="E90" s="34">
        <v>30.0</v>
      </c>
      <c r="F90" s="31">
        <v>71.0</v>
      </c>
      <c r="G90" s="32">
        <f t="shared" si="3"/>
        <v>0</v>
      </c>
      <c r="H90" s="10">
        <f t="shared" si="2"/>
        <v>1</v>
      </c>
    </row>
    <row r="91" ht="19.5" customHeight="1">
      <c r="A91" s="36">
        <v>84.0</v>
      </c>
      <c r="B91" s="28" t="s">
        <v>208</v>
      </c>
      <c r="C91" s="28" t="s">
        <v>209</v>
      </c>
      <c r="D91" s="33">
        <v>43.0</v>
      </c>
      <c r="E91" s="34">
        <v>30.0</v>
      </c>
      <c r="F91" s="31">
        <v>73.0</v>
      </c>
      <c r="G91" s="32">
        <f t="shared" si="3"/>
        <v>1</v>
      </c>
      <c r="H91" s="10">
        <f t="shared" si="2"/>
        <v>1</v>
      </c>
    </row>
    <row r="92" ht="19.5" customHeight="1">
      <c r="A92" s="36">
        <v>85.0</v>
      </c>
      <c r="B92" s="28" t="s">
        <v>210</v>
      </c>
      <c r="C92" s="28" t="s">
        <v>211</v>
      </c>
      <c r="D92" s="33">
        <v>23.0</v>
      </c>
      <c r="E92" s="34">
        <v>21.0</v>
      </c>
      <c r="F92" s="31">
        <v>44.0</v>
      </c>
      <c r="G92" s="32">
        <f t="shared" si="3"/>
        <v>0</v>
      </c>
      <c r="H92" s="10">
        <f t="shared" si="2"/>
        <v>1</v>
      </c>
    </row>
    <row r="93" ht="19.5" customHeight="1">
      <c r="A93" s="36">
        <v>86.0</v>
      </c>
      <c r="B93" s="28" t="s">
        <v>212</v>
      </c>
      <c r="C93" s="28" t="s">
        <v>213</v>
      </c>
      <c r="D93" s="33">
        <v>36.0</v>
      </c>
      <c r="E93" s="34">
        <v>28.0</v>
      </c>
      <c r="F93" s="31">
        <v>64.0</v>
      </c>
      <c r="G93" s="32">
        <f t="shared" si="3"/>
        <v>0</v>
      </c>
      <c r="H93" s="10">
        <f t="shared" si="2"/>
        <v>1</v>
      </c>
    </row>
    <row r="94" ht="19.5" customHeight="1">
      <c r="A94" s="36">
        <v>87.0</v>
      </c>
      <c r="B94" s="28" t="s">
        <v>214</v>
      </c>
      <c r="C94" s="28" t="s">
        <v>215</v>
      </c>
      <c r="D94" s="33">
        <v>10.0</v>
      </c>
      <c r="E94" s="34">
        <v>26.0</v>
      </c>
      <c r="F94" s="31">
        <v>36.0</v>
      </c>
      <c r="G94" s="32">
        <f t="shared" si="3"/>
        <v>0</v>
      </c>
      <c r="H94" s="10">
        <f t="shared" si="2"/>
        <v>1</v>
      </c>
    </row>
    <row r="95" ht="19.5" customHeight="1">
      <c r="A95" s="36">
        <v>88.0</v>
      </c>
      <c r="B95" s="28" t="s">
        <v>216</v>
      </c>
      <c r="C95" s="28" t="s">
        <v>217</v>
      </c>
      <c r="D95" s="33">
        <v>36.0</v>
      </c>
      <c r="E95" s="34">
        <v>26.0</v>
      </c>
      <c r="F95" s="31">
        <v>62.0</v>
      </c>
      <c r="G95" s="32">
        <f t="shared" si="3"/>
        <v>0</v>
      </c>
      <c r="H95" s="10">
        <f t="shared" si="2"/>
        <v>1</v>
      </c>
    </row>
    <row r="96" ht="19.5" customHeight="1">
      <c r="A96" s="36">
        <v>89.0</v>
      </c>
      <c r="B96" s="28" t="s">
        <v>218</v>
      </c>
      <c r="C96" s="28" t="s">
        <v>219</v>
      </c>
      <c r="D96" s="33">
        <v>36.0</v>
      </c>
      <c r="E96" s="34">
        <v>22.0</v>
      </c>
      <c r="F96" s="31">
        <v>58.0</v>
      </c>
      <c r="G96" s="32">
        <f t="shared" si="3"/>
        <v>0</v>
      </c>
      <c r="H96" s="10">
        <f t="shared" si="2"/>
        <v>1</v>
      </c>
    </row>
    <row r="97" ht="19.5" customHeight="1">
      <c r="A97" s="36">
        <v>90.0</v>
      </c>
      <c r="B97" s="28" t="s">
        <v>220</v>
      </c>
      <c r="C97" s="28" t="s">
        <v>221</v>
      </c>
      <c r="D97" s="33">
        <v>35.0</v>
      </c>
      <c r="E97" s="34">
        <v>28.0</v>
      </c>
      <c r="F97" s="31">
        <v>63.0</v>
      </c>
      <c r="G97" s="32">
        <f t="shared" si="3"/>
        <v>0</v>
      </c>
      <c r="H97" s="10">
        <f t="shared" si="2"/>
        <v>1</v>
      </c>
    </row>
    <row r="98" ht="19.5" customHeight="1">
      <c r="A98" s="36">
        <v>91.0</v>
      </c>
      <c r="B98" s="28" t="s">
        <v>222</v>
      </c>
      <c r="C98" s="28" t="s">
        <v>223</v>
      </c>
      <c r="D98" s="33">
        <v>35.0</v>
      </c>
      <c r="E98" s="34">
        <v>22.0</v>
      </c>
      <c r="F98" s="31">
        <v>57.0</v>
      </c>
      <c r="G98" s="32">
        <f t="shared" si="3"/>
        <v>0</v>
      </c>
      <c r="H98" s="10">
        <f t="shared" si="2"/>
        <v>1</v>
      </c>
    </row>
    <row r="99" ht="19.5" customHeight="1">
      <c r="A99" s="36">
        <v>92.0</v>
      </c>
      <c r="B99" s="28" t="s">
        <v>224</v>
      </c>
      <c r="C99" s="28" t="s">
        <v>225</v>
      </c>
      <c r="D99" s="33">
        <v>41.0</v>
      </c>
      <c r="E99" s="34">
        <v>30.0</v>
      </c>
      <c r="F99" s="31">
        <v>71.0</v>
      </c>
      <c r="G99" s="32">
        <f t="shared" si="3"/>
        <v>0</v>
      </c>
      <c r="H99" s="10">
        <f t="shared" si="2"/>
        <v>1</v>
      </c>
    </row>
    <row r="100" ht="19.5" customHeight="1">
      <c r="A100" s="36">
        <v>93.0</v>
      </c>
      <c r="B100" s="28" t="s">
        <v>226</v>
      </c>
      <c r="C100" s="28" t="s">
        <v>227</v>
      </c>
      <c r="D100" s="33">
        <v>23.0</v>
      </c>
      <c r="E100" s="34">
        <v>22.0</v>
      </c>
      <c r="F100" s="31">
        <v>45.0</v>
      </c>
      <c r="G100" s="32">
        <f t="shared" si="3"/>
        <v>0</v>
      </c>
      <c r="H100" s="10">
        <f t="shared" si="2"/>
        <v>1</v>
      </c>
    </row>
    <row r="101" ht="19.5" customHeight="1">
      <c r="A101" s="36">
        <v>94.0</v>
      </c>
      <c r="B101" s="28" t="s">
        <v>228</v>
      </c>
      <c r="C101" s="28" t="s">
        <v>229</v>
      </c>
      <c r="D101" s="33">
        <v>39.0</v>
      </c>
      <c r="E101" s="34">
        <v>23.0</v>
      </c>
      <c r="F101" s="31">
        <v>62.0</v>
      </c>
      <c r="G101" s="32">
        <f t="shared" si="3"/>
        <v>0</v>
      </c>
      <c r="H101" s="10">
        <f t="shared" si="2"/>
        <v>1</v>
      </c>
    </row>
    <row r="102" ht="19.5" customHeight="1">
      <c r="A102" s="36">
        <v>95.0</v>
      </c>
      <c r="B102" s="28" t="s">
        <v>230</v>
      </c>
      <c r="C102" s="28" t="s">
        <v>231</v>
      </c>
      <c r="D102" s="33">
        <v>36.0</v>
      </c>
      <c r="E102" s="34">
        <v>25.0</v>
      </c>
      <c r="F102" s="31">
        <v>61.0</v>
      </c>
      <c r="G102" s="32">
        <f t="shared" si="3"/>
        <v>0</v>
      </c>
      <c r="H102" s="10">
        <f t="shared" si="2"/>
        <v>1</v>
      </c>
    </row>
    <row r="103" ht="19.5" customHeight="1">
      <c r="A103" s="36">
        <v>96.0</v>
      </c>
      <c r="B103" s="28" t="s">
        <v>232</v>
      </c>
      <c r="C103" s="28" t="s">
        <v>233</v>
      </c>
      <c r="D103" s="33">
        <v>31.0</v>
      </c>
      <c r="E103" s="34">
        <v>30.0</v>
      </c>
      <c r="F103" s="31">
        <v>61.0</v>
      </c>
      <c r="G103" s="32">
        <f t="shared" si="3"/>
        <v>0</v>
      </c>
      <c r="H103" s="10">
        <f t="shared" si="2"/>
        <v>1</v>
      </c>
    </row>
    <row r="104" ht="19.5" customHeight="1">
      <c r="A104" s="36">
        <v>97.0</v>
      </c>
      <c r="B104" s="28" t="s">
        <v>234</v>
      </c>
      <c r="C104" s="28" t="s">
        <v>235</v>
      </c>
      <c r="D104" s="33">
        <v>18.0</v>
      </c>
      <c r="E104" s="34">
        <v>22.0</v>
      </c>
      <c r="F104" s="31">
        <v>40.0</v>
      </c>
      <c r="G104" s="32">
        <f t="shared" si="3"/>
        <v>0</v>
      </c>
      <c r="H104" s="10">
        <f t="shared" si="2"/>
        <v>1</v>
      </c>
    </row>
    <row r="105" ht="19.5" customHeight="1">
      <c r="A105" s="36">
        <v>98.0</v>
      </c>
      <c r="B105" s="28" t="s">
        <v>236</v>
      </c>
      <c r="C105" s="28" t="s">
        <v>237</v>
      </c>
      <c r="D105" s="33">
        <v>41.0</v>
      </c>
      <c r="E105" s="34">
        <v>24.0</v>
      </c>
      <c r="F105" s="31">
        <v>65.0</v>
      </c>
      <c r="G105" s="32">
        <f t="shared" si="3"/>
        <v>0</v>
      </c>
      <c r="H105" s="10">
        <f t="shared" si="2"/>
        <v>1</v>
      </c>
    </row>
    <row r="106" ht="19.5" customHeight="1">
      <c r="A106" s="36">
        <v>99.0</v>
      </c>
      <c r="B106" s="28" t="s">
        <v>238</v>
      </c>
      <c r="C106" s="28" t="s">
        <v>239</v>
      </c>
      <c r="D106" s="33">
        <v>38.0</v>
      </c>
      <c r="E106" s="34">
        <v>29.0</v>
      </c>
      <c r="F106" s="31">
        <v>67.0</v>
      </c>
      <c r="G106" s="32">
        <f t="shared" si="3"/>
        <v>0</v>
      </c>
      <c r="H106" s="10">
        <f t="shared" si="2"/>
        <v>1</v>
      </c>
    </row>
    <row r="107" ht="19.5" customHeight="1">
      <c r="A107" s="36">
        <v>100.0</v>
      </c>
      <c r="B107" s="28" t="s">
        <v>240</v>
      </c>
      <c r="C107" s="28" t="s">
        <v>241</v>
      </c>
      <c r="D107" s="33">
        <v>38.0</v>
      </c>
      <c r="E107" s="34">
        <v>30.0</v>
      </c>
      <c r="F107" s="31">
        <v>68.0</v>
      </c>
      <c r="G107" s="32">
        <f t="shared" si="3"/>
        <v>0</v>
      </c>
      <c r="H107" s="10">
        <f t="shared" si="2"/>
        <v>1</v>
      </c>
    </row>
    <row r="108" ht="28.5" customHeight="1">
      <c r="A108" s="36">
        <v>101.0</v>
      </c>
      <c r="B108" s="28" t="s">
        <v>242</v>
      </c>
      <c r="C108" s="28" t="s">
        <v>243</v>
      </c>
      <c r="D108" s="33">
        <v>30.0</v>
      </c>
      <c r="E108" s="34">
        <v>20.0</v>
      </c>
      <c r="F108" s="31">
        <v>50.0</v>
      </c>
      <c r="G108" s="32">
        <f t="shared" si="3"/>
        <v>0</v>
      </c>
      <c r="H108" s="10">
        <f t="shared" si="2"/>
        <v>0</v>
      </c>
    </row>
    <row r="109" ht="30.75" customHeight="1">
      <c r="A109" s="36">
        <v>102.0</v>
      </c>
      <c r="B109" s="28" t="s">
        <v>244</v>
      </c>
      <c r="C109" s="28" t="s">
        <v>245</v>
      </c>
      <c r="D109" s="33">
        <v>37.0</v>
      </c>
      <c r="E109" s="34">
        <v>29.0</v>
      </c>
      <c r="F109" s="31">
        <v>66.0</v>
      </c>
      <c r="G109" s="32">
        <f t="shared" si="3"/>
        <v>0</v>
      </c>
      <c r="H109" s="10">
        <f t="shared" si="2"/>
        <v>1</v>
      </c>
    </row>
    <row r="110" ht="19.5" customHeight="1">
      <c r="A110" s="36">
        <v>103.0</v>
      </c>
      <c r="B110" s="28" t="s">
        <v>246</v>
      </c>
      <c r="C110" s="28" t="s">
        <v>247</v>
      </c>
      <c r="D110" s="33">
        <v>32.0</v>
      </c>
      <c r="E110" s="34">
        <v>25.0</v>
      </c>
      <c r="F110" s="31">
        <v>57.0</v>
      </c>
      <c r="G110" s="32">
        <f t="shared" si="3"/>
        <v>0</v>
      </c>
      <c r="H110" s="10">
        <f t="shared" si="2"/>
        <v>1</v>
      </c>
    </row>
    <row r="111" ht="19.5" customHeight="1">
      <c r="A111" s="36">
        <v>104.0</v>
      </c>
      <c r="B111" s="28" t="s">
        <v>248</v>
      </c>
      <c r="C111" s="28" t="s">
        <v>249</v>
      </c>
      <c r="D111" s="33">
        <v>53.0</v>
      </c>
      <c r="E111" s="34">
        <v>30.0</v>
      </c>
      <c r="F111" s="31">
        <v>83.0</v>
      </c>
      <c r="G111" s="32">
        <f t="shared" si="3"/>
        <v>1</v>
      </c>
      <c r="H111" s="10">
        <f t="shared" si="2"/>
        <v>1</v>
      </c>
    </row>
    <row r="112" ht="19.5" customHeight="1">
      <c r="A112" s="36">
        <v>105.0</v>
      </c>
      <c r="B112" s="28" t="s">
        <v>250</v>
      </c>
      <c r="C112" s="28" t="s">
        <v>251</v>
      </c>
      <c r="D112" s="33">
        <v>14.0</v>
      </c>
      <c r="E112" s="34">
        <v>19.0</v>
      </c>
      <c r="F112" s="31">
        <v>33.0</v>
      </c>
      <c r="G112" s="32">
        <f t="shared" si="3"/>
        <v>0</v>
      </c>
      <c r="H112" s="10">
        <f t="shared" si="2"/>
        <v>0</v>
      </c>
    </row>
    <row r="113" ht="19.5" customHeight="1">
      <c r="A113" s="36">
        <v>106.0</v>
      </c>
      <c r="B113" s="28" t="s">
        <v>252</v>
      </c>
      <c r="C113" s="28" t="s">
        <v>253</v>
      </c>
      <c r="D113" s="33">
        <v>30.0</v>
      </c>
      <c r="E113" s="34">
        <v>20.0</v>
      </c>
      <c r="F113" s="31">
        <v>50.0</v>
      </c>
      <c r="G113" s="32">
        <f t="shared" si="3"/>
        <v>0</v>
      </c>
      <c r="H113" s="10">
        <f t="shared" si="2"/>
        <v>0</v>
      </c>
    </row>
    <row r="114" ht="19.5" customHeight="1">
      <c r="A114" s="36">
        <v>107.0</v>
      </c>
      <c r="B114" s="28" t="s">
        <v>254</v>
      </c>
      <c r="C114" s="28" t="s">
        <v>255</v>
      </c>
      <c r="D114" s="33">
        <v>34.0</v>
      </c>
      <c r="E114" s="34">
        <v>22.0</v>
      </c>
      <c r="F114" s="31">
        <v>56.0</v>
      </c>
      <c r="G114" s="32">
        <f t="shared" si="3"/>
        <v>0</v>
      </c>
      <c r="H114" s="10">
        <f t="shared" si="2"/>
        <v>1</v>
      </c>
    </row>
    <row r="115" ht="19.5" customHeight="1">
      <c r="A115" s="36">
        <v>108.0</v>
      </c>
      <c r="B115" s="28" t="s">
        <v>256</v>
      </c>
      <c r="C115" s="28" t="s">
        <v>257</v>
      </c>
      <c r="D115" s="33">
        <v>39.0</v>
      </c>
      <c r="E115" s="34">
        <v>26.0</v>
      </c>
      <c r="F115" s="31">
        <v>65.0</v>
      </c>
      <c r="G115" s="32">
        <f t="shared" si="3"/>
        <v>0</v>
      </c>
      <c r="H115" s="10">
        <f t="shared" si="2"/>
        <v>1</v>
      </c>
    </row>
    <row r="116" ht="19.5" customHeight="1">
      <c r="A116" s="36">
        <v>109.0</v>
      </c>
      <c r="B116" s="28" t="s">
        <v>258</v>
      </c>
      <c r="C116" s="28" t="s">
        <v>259</v>
      </c>
      <c r="D116" s="33">
        <v>30.0</v>
      </c>
      <c r="E116" s="34">
        <v>20.0</v>
      </c>
      <c r="F116" s="31">
        <v>50.0</v>
      </c>
      <c r="G116" s="32">
        <f t="shared" si="3"/>
        <v>0</v>
      </c>
      <c r="H116" s="10">
        <f t="shared" si="2"/>
        <v>0</v>
      </c>
    </row>
    <row r="117" ht="19.5" customHeight="1">
      <c r="A117" s="36">
        <v>110.0</v>
      </c>
      <c r="B117" s="28" t="s">
        <v>260</v>
      </c>
      <c r="C117" s="28" t="s">
        <v>261</v>
      </c>
      <c r="D117" s="33">
        <v>31.0</v>
      </c>
      <c r="E117" s="34">
        <v>30.0</v>
      </c>
      <c r="F117" s="31">
        <v>61.0</v>
      </c>
      <c r="G117" s="32">
        <f t="shared" si="3"/>
        <v>0</v>
      </c>
      <c r="H117" s="10">
        <f t="shared" si="2"/>
        <v>1</v>
      </c>
    </row>
    <row r="118" ht="19.5" customHeight="1">
      <c r="A118" s="36">
        <v>111.0</v>
      </c>
      <c r="B118" s="28" t="s">
        <v>262</v>
      </c>
      <c r="C118" s="28" t="s">
        <v>263</v>
      </c>
      <c r="D118" s="33">
        <v>33.0</v>
      </c>
      <c r="E118" s="34">
        <v>23.0</v>
      </c>
      <c r="F118" s="31">
        <v>56.0</v>
      </c>
      <c r="G118" s="32">
        <f t="shared" si="3"/>
        <v>0</v>
      </c>
      <c r="H118" s="10">
        <f t="shared" si="2"/>
        <v>1</v>
      </c>
    </row>
    <row r="119" ht="19.5" customHeight="1">
      <c r="A119" s="36">
        <v>112.0</v>
      </c>
      <c r="B119" s="28" t="s">
        <v>264</v>
      </c>
      <c r="C119" s="28" t="s">
        <v>265</v>
      </c>
      <c r="D119" s="33">
        <v>31.0</v>
      </c>
      <c r="E119" s="34">
        <v>25.0</v>
      </c>
      <c r="F119" s="31">
        <v>56.0</v>
      </c>
      <c r="G119" s="32">
        <f t="shared" si="3"/>
        <v>0</v>
      </c>
      <c r="H119" s="10">
        <f t="shared" si="2"/>
        <v>1</v>
      </c>
    </row>
    <row r="120" ht="19.5" customHeight="1">
      <c r="A120" s="36">
        <v>113.0</v>
      </c>
      <c r="B120" s="28" t="s">
        <v>266</v>
      </c>
      <c r="C120" s="28" t="s">
        <v>267</v>
      </c>
      <c r="D120" s="33">
        <v>40.0</v>
      </c>
      <c r="E120" s="34">
        <v>27.0</v>
      </c>
      <c r="F120" s="31">
        <v>67.0</v>
      </c>
      <c r="G120" s="32">
        <f t="shared" si="3"/>
        <v>0</v>
      </c>
      <c r="H120" s="10">
        <f t="shared" si="2"/>
        <v>1</v>
      </c>
    </row>
    <row r="121" ht="19.5" customHeight="1">
      <c r="A121" s="36">
        <v>114.0</v>
      </c>
      <c r="B121" s="28" t="s">
        <v>268</v>
      </c>
      <c r="C121" s="28" t="s">
        <v>269</v>
      </c>
      <c r="D121" s="33">
        <v>36.0</v>
      </c>
      <c r="E121" s="34">
        <v>26.0</v>
      </c>
      <c r="F121" s="31">
        <v>62.0</v>
      </c>
      <c r="G121" s="32">
        <f t="shared" si="3"/>
        <v>0</v>
      </c>
      <c r="H121" s="10">
        <f t="shared" si="2"/>
        <v>1</v>
      </c>
    </row>
    <row r="122" ht="19.5" customHeight="1">
      <c r="A122" s="36">
        <v>115.0</v>
      </c>
      <c r="B122" s="28" t="s">
        <v>270</v>
      </c>
      <c r="C122" s="28" t="s">
        <v>271</v>
      </c>
      <c r="D122" s="33">
        <v>33.0</v>
      </c>
      <c r="E122" s="34">
        <v>28.0</v>
      </c>
      <c r="F122" s="31">
        <v>61.0</v>
      </c>
      <c r="G122" s="32">
        <f t="shared" si="3"/>
        <v>0</v>
      </c>
      <c r="H122" s="10">
        <f t="shared" si="2"/>
        <v>1</v>
      </c>
    </row>
    <row r="123" ht="24.0" customHeight="1">
      <c r="A123" s="36">
        <v>116.0</v>
      </c>
      <c r="B123" s="28" t="s">
        <v>272</v>
      </c>
      <c r="C123" s="28" t="s">
        <v>273</v>
      </c>
      <c r="D123" s="33">
        <v>39.0</v>
      </c>
      <c r="E123" s="34">
        <v>30.0</v>
      </c>
      <c r="F123" s="31">
        <v>69.0</v>
      </c>
      <c r="G123" s="32">
        <f t="shared" si="3"/>
        <v>0</v>
      </c>
      <c r="H123" s="10">
        <f t="shared" si="2"/>
        <v>1</v>
      </c>
    </row>
    <row r="124" ht="19.5" customHeight="1">
      <c r="A124" s="36">
        <v>117.0</v>
      </c>
      <c r="B124" s="28" t="s">
        <v>274</v>
      </c>
      <c r="C124" s="28" t="s">
        <v>275</v>
      </c>
      <c r="D124" s="33">
        <v>35.0</v>
      </c>
      <c r="E124" s="34">
        <v>23.0</v>
      </c>
      <c r="F124" s="31">
        <v>58.0</v>
      </c>
      <c r="G124" s="32">
        <f t="shared" si="3"/>
        <v>0</v>
      </c>
      <c r="H124" s="10">
        <f t="shared" si="2"/>
        <v>1</v>
      </c>
    </row>
    <row r="125" ht="19.5" customHeight="1">
      <c r="A125" s="36">
        <v>118.0</v>
      </c>
      <c r="B125" s="28" t="s">
        <v>276</v>
      </c>
      <c r="C125" s="28" t="s">
        <v>277</v>
      </c>
      <c r="D125" s="33">
        <v>43.0</v>
      </c>
      <c r="E125" s="34">
        <v>29.0</v>
      </c>
      <c r="F125" s="31">
        <v>72.0</v>
      </c>
      <c r="G125" s="32">
        <f t="shared" si="3"/>
        <v>1</v>
      </c>
      <c r="H125" s="10">
        <f t="shared" si="2"/>
        <v>1</v>
      </c>
    </row>
    <row r="126" ht="19.5" customHeight="1">
      <c r="A126" s="36">
        <v>119.0</v>
      </c>
      <c r="B126" s="28" t="s">
        <v>278</v>
      </c>
      <c r="C126" s="28" t="s">
        <v>279</v>
      </c>
      <c r="D126" s="33">
        <v>33.0</v>
      </c>
      <c r="E126" s="34">
        <v>23.0</v>
      </c>
      <c r="F126" s="31">
        <v>56.0</v>
      </c>
      <c r="G126" s="32">
        <f t="shared" si="3"/>
        <v>0</v>
      </c>
      <c r="H126" s="10">
        <f t="shared" si="2"/>
        <v>1</v>
      </c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ht="19.5" customHeight="1">
      <c r="A127" s="36">
        <v>120.0</v>
      </c>
      <c r="B127" s="28" t="s">
        <v>280</v>
      </c>
      <c r="C127" s="28" t="s">
        <v>281</v>
      </c>
      <c r="D127" s="33">
        <v>34.0</v>
      </c>
      <c r="E127" s="34">
        <v>22.0</v>
      </c>
      <c r="F127" s="31">
        <v>56.0</v>
      </c>
      <c r="G127" s="32">
        <f t="shared" si="3"/>
        <v>0</v>
      </c>
      <c r="H127" s="10">
        <f t="shared" si="2"/>
        <v>1</v>
      </c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ht="19.5" customHeight="1">
      <c r="A128" s="36">
        <v>121.0</v>
      </c>
      <c r="B128" s="28" t="s">
        <v>282</v>
      </c>
      <c r="C128" s="28" t="s">
        <v>283</v>
      </c>
      <c r="D128" s="33">
        <v>40.0</v>
      </c>
      <c r="E128" s="34">
        <v>21.0</v>
      </c>
      <c r="F128" s="31">
        <v>61.0</v>
      </c>
      <c r="G128" s="32">
        <f t="shared" si="3"/>
        <v>0</v>
      </c>
      <c r="H128" s="10">
        <f t="shared" si="2"/>
        <v>1</v>
      </c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ht="19.5" customHeight="1">
      <c r="A129" s="36">
        <v>122.0</v>
      </c>
      <c r="B129" s="28" t="s">
        <v>284</v>
      </c>
      <c r="C129" s="28" t="s">
        <v>285</v>
      </c>
      <c r="D129" s="33">
        <v>34.0</v>
      </c>
      <c r="E129" s="34">
        <v>25.0</v>
      </c>
      <c r="F129" s="31">
        <v>59.0</v>
      </c>
      <c r="G129" s="32">
        <f t="shared" si="3"/>
        <v>0</v>
      </c>
      <c r="H129" s="10">
        <f t="shared" si="2"/>
        <v>1</v>
      </c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ht="19.5" customHeight="1">
      <c r="A130" s="36">
        <v>123.0</v>
      </c>
      <c r="B130" s="28" t="s">
        <v>286</v>
      </c>
      <c r="C130" s="28" t="s">
        <v>287</v>
      </c>
      <c r="D130" s="33">
        <v>40.0</v>
      </c>
      <c r="E130" s="34">
        <v>27.0</v>
      </c>
      <c r="F130" s="31">
        <v>67.0</v>
      </c>
      <c r="G130" s="32">
        <f t="shared" si="3"/>
        <v>0</v>
      </c>
      <c r="H130" s="10">
        <f t="shared" si="2"/>
        <v>1</v>
      </c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ht="19.5" customHeight="1">
      <c r="A131" s="36">
        <v>124.0</v>
      </c>
      <c r="B131" s="28" t="s">
        <v>288</v>
      </c>
      <c r="C131" s="28" t="s">
        <v>289</v>
      </c>
      <c r="D131" s="33">
        <v>37.0</v>
      </c>
      <c r="E131" s="34">
        <v>25.0</v>
      </c>
      <c r="F131" s="31">
        <v>62.0</v>
      </c>
      <c r="G131" s="32">
        <f t="shared" si="3"/>
        <v>0</v>
      </c>
      <c r="H131" s="10">
        <f t="shared" si="2"/>
        <v>1</v>
      </c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ht="19.5" customHeight="1">
      <c r="A132" s="36">
        <v>125.0</v>
      </c>
      <c r="B132" s="28" t="s">
        <v>290</v>
      </c>
      <c r="C132" s="28" t="s">
        <v>291</v>
      </c>
      <c r="D132" s="33">
        <v>46.0</v>
      </c>
      <c r="E132" s="34">
        <v>29.0</v>
      </c>
      <c r="F132" s="31">
        <v>75.0</v>
      </c>
      <c r="G132" s="32">
        <f t="shared" si="3"/>
        <v>1</v>
      </c>
      <c r="H132" s="10">
        <f t="shared" si="2"/>
        <v>1</v>
      </c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ht="19.5" customHeight="1">
      <c r="A133" s="36">
        <v>126.0</v>
      </c>
      <c r="B133" s="28" t="s">
        <v>292</v>
      </c>
      <c r="C133" s="28" t="s">
        <v>293</v>
      </c>
      <c r="D133" s="33">
        <v>22.0</v>
      </c>
      <c r="E133" s="34">
        <v>20.0</v>
      </c>
      <c r="F133" s="31">
        <v>42.0</v>
      </c>
      <c r="G133" s="32">
        <f t="shared" si="3"/>
        <v>0</v>
      </c>
      <c r="H133" s="10">
        <f t="shared" si="2"/>
        <v>0</v>
      </c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ht="19.5" customHeight="1">
      <c r="A134" s="36">
        <v>127.0</v>
      </c>
      <c r="B134" s="28" t="s">
        <v>294</v>
      </c>
      <c r="C134" s="28" t="s">
        <v>295</v>
      </c>
      <c r="D134" s="33">
        <v>31.0</v>
      </c>
      <c r="E134" s="34">
        <v>22.0</v>
      </c>
      <c r="F134" s="31">
        <v>53.0</v>
      </c>
      <c r="G134" s="32">
        <f t="shared" si="3"/>
        <v>0</v>
      </c>
      <c r="H134" s="10">
        <f t="shared" si="2"/>
        <v>1</v>
      </c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ht="19.5" customHeight="1">
      <c r="A135" s="36">
        <v>128.0</v>
      </c>
      <c r="B135" s="28" t="s">
        <v>296</v>
      </c>
      <c r="C135" s="28" t="s">
        <v>297</v>
      </c>
      <c r="D135" s="33">
        <v>24.0</v>
      </c>
      <c r="E135" s="34">
        <v>29.0</v>
      </c>
      <c r="F135" s="31">
        <v>53.0</v>
      </c>
      <c r="G135" s="32">
        <f t="shared" si="3"/>
        <v>0</v>
      </c>
      <c r="H135" s="10">
        <f t="shared" si="2"/>
        <v>1</v>
      </c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ht="19.5" customHeight="1">
      <c r="A136" s="36">
        <v>129.0</v>
      </c>
      <c r="B136" s="28" t="s">
        <v>298</v>
      </c>
      <c r="C136" s="28" t="s">
        <v>299</v>
      </c>
      <c r="D136" s="33">
        <v>15.0</v>
      </c>
      <c r="E136" s="34">
        <v>24.0</v>
      </c>
      <c r="F136" s="31">
        <v>39.0</v>
      </c>
      <c r="G136" s="32">
        <f t="shared" si="3"/>
        <v>0</v>
      </c>
      <c r="H136" s="10">
        <f t="shared" si="2"/>
        <v>1</v>
      </c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ht="19.5" customHeight="1">
      <c r="A137" s="36">
        <v>130.0</v>
      </c>
      <c r="B137" s="28" t="s">
        <v>300</v>
      </c>
      <c r="C137" s="28" t="s">
        <v>301</v>
      </c>
      <c r="D137" s="33">
        <v>43.0</v>
      </c>
      <c r="E137" s="34">
        <v>29.0</v>
      </c>
      <c r="F137" s="31">
        <v>72.0</v>
      </c>
      <c r="G137" s="32">
        <f t="shared" si="3"/>
        <v>1</v>
      </c>
      <c r="H137" s="10">
        <f t="shared" si="2"/>
        <v>1</v>
      </c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ht="19.5" customHeight="1">
      <c r="A138" s="36">
        <v>131.0</v>
      </c>
      <c r="B138" s="28" t="s">
        <v>302</v>
      </c>
      <c r="C138" s="28" t="s">
        <v>303</v>
      </c>
      <c r="D138" s="33">
        <v>42.0</v>
      </c>
      <c r="E138" s="34">
        <v>30.0</v>
      </c>
      <c r="F138" s="31">
        <v>72.0</v>
      </c>
      <c r="G138" s="32">
        <f t="shared" si="3"/>
        <v>1</v>
      </c>
      <c r="H138" s="10">
        <f t="shared" si="2"/>
        <v>1</v>
      </c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ht="19.5" customHeight="1">
      <c r="A139" s="36">
        <v>132.0</v>
      </c>
      <c r="B139" s="28" t="s">
        <v>304</v>
      </c>
      <c r="C139" s="28" t="s">
        <v>305</v>
      </c>
      <c r="D139" s="33">
        <v>22.0</v>
      </c>
      <c r="E139" s="34">
        <v>25.0</v>
      </c>
      <c r="F139" s="31">
        <v>47.0</v>
      </c>
      <c r="G139" s="32">
        <f t="shared" si="3"/>
        <v>0</v>
      </c>
      <c r="H139" s="10">
        <f t="shared" si="2"/>
        <v>1</v>
      </c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ht="19.5" customHeight="1">
      <c r="A140" s="36">
        <v>133.0</v>
      </c>
      <c r="B140" s="28" t="s">
        <v>306</v>
      </c>
      <c r="C140" s="28" t="s">
        <v>307</v>
      </c>
      <c r="D140" s="33">
        <v>38.0</v>
      </c>
      <c r="E140" s="34">
        <v>27.0</v>
      </c>
      <c r="F140" s="31">
        <v>65.0</v>
      </c>
      <c r="G140" s="32">
        <f t="shared" si="3"/>
        <v>0</v>
      </c>
      <c r="H140" s="10">
        <f t="shared" si="2"/>
        <v>1</v>
      </c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ht="19.5" customHeight="1">
      <c r="A141" s="36">
        <v>134.0</v>
      </c>
      <c r="B141" s="28" t="s">
        <v>308</v>
      </c>
      <c r="C141" s="28" t="s">
        <v>309</v>
      </c>
      <c r="D141" s="33">
        <v>37.0</v>
      </c>
      <c r="E141" s="34">
        <v>27.0</v>
      </c>
      <c r="F141" s="31">
        <v>64.0</v>
      </c>
      <c r="G141" s="32">
        <f t="shared" si="3"/>
        <v>0</v>
      </c>
      <c r="H141" s="10">
        <f t="shared" si="2"/>
        <v>1</v>
      </c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ht="19.5" customHeight="1">
      <c r="A142" s="36">
        <v>135.0</v>
      </c>
      <c r="B142" s="28" t="s">
        <v>310</v>
      </c>
      <c r="C142" s="28" t="s">
        <v>311</v>
      </c>
      <c r="D142" s="33">
        <v>25.0</v>
      </c>
      <c r="E142" s="34">
        <v>24.0</v>
      </c>
      <c r="F142" s="31">
        <v>49.0</v>
      </c>
      <c r="G142" s="32">
        <f t="shared" si="3"/>
        <v>0</v>
      </c>
      <c r="H142" s="10">
        <f t="shared" si="2"/>
        <v>1</v>
      </c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ht="19.5" customHeight="1">
      <c r="A143" s="36">
        <v>136.0</v>
      </c>
      <c r="B143" s="28" t="s">
        <v>312</v>
      </c>
      <c r="C143" s="28" t="s">
        <v>313</v>
      </c>
      <c r="D143" s="33">
        <v>42.0</v>
      </c>
      <c r="E143" s="34">
        <v>25.0</v>
      </c>
      <c r="F143" s="31">
        <v>67.0</v>
      </c>
      <c r="G143" s="32">
        <f t="shared" si="3"/>
        <v>1</v>
      </c>
      <c r="H143" s="10">
        <f t="shared" si="2"/>
        <v>1</v>
      </c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ht="19.5" customHeight="1">
      <c r="A144" s="36">
        <v>137.0</v>
      </c>
      <c r="B144" s="28" t="s">
        <v>314</v>
      </c>
      <c r="C144" s="28" t="s">
        <v>315</v>
      </c>
      <c r="D144" s="33">
        <v>33.0</v>
      </c>
      <c r="E144" s="34">
        <v>24.0</v>
      </c>
      <c r="F144" s="31">
        <v>57.0</v>
      </c>
      <c r="G144" s="32">
        <f t="shared" si="3"/>
        <v>0</v>
      </c>
      <c r="H144" s="10">
        <f t="shared" si="2"/>
        <v>1</v>
      </c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ht="19.5" customHeight="1">
      <c r="A145" s="36">
        <v>138.0</v>
      </c>
      <c r="B145" s="28" t="s">
        <v>316</v>
      </c>
      <c r="C145" s="28" t="s">
        <v>317</v>
      </c>
      <c r="D145" s="33">
        <v>35.0</v>
      </c>
      <c r="E145" s="34">
        <v>30.0</v>
      </c>
      <c r="F145" s="31">
        <v>65.0</v>
      </c>
      <c r="G145" s="32">
        <f t="shared" si="3"/>
        <v>0</v>
      </c>
      <c r="H145" s="10">
        <f t="shared" si="2"/>
        <v>1</v>
      </c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ht="19.5" customHeight="1">
      <c r="A146" s="36">
        <v>139.0</v>
      </c>
      <c r="B146" s="28" t="s">
        <v>318</v>
      </c>
      <c r="C146" s="28" t="s">
        <v>319</v>
      </c>
      <c r="D146" s="33">
        <v>37.0</v>
      </c>
      <c r="E146" s="34">
        <v>22.0</v>
      </c>
      <c r="F146" s="31">
        <v>59.0</v>
      </c>
      <c r="G146" s="32">
        <f t="shared" si="3"/>
        <v>0</v>
      </c>
      <c r="H146" s="10">
        <f t="shared" si="2"/>
        <v>1</v>
      </c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ht="19.5" customHeight="1">
      <c r="A147" s="36">
        <v>140.0</v>
      </c>
      <c r="B147" s="28" t="s">
        <v>320</v>
      </c>
      <c r="C147" s="28" t="s">
        <v>321</v>
      </c>
      <c r="D147" s="33">
        <v>32.0</v>
      </c>
      <c r="E147" s="34">
        <v>30.0</v>
      </c>
      <c r="F147" s="31">
        <v>62.0</v>
      </c>
      <c r="G147" s="32">
        <f t="shared" si="3"/>
        <v>0</v>
      </c>
      <c r="H147" s="10">
        <f t="shared" si="2"/>
        <v>1</v>
      </c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ht="19.5" customHeight="1">
      <c r="A148" s="36">
        <v>141.0</v>
      </c>
      <c r="B148" s="28" t="s">
        <v>322</v>
      </c>
      <c r="C148" s="28" t="s">
        <v>323</v>
      </c>
      <c r="D148" s="33">
        <v>27.0</v>
      </c>
      <c r="E148" s="34">
        <v>20.0</v>
      </c>
      <c r="F148" s="31">
        <v>47.0</v>
      </c>
      <c r="G148" s="32">
        <f t="shared" si="3"/>
        <v>0</v>
      </c>
      <c r="H148" s="10">
        <f t="shared" si="2"/>
        <v>0</v>
      </c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ht="19.5" customHeight="1">
      <c r="A149" s="36">
        <v>142.0</v>
      </c>
      <c r="B149" s="28" t="s">
        <v>324</v>
      </c>
      <c r="C149" s="28" t="s">
        <v>325</v>
      </c>
      <c r="D149" s="33">
        <v>22.0</v>
      </c>
      <c r="E149" s="34">
        <v>24.0</v>
      </c>
      <c r="F149" s="31">
        <v>46.0</v>
      </c>
      <c r="G149" s="32">
        <f t="shared" si="3"/>
        <v>0</v>
      </c>
      <c r="H149" s="10">
        <f t="shared" si="2"/>
        <v>1</v>
      </c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ht="19.5" customHeight="1">
      <c r="A150" s="36">
        <v>143.0</v>
      </c>
      <c r="B150" s="28" t="s">
        <v>326</v>
      </c>
      <c r="C150" s="28" t="s">
        <v>327</v>
      </c>
      <c r="D150" s="33">
        <v>34.0</v>
      </c>
      <c r="E150" s="34">
        <v>25.0</v>
      </c>
      <c r="F150" s="31">
        <v>59.0</v>
      </c>
      <c r="G150" s="32">
        <f t="shared" si="3"/>
        <v>0</v>
      </c>
      <c r="H150" s="10">
        <f t="shared" si="2"/>
        <v>1</v>
      </c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ht="19.5" customHeight="1">
      <c r="A151" s="36">
        <v>144.0</v>
      </c>
      <c r="B151" s="28" t="s">
        <v>328</v>
      </c>
      <c r="C151" s="28" t="s">
        <v>329</v>
      </c>
      <c r="D151" s="33">
        <v>41.0</v>
      </c>
      <c r="E151" s="34">
        <v>30.0</v>
      </c>
      <c r="F151" s="31">
        <v>71.0</v>
      </c>
      <c r="G151" s="32">
        <f t="shared" si="3"/>
        <v>0</v>
      </c>
      <c r="H151" s="10">
        <f t="shared" si="2"/>
        <v>1</v>
      </c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ht="19.5" customHeight="1">
      <c r="A152" s="36">
        <v>145.0</v>
      </c>
      <c r="B152" s="28" t="s">
        <v>330</v>
      </c>
      <c r="C152" s="28" t="s">
        <v>331</v>
      </c>
      <c r="D152" s="33">
        <v>35.0</v>
      </c>
      <c r="E152" s="34">
        <v>23.0</v>
      </c>
      <c r="F152" s="31">
        <v>58.0</v>
      </c>
      <c r="G152" s="32">
        <f t="shared" si="3"/>
        <v>0</v>
      </c>
      <c r="H152" s="10">
        <f t="shared" si="2"/>
        <v>1</v>
      </c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ht="19.5" customHeight="1">
      <c r="A153" s="36">
        <v>146.0</v>
      </c>
      <c r="B153" s="28" t="s">
        <v>332</v>
      </c>
      <c r="C153" s="28" t="s">
        <v>333</v>
      </c>
      <c r="D153" s="33">
        <v>40.0</v>
      </c>
      <c r="E153" s="34">
        <v>29.0</v>
      </c>
      <c r="F153" s="31">
        <v>69.0</v>
      </c>
      <c r="G153" s="32">
        <f t="shared" si="3"/>
        <v>0</v>
      </c>
      <c r="H153" s="10">
        <f t="shared" si="2"/>
        <v>1</v>
      </c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ht="19.5" customHeight="1">
      <c r="A154" s="36">
        <v>147.0</v>
      </c>
      <c r="B154" s="28" t="s">
        <v>334</v>
      </c>
      <c r="C154" s="28" t="s">
        <v>335</v>
      </c>
      <c r="D154" s="33">
        <v>33.0</v>
      </c>
      <c r="E154" s="34">
        <v>27.0</v>
      </c>
      <c r="F154" s="31">
        <v>60.0</v>
      </c>
      <c r="G154" s="32">
        <f t="shared" si="3"/>
        <v>0</v>
      </c>
      <c r="H154" s="10">
        <f t="shared" si="2"/>
        <v>1</v>
      </c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ht="19.5" customHeight="1">
      <c r="A155" s="36">
        <v>148.0</v>
      </c>
      <c r="B155" s="28" t="s">
        <v>336</v>
      </c>
      <c r="C155" s="28" t="s">
        <v>337</v>
      </c>
      <c r="D155" s="33">
        <v>26.0</v>
      </c>
      <c r="E155" s="34">
        <v>25.0</v>
      </c>
      <c r="F155" s="31">
        <v>51.0</v>
      </c>
      <c r="G155" s="32">
        <f t="shared" si="3"/>
        <v>0</v>
      </c>
      <c r="H155" s="10">
        <f t="shared" si="2"/>
        <v>1</v>
      </c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ht="19.5" customHeight="1">
      <c r="A156" s="36">
        <v>149.0</v>
      </c>
      <c r="B156" s="28" t="s">
        <v>338</v>
      </c>
      <c r="C156" s="28" t="s">
        <v>339</v>
      </c>
      <c r="D156" s="33">
        <v>34.0</v>
      </c>
      <c r="E156" s="34">
        <v>21.0</v>
      </c>
      <c r="F156" s="31">
        <v>55.0</v>
      </c>
      <c r="G156" s="32">
        <f t="shared" si="3"/>
        <v>0</v>
      </c>
      <c r="H156" s="10">
        <f t="shared" si="2"/>
        <v>1</v>
      </c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ht="19.5" customHeight="1">
      <c r="A157" s="36">
        <v>150.0</v>
      </c>
      <c r="B157" s="28" t="s">
        <v>340</v>
      </c>
      <c r="C157" s="28" t="s">
        <v>341</v>
      </c>
      <c r="D157" s="33">
        <v>38.0</v>
      </c>
      <c r="E157" s="34">
        <v>21.0</v>
      </c>
      <c r="F157" s="31">
        <v>59.0</v>
      </c>
      <c r="G157" s="32">
        <f t="shared" si="3"/>
        <v>0</v>
      </c>
      <c r="H157" s="10">
        <f t="shared" si="2"/>
        <v>1</v>
      </c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ht="19.5" customHeight="1">
      <c r="A158" s="36">
        <v>151.0</v>
      </c>
      <c r="B158" s="28" t="s">
        <v>342</v>
      </c>
      <c r="C158" s="28" t="s">
        <v>343</v>
      </c>
      <c r="D158" s="33">
        <v>37.0</v>
      </c>
      <c r="E158" s="34">
        <v>27.0</v>
      </c>
      <c r="F158" s="31">
        <v>64.0</v>
      </c>
      <c r="G158" s="32">
        <f t="shared" si="3"/>
        <v>0</v>
      </c>
      <c r="H158" s="10">
        <f t="shared" si="2"/>
        <v>1</v>
      </c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ht="19.5" customHeight="1">
      <c r="A159" s="36">
        <v>152.0</v>
      </c>
      <c r="B159" s="28" t="s">
        <v>344</v>
      </c>
      <c r="C159" s="28" t="s">
        <v>345</v>
      </c>
      <c r="D159" s="33">
        <v>37.0</v>
      </c>
      <c r="E159" s="34">
        <v>26.0</v>
      </c>
      <c r="F159" s="31">
        <v>63.0</v>
      </c>
      <c r="G159" s="32">
        <f t="shared" si="3"/>
        <v>0</v>
      </c>
      <c r="H159" s="10">
        <f t="shared" si="2"/>
        <v>1</v>
      </c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ht="19.5" customHeight="1">
      <c r="A160" s="36">
        <v>153.0</v>
      </c>
      <c r="B160" s="28" t="s">
        <v>346</v>
      </c>
      <c r="C160" s="28" t="s">
        <v>347</v>
      </c>
      <c r="D160" s="33">
        <v>31.0</v>
      </c>
      <c r="E160" s="34">
        <v>27.0</v>
      </c>
      <c r="F160" s="31">
        <v>58.0</v>
      </c>
      <c r="G160" s="32">
        <f t="shared" si="3"/>
        <v>0</v>
      </c>
      <c r="H160" s="10">
        <f t="shared" si="2"/>
        <v>1</v>
      </c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ht="19.5" customHeight="1">
      <c r="A161" s="36">
        <v>154.0</v>
      </c>
      <c r="B161" s="28" t="s">
        <v>348</v>
      </c>
      <c r="C161" s="28" t="s">
        <v>349</v>
      </c>
      <c r="D161" s="33">
        <v>38.0</v>
      </c>
      <c r="E161" s="34">
        <v>25.0</v>
      </c>
      <c r="F161" s="31">
        <v>63.0</v>
      </c>
      <c r="G161" s="32">
        <f t="shared" si="3"/>
        <v>0</v>
      </c>
      <c r="H161" s="10">
        <f t="shared" si="2"/>
        <v>1</v>
      </c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ht="19.5" customHeight="1">
      <c r="A162" s="36">
        <v>155.0</v>
      </c>
      <c r="B162" s="28" t="s">
        <v>350</v>
      </c>
      <c r="C162" s="28" t="s">
        <v>351</v>
      </c>
      <c r="D162" s="33">
        <v>38.0</v>
      </c>
      <c r="E162" s="34">
        <v>30.0</v>
      </c>
      <c r="F162" s="31">
        <v>68.0</v>
      </c>
      <c r="G162" s="32">
        <f t="shared" si="3"/>
        <v>0</v>
      </c>
      <c r="H162" s="10">
        <f t="shared" si="2"/>
        <v>1</v>
      </c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ht="19.5" customHeight="1">
      <c r="A163" s="36">
        <v>156.0</v>
      </c>
      <c r="B163" s="28" t="s">
        <v>352</v>
      </c>
      <c r="C163" s="28" t="s">
        <v>353</v>
      </c>
      <c r="D163" s="33">
        <v>21.0</v>
      </c>
      <c r="E163" s="34">
        <v>20.0</v>
      </c>
      <c r="F163" s="31">
        <v>41.0</v>
      </c>
      <c r="G163" s="32">
        <f t="shared" si="3"/>
        <v>0</v>
      </c>
      <c r="H163" s="10">
        <f t="shared" si="2"/>
        <v>0</v>
      </c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ht="19.5" customHeight="1">
      <c r="A164" s="36">
        <v>157.0</v>
      </c>
      <c r="B164" s="28" t="s">
        <v>354</v>
      </c>
      <c r="C164" s="28" t="s">
        <v>355</v>
      </c>
      <c r="D164" s="33">
        <v>17.0</v>
      </c>
      <c r="E164" s="34">
        <v>24.0</v>
      </c>
      <c r="F164" s="31">
        <v>41.0</v>
      </c>
      <c r="G164" s="32">
        <f t="shared" si="3"/>
        <v>0</v>
      </c>
      <c r="H164" s="10">
        <f t="shared" si="2"/>
        <v>1</v>
      </c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ht="19.5" customHeight="1">
      <c r="A165" s="36">
        <v>158.0</v>
      </c>
      <c r="B165" s="28" t="s">
        <v>356</v>
      </c>
      <c r="C165" s="28" t="s">
        <v>357</v>
      </c>
      <c r="D165" s="33">
        <v>15.0</v>
      </c>
      <c r="E165" s="34">
        <v>25.0</v>
      </c>
      <c r="F165" s="31">
        <v>40.0</v>
      </c>
      <c r="G165" s="32">
        <f t="shared" si="3"/>
        <v>0</v>
      </c>
      <c r="H165" s="10">
        <f t="shared" si="2"/>
        <v>1</v>
      </c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ht="19.5" customHeight="1">
      <c r="A166" s="36">
        <v>159.0</v>
      </c>
      <c r="B166" s="28" t="s">
        <v>358</v>
      </c>
      <c r="C166" s="28" t="s">
        <v>359</v>
      </c>
      <c r="D166" s="33">
        <v>41.0</v>
      </c>
      <c r="E166" s="34">
        <v>30.0</v>
      </c>
      <c r="F166" s="31">
        <v>71.0</v>
      </c>
      <c r="G166" s="32">
        <f t="shared" si="3"/>
        <v>0</v>
      </c>
      <c r="H166" s="10">
        <f t="shared" si="2"/>
        <v>1</v>
      </c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ht="19.5" customHeight="1">
      <c r="A167" s="36">
        <v>160.0</v>
      </c>
      <c r="B167" s="28" t="s">
        <v>360</v>
      </c>
      <c r="C167" s="28" t="s">
        <v>361</v>
      </c>
      <c r="D167" s="33">
        <v>27.0</v>
      </c>
      <c r="E167" s="34">
        <v>28.0</v>
      </c>
      <c r="F167" s="31">
        <v>55.0</v>
      </c>
      <c r="G167" s="32">
        <f t="shared" si="3"/>
        <v>0</v>
      </c>
      <c r="H167" s="10">
        <f t="shared" si="2"/>
        <v>1</v>
      </c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ht="19.5" customHeight="1">
      <c r="A168" s="36">
        <v>161.0</v>
      </c>
      <c r="B168" s="28" t="s">
        <v>362</v>
      </c>
      <c r="C168" s="28" t="s">
        <v>363</v>
      </c>
      <c r="D168" s="33">
        <v>30.0</v>
      </c>
      <c r="E168" s="34">
        <v>25.0</v>
      </c>
      <c r="F168" s="31">
        <v>55.0</v>
      </c>
      <c r="G168" s="32">
        <f t="shared" si="3"/>
        <v>0</v>
      </c>
      <c r="H168" s="10">
        <f t="shared" si="2"/>
        <v>1</v>
      </c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ht="19.5" customHeight="1">
      <c r="A169" s="36">
        <v>162.0</v>
      </c>
      <c r="B169" s="28" t="s">
        <v>364</v>
      </c>
      <c r="C169" s="28" t="s">
        <v>365</v>
      </c>
      <c r="D169" s="33">
        <v>38.0</v>
      </c>
      <c r="E169" s="34">
        <v>30.0</v>
      </c>
      <c r="F169" s="31">
        <v>68.0</v>
      </c>
      <c r="G169" s="32">
        <f t="shared" si="3"/>
        <v>0</v>
      </c>
      <c r="H169" s="10">
        <f t="shared" si="2"/>
        <v>1</v>
      </c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ht="19.5" customHeight="1">
      <c r="A170" s="36">
        <v>163.0</v>
      </c>
      <c r="B170" s="28" t="s">
        <v>366</v>
      </c>
      <c r="C170" s="28" t="s">
        <v>367</v>
      </c>
      <c r="D170" s="33">
        <v>20.0</v>
      </c>
      <c r="E170" s="34">
        <v>25.0</v>
      </c>
      <c r="F170" s="31">
        <v>45.0</v>
      </c>
      <c r="G170" s="32">
        <f t="shared" si="3"/>
        <v>0</v>
      </c>
      <c r="H170" s="10">
        <f t="shared" si="2"/>
        <v>1</v>
      </c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ht="19.5" customHeight="1">
      <c r="A171" s="36">
        <v>164.0</v>
      </c>
      <c r="B171" s="28" t="s">
        <v>368</v>
      </c>
      <c r="C171" s="28" t="s">
        <v>369</v>
      </c>
      <c r="D171" s="33">
        <v>43.0</v>
      </c>
      <c r="E171" s="34">
        <v>30.0</v>
      </c>
      <c r="F171" s="31">
        <v>73.0</v>
      </c>
      <c r="G171" s="32">
        <f t="shared" si="3"/>
        <v>1</v>
      </c>
      <c r="H171" s="10">
        <f t="shared" si="2"/>
        <v>1</v>
      </c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ht="19.5" customHeight="1">
      <c r="A172" s="36">
        <v>165.0</v>
      </c>
      <c r="B172" s="28" t="s">
        <v>370</v>
      </c>
      <c r="C172" s="28" t="s">
        <v>371</v>
      </c>
      <c r="D172" s="33">
        <v>32.0</v>
      </c>
      <c r="E172" s="34">
        <v>27.0</v>
      </c>
      <c r="F172" s="31">
        <v>59.0</v>
      </c>
      <c r="G172" s="32">
        <f t="shared" si="3"/>
        <v>0</v>
      </c>
      <c r="H172" s="10">
        <f t="shared" si="2"/>
        <v>1</v>
      </c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ht="19.5" customHeight="1">
      <c r="A173" s="36">
        <v>166.0</v>
      </c>
      <c r="B173" s="28" t="s">
        <v>372</v>
      </c>
      <c r="C173" s="28" t="s">
        <v>373</v>
      </c>
      <c r="D173" s="33">
        <v>28.0</v>
      </c>
      <c r="E173" s="34">
        <v>22.0</v>
      </c>
      <c r="F173" s="31">
        <v>50.0</v>
      </c>
      <c r="G173" s="32">
        <f t="shared" si="3"/>
        <v>0</v>
      </c>
      <c r="H173" s="10">
        <f t="shared" si="2"/>
        <v>1</v>
      </c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ht="19.5" customHeight="1">
      <c r="A174" s="36">
        <v>167.0</v>
      </c>
      <c r="B174" s="28" t="s">
        <v>374</v>
      </c>
      <c r="C174" s="28" t="s">
        <v>375</v>
      </c>
      <c r="D174" s="33">
        <v>45.0</v>
      </c>
      <c r="E174" s="34">
        <v>28.0</v>
      </c>
      <c r="F174" s="31">
        <v>73.0</v>
      </c>
      <c r="G174" s="32">
        <f t="shared" si="3"/>
        <v>1</v>
      </c>
      <c r="H174" s="10">
        <f t="shared" si="2"/>
        <v>1</v>
      </c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ht="19.5" customHeight="1">
      <c r="A175" s="36">
        <v>168.0</v>
      </c>
      <c r="B175" s="28" t="s">
        <v>376</v>
      </c>
      <c r="C175" s="28" t="s">
        <v>377</v>
      </c>
      <c r="D175" s="33">
        <v>44.0</v>
      </c>
      <c r="E175" s="34">
        <v>30.0</v>
      </c>
      <c r="F175" s="31">
        <v>74.0</v>
      </c>
      <c r="G175" s="32">
        <f t="shared" si="3"/>
        <v>1</v>
      </c>
      <c r="H175" s="10">
        <f t="shared" si="2"/>
        <v>1</v>
      </c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ht="19.5" customHeight="1">
      <c r="A176" s="36">
        <v>169.0</v>
      </c>
      <c r="B176" s="28" t="s">
        <v>378</v>
      </c>
      <c r="C176" s="28" t="s">
        <v>379</v>
      </c>
      <c r="D176" s="33">
        <v>34.0</v>
      </c>
      <c r="E176" s="34">
        <v>27.0</v>
      </c>
      <c r="F176" s="31">
        <v>61.0</v>
      </c>
      <c r="G176" s="32">
        <f t="shared" si="3"/>
        <v>0</v>
      </c>
      <c r="H176" s="10">
        <f t="shared" si="2"/>
        <v>1</v>
      </c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ht="19.5" customHeight="1">
      <c r="A177" s="36">
        <v>170.0</v>
      </c>
      <c r="B177" s="28" t="s">
        <v>380</v>
      </c>
      <c r="C177" s="28" t="s">
        <v>381</v>
      </c>
      <c r="D177" s="33">
        <v>41.0</v>
      </c>
      <c r="E177" s="34">
        <v>28.0</v>
      </c>
      <c r="F177" s="31">
        <v>69.0</v>
      </c>
      <c r="G177" s="32">
        <f t="shared" si="3"/>
        <v>0</v>
      </c>
      <c r="H177" s="10">
        <f t="shared" si="2"/>
        <v>1</v>
      </c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ht="28.5" customHeight="1">
      <c r="A178" s="36">
        <v>171.0</v>
      </c>
      <c r="B178" s="28" t="s">
        <v>382</v>
      </c>
      <c r="C178" s="28" t="s">
        <v>383</v>
      </c>
      <c r="D178" s="38" t="s">
        <v>88</v>
      </c>
      <c r="E178" s="39" t="s">
        <v>88</v>
      </c>
      <c r="F178" s="33"/>
      <c r="G178" s="40" t="s">
        <v>89</v>
      </c>
      <c r="H178" s="40" t="s">
        <v>89</v>
      </c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ht="19.5" customHeight="1">
      <c r="A179" s="36">
        <v>172.0</v>
      </c>
      <c r="B179" s="28" t="s">
        <v>384</v>
      </c>
      <c r="C179" s="28" t="s">
        <v>385</v>
      </c>
      <c r="D179" s="33">
        <v>34.0</v>
      </c>
      <c r="E179" s="34">
        <v>24.0</v>
      </c>
      <c r="F179" s="31">
        <v>58.0</v>
      </c>
      <c r="G179" s="32">
        <f t="shared" ref="G179:G195" si="4">IF((D179/$D$6)&gt;=$D$7,1,0)</f>
        <v>0</v>
      </c>
      <c r="H179" s="10">
        <f t="shared" ref="H179:H195" si="5">IF((E179/$E$6)&gt;=$E$7,1,0)</f>
        <v>1</v>
      </c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ht="19.5" customHeight="1">
      <c r="A180" s="36">
        <v>173.0</v>
      </c>
      <c r="B180" s="28" t="s">
        <v>386</v>
      </c>
      <c r="C180" s="28" t="s">
        <v>387</v>
      </c>
      <c r="D180" s="33">
        <v>30.0</v>
      </c>
      <c r="E180" s="34">
        <v>20.0</v>
      </c>
      <c r="F180" s="31">
        <v>50.0</v>
      </c>
      <c r="G180" s="32">
        <f t="shared" si="4"/>
        <v>0</v>
      </c>
      <c r="H180" s="10">
        <f t="shared" si="5"/>
        <v>0</v>
      </c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ht="19.5" customHeight="1">
      <c r="A181" s="36">
        <v>174.0</v>
      </c>
      <c r="B181" s="28" t="s">
        <v>388</v>
      </c>
      <c r="C181" s="28" t="s">
        <v>389</v>
      </c>
      <c r="D181" s="33">
        <v>35.0</v>
      </c>
      <c r="E181" s="34">
        <v>26.0</v>
      </c>
      <c r="F181" s="31">
        <v>61.0</v>
      </c>
      <c r="G181" s="32">
        <f t="shared" si="4"/>
        <v>0</v>
      </c>
      <c r="H181" s="10">
        <f t="shared" si="5"/>
        <v>1</v>
      </c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ht="19.5" customHeight="1">
      <c r="A182" s="36">
        <v>175.0</v>
      </c>
      <c r="B182" s="28" t="s">
        <v>390</v>
      </c>
      <c r="C182" s="28" t="s">
        <v>391</v>
      </c>
      <c r="D182" s="33">
        <v>44.0</v>
      </c>
      <c r="E182" s="34">
        <v>29.0</v>
      </c>
      <c r="F182" s="31">
        <v>73.0</v>
      </c>
      <c r="G182" s="32">
        <f t="shared" si="4"/>
        <v>1</v>
      </c>
      <c r="H182" s="10">
        <f t="shared" si="5"/>
        <v>1</v>
      </c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ht="19.5" customHeight="1">
      <c r="A183" s="36">
        <v>176.0</v>
      </c>
      <c r="B183" s="28" t="s">
        <v>392</v>
      </c>
      <c r="C183" s="28" t="s">
        <v>393</v>
      </c>
      <c r="D183" s="38">
        <v>26.0</v>
      </c>
      <c r="E183" s="41">
        <v>28.0</v>
      </c>
      <c r="F183" s="31">
        <v>54.0</v>
      </c>
      <c r="G183" s="32">
        <f t="shared" si="4"/>
        <v>0</v>
      </c>
      <c r="H183" s="10">
        <f t="shared" si="5"/>
        <v>1</v>
      </c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ht="19.5" customHeight="1">
      <c r="A184" s="36">
        <v>177.0</v>
      </c>
      <c r="B184" s="28" t="s">
        <v>394</v>
      </c>
      <c r="C184" s="28" t="s">
        <v>395</v>
      </c>
      <c r="D184" s="38">
        <v>37.0</v>
      </c>
      <c r="E184" s="34">
        <v>29.0</v>
      </c>
      <c r="F184" s="31">
        <v>66.0</v>
      </c>
      <c r="G184" s="32">
        <f t="shared" si="4"/>
        <v>0</v>
      </c>
      <c r="H184" s="10">
        <f t="shared" si="5"/>
        <v>1</v>
      </c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ht="19.5" customHeight="1">
      <c r="A185" s="36">
        <v>178.0</v>
      </c>
      <c r="B185" s="28" t="s">
        <v>396</v>
      </c>
      <c r="C185" s="28" t="s">
        <v>397</v>
      </c>
      <c r="D185" s="38">
        <v>34.0</v>
      </c>
      <c r="E185" s="34">
        <v>26.0</v>
      </c>
      <c r="F185" s="31">
        <v>60.0</v>
      </c>
      <c r="G185" s="32">
        <f t="shared" si="4"/>
        <v>0</v>
      </c>
      <c r="H185" s="10">
        <f t="shared" si="5"/>
        <v>1</v>
      </c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ht="19.5" customHeight="1">
      <c r="A186" s="36">
        <v>179.0</v>
      </c>
      <c r="B186" s="28" t="s">
        <v>398</v>
      </c>
      <c r="C186" s="28" t="s">
        <v>399</v>
      </c>
      <c r="D186" s="38">
        <v>29.0</v>
      </c>
      <c r="E186" s="34">
        <v>15.0</v>
      </c>
      <c r="F186" s="31">
        <v>44.0</v>
      </c>
      <c r="G186" s="32">
        <f t="shared" si="4"/>
        <v>0</v>
      </c>
      <c r="H186" s="10">
        <f t="shared" si="5"/>
        <v>0</v>
      </c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ht="19.5" customHeight="1">
      <c r="A187" s="36">
        <v>180.0</v>
      </c>
      <c r="B187" s="28" t="s">
        <v>400</v>
      </c>
      <c r="C187" s="28" t="s">
        <v>401</v>
      </c>
      <c r="D187" s="38">
        <v>32.0</v>
      </c>
      <c r="E187" s="34">
        <v>26.0</v>
      </c>
      <c r="F187" s="31">
        <v>58.0</v>
      </c>
      <c r="G187" s="32">
        <f t="shared" si="4"/>
        <v>0</v>
      </c>
      <c r="H187" s="10">
        <f t="shared" si="5"/>
        <v>1</v>
      </c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ht="19.5" customHeight="1">
      <c r="A188" s="36">
        <v>181.0</v>
      </c>
      <c r="B188" s="28" t="s">
        <v>402</v>
      </c>
      <c r="C188" s="28" t="s">
        <v>403</v>
      </c>
      <c r="D188" s="38">
        <v>14.0</v>
      </c>
      <c r="E188" s="34">
        <v>18.0</v>
      </c>
      <c r="F188" s="31">
        <v>32.0</v>
      </c>
      <c r="G188" s="32">
        <f t="shared" si="4"/>
        <v>0</v>
      </c>
      <c r="H188" s="10">
        <f t="shared" si="5"/>
        <v>0</v>
      </c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ht="19.5" customHeight="1">
      <c r="A189" s="36">
        <v>182.0</v>
      </c>
      <c r="B189" s="28" t="s">
        <v>404</v>
      </c>
      <c r="C189" s="28" t="s">
        <v>405</v>
      </c>
      <c r="D189" s="38">
        <v>32.0</v>
      </c>
      <c r="E189" s="34">
        <v>29.0</v>
      </c>
      <c r="F189" s="31">
        <v>61.0</v>
      </c>
      <c r="G189" s="32">
        <f t="shared" si="4"/>
        <v>0</v>
      </c>
      <c r="H189" s="10">
        <f t="shared" si="5"/>
        <v>1</v>
      </c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ht="19.5" customHeight="1">
      <c r="A190" s="36">
        <v>183.0</v>
      </c>
      <c r="B190" s="28" t="s">
        <v>406</v>
      </c>
      <c r="C190" s="28" t="s">
        <v>407</v>
      </c>
      <c r="D190" s="38">
        <v>17.0</v>
      </c>
      <c r="E190" s="34">
        <v>27.0</v>
      </c>
      <c r="F190" s="31">
        <v>44.0</v>
      </c>
      <c r="G190" s="32">
        <f t="shared" si="4"/>
        <v>0</v>
      </c>
      <c r="H190" s="10">
        <f t="shared" si="5"/>
        <v>1</v>
      </c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ht="19.5" customHeight="1">
      <c r="A191" s="36">
        <v>184.0</v>
      </c>
      <c r="B191" s="28" t="s">
        <v>408</v>
      </c>
      <c r="C191" s="28" t="s">
        <v>409</v>
      </c>
      <c r="D191" s="38">
        <v>58.0</v>
      </c>
      <c r="E191" s="34">
        <v>30.0</v>
      </c>
      <c r="F191" s="31">
        <v>88.0</v>
      </c>
      <c r="G191" s="32">
        <f t="shared" si="4"/>
        <v>1</v>
      </c>
      <c r="H191" s="10">
        <f t="shared" si="5"/>
        <v>1</v>
      </c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ht="19.5" customHeight="1">
      <c r="A192" s="36">
        <v>185.0</v>
      </c>
      <c r="B192" s="28" t="s">
        <v>410</v>
      </c>
      <c r="C192" s="28" t="s">
        <v>411</v>
      </c>
      <c r="D192" s="38">
        <v>54.0</v>
      </c>
      <c r="E192" s="34">
        <v>30.0</v>
      </c>
      <c r="F192" s="31">
        <v>84.0</v>
      </c>
      <c r="G192" s="32">
        <f t="shared" si="4"/>
        <v>1</v>
      </c>
      <c r="H192" s="10">
        <f t="shared" si="5"/>
        <v>1</v>
      </c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ht="19.5" customHeight="1">
      <c r="A193" s="36">
        <v>186.0</v>
      </c>
      <c r="B193" s="28" t="s">
        <v>412</v>
      </c>
      <c r="C193" s="28" t="s">
        <v>413</v>
      </c>
      <c r="D193" s="38">
        <v>45.0</v>
      </c>
      <c r="E193" s="34">
        <v>29.0</v>
      </c>
      <c r="F193" s="31">
        <v>74.0</v>
      </c>
      <c r="G193" s="32">
        <f t="shared" si="4"/>
        <v>1</v>
      </c>
      <c r="H193" s="10">
        <f t="shared" si="5"/>
        <v>1</v>
      </c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ht="19.5" customHeight="1">
      <c r="A194" s="36">
        <v>187.0</v>
      </c>
      <c r="B194" s="28" t="s">
        <v>414</v>
      </c>
      <c r="C194" s="28" t="s">
        <v>97</v>
      </c>
      <c r="D194" s="38">
        <v>19.0</v>
      </c>
      <c r="E194" s="34">
        <v>21.0</v>
      </c>
      <c r="F194" s="31">
        <v>40.0</v>
      </c>
      <c r="G194" s="32">
        <f t="shared" si="4"/>
        <v>0</v>
      </c>
      <c r="H194" s="10">
        <f t="shared" si="5"/>
        <v>1</v>
      </c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ht="19.5" customHeight="1">
      <c r="A195" s="36">
        <v>188.0</v>
      </c>
      <c r="B195" s="28" t="s">
        <v>415</v>
      </c>
      <c r="C195" s="28" t="s">
        <v>416</v>
      </c>
      <c r="D195" s="38">
        <v>19.0</v>
      </c>
      <c r="E195" s="34">
        <v>29.0</v>
      </c>
      <c r="F195" s="31">
        <v>48.0</v>
      </c>
      <c r="G195" s="32">
        <f t="shared" si="4"/>
        <v>0</v>
      </c>
      <c r="H195" s="10">
        <f t="shared" si="5"/>
        <v>1</v>
      </c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ht="19.5" customHeight="1">
      <c r="A196" s="36">
        <v>189.0</v>
      </c>
      <c r="B196" s="28" t="s">
        <v>417</v>
      </c>
      <c r="C196" s="28" t="s">
        <v>418</v>
      </c>
      <c r="D196" s="38">
        <v>5.0</v>
      </c>
      <c r="E196" s="42">
        <v>18.0</v>
      </c>
      <c r="F196" s="10">
        <v>23.0</v>
      </c>
      <c r="G196" s="10" t="s">
        <v>89</v>
      </c>
      <c r="H196" s="10" t="s">
        <v>89</v>
      </c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ht="19.5" customHeight="1">
      <c r="A197" s="36">
        <v>190.0</v>
      </c>
      <c r="B197" s="28" t="s">
        <v>419</v>
      </c>
      <c r="C197" s="28" t="s">
        <v>420</v>
      </c>
      <c r="D197" s="38">
        <v>34.0</v>
      </c>
      <c r="E197" s="34">
        <v>29.0</v>
      </c>
      <c r="F197" s="31">
        <v>63.0</v>
      </c>
      <c r="G197" s="32">
        <f t="shared" ref="G197:G204" si="6">IF((D197/$D$6)&gt;=$D$7,1,0)</f>
        <v>0</v>
      </c>
      <c r="H197" s="10">
        <f t="shared" ref="H197:H204" si="7">IF((E197/$E$6)&gt;=$E$7,1,0)</f>
        <v>1</v>
      </c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ht="19.5" customHeight="1">
      <c r="A198" s="36">
        <v>191.0</v>
      </c>
      <c r="B198" s="28" t="s">
        <v>421</v>
      </c>
      <c r="C198" s="28" t="s">
        <v>422</v>
      </c>
      <c r="D198" s="38">
        <v>36.0</v>
      </c>
      <c r="E198" s="34">
        <v>18.0</v>
      </c>
      <c r="F198" s="31">
        <v>54.0</v>
      </c>
      <c r="G198" s="32">
        <f t="shared" si="6"/>
        <v>0</v>
      </c>
      <c r="H198" s="10">
        <f t="shared" si="7"/>
        <v>0</v>
      </c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ht="19.5" customHeight="1">
      <c r="A199" s="36">
        <v>192.0</v>
      </c>
      <c r="B199" s="28" t="s">
        <v>423</v>
      </c>
      <c r="C199" s="28" t="s">
        <v>424</v>
      </c>
      <c r="D199" s="38">
        <v>44.0</v>
      </c>
      <c r="E199" s="34">
        <v>30.0</v>
      </c>
      <c r="F199" s="31">
        <v>74.0</v>
      </c>
      <c r="G199" s="32">
        <f t="shared" si="6"/>
        <v>1</v>
      </c>
      <c r="H199" s="10">
        <f t="shared" si="7"/>
        <v>1</v>
      </c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ht="19.5" customHeight="1">
      <c r="A200" s="36">
        <v>193.0</v>
      </c>
      <c r="B200" s="28" t="s">
        <v>425</v>
      </c>
      <c r="C200" s="28" t="s">
        <v>426</v>
      </c>
      <c r="D200" s="38">
        <v>32.0</v>
      </c>
      <c r="E200" s="34">
        <v>25.0</v>
      </c>
      <c r="F200" s="31">
        <v>57.0</v>
      </c>
      <c r="G200" s="32">
        <f t="shared" si="6"/>
        <v>0</v>
      </c>
      <c r="H200" s="10">
        <f t="shared" si="7"/>
        <v>1</v>
      </c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ht="19.5" customHeight="1">
      <c r="A201" s="36">
        <v>194.0</v>
      </c>
      <c r="B201" s="28" t="s">
        <v>427</v>
      </c>
      <c r="C201" s="28" t="s">
        <v>428</v>
      </c>
      <c r="D201" s="38">
        <v>39.0</v>
      </c>
      <c r="E201" s="34">
        <v>29.0</v>
      </c>
      <c r="F201" s="31">
        <v>68.0</v>
      </c>
      <c r="G201" s="32">
        <f t="shared" si="6"/>
        <v>0</v>
      </c>
      <c r="H201" s="10">
        <f t="shared" si="7"/>
        <v>1</v>
      </c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ht="19.5" customHeight="1">
      <c r="A202" s="36">
        <v>195.0</v>
      </c>
      <c r="B202" s="28" t="s">
        <v>429</v>
      </c>
      <c r="C202" s="28" t="s">
        <v>430</v>
      </c>
      <c r="D202" s="38">
        <v>31.0</v>
      </c>
      <c r="E202" s="34">
        <v>23.0</v>
      </c>
      <c r="F202" s="31">
        <v>54.0</v>
      </c>
      <c r="G202" s="32">
        <f t="shared" si="6"/>
        <v>0</v>
      </c>
      <c r="H202" s="10">
        <f t="shared" si="7"/>
        <v>1</v>
      </c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ht="19.5" customHeight="1">
      <c r="A203" s="36">
        <v>196.0</v>
      </c>
      <c r="B203" s="28" t="s">
        <v>431</v>
      </c>
      <c r="C203" s="28" t="s">
        <v>432</v>
      </c>
      <c r="D203" s="38">
        <v>29.0</v>
      </c>
      <c r="E203" s="34">
        <v>23.0</v>
      </c>
      <c r="F203" s="31">
        <v>52.0</v>
      </c>
      <c r="G203" s="32">
        <f t="shared" si="6"/>
        <v>0</v>
      </c>
      <c r="H203" s="10">
        <f t="shared" si="7"/>
        <v>1</v>
      </c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ht="19.5" customHeight="1">
      <c r="A204" s="36">
        <v>197.0</v>
      </c>
      <c r="B204" s="28" t="s">
        <v>433</v>
      </c>
      <c r="C204" s="28" t="s">
        <v>434</v>
      </c>
      <c r="D204" s="38">
        <v>25.0</v>
      </c>
      <c r="E204" s="34">
        <v>26.0</v>
      </c>
      <c r="F204" s="31">
        <v>51.0</v>
      </c>
      <c r="G204" s="32">
        <f t="shared" si="6"/>
        <v>0</v>
      </c>
      <c r="H204" s="10">
        <f t="shared" si="7"/>
        <v>1</v>
      </c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ht="19.5" customHeight="1">
      <c r="A205" s="36">
        <v>198.0</v>
      </c>
      <c r="B205" s="28" t="s">
        <v>435</v>
      </c>
      <c r="C205" s="28" t="s">
        <v>436</v>
      </c>
      <c r="D205" s="38" t="s">
        <v>88</v>
      </c>
      <c r="E205" s="39" t="s">
        <v>88</v>
      </c>
      <c r="F205" s="39" t="s">
        <v>88</v>
      </c>
      <c r="G205" s="43" t="s">
        <v>89</v>
      </c>
      <c r="H205" s="43" t="s">
        <v>89</v>
      </c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ht="19.5" customHeight="1">
      <c r="A206" s="36">
        <v>199.0</v>
      </c>
      <c r="B206" s="28" t="s">
        <v>437</v>
      </c>
      <c r="C206" s="28" t="s">
        <v>438</v>
      </c>
      <c r="D206" s="38">
        <v>45.0</v>
      </c>
      <c r="E206" s="34">
        <v>29.0</v>
      </c>
      <c r="F206" s="31">
        <v>74.0</v>
      </c>
      <c r="G206" s="32">
        <f>IF((D206/$D$6)&gt;=$D$7,1,0)</f>
        <v>1</v>
      </c>
      <c r="H206" s="10">
        <f>IF((E206/$E$6)&gt;=$E$7,1,0)</f>
        <v>1</v>
      </c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ht="19.5" customHeight="1">
      <c r="A207" s="36">
        <v>200.0</v>
      </c>
      <c r="B207" s="28" t="s">
        <v>439</v>
      </c>
      <c r="C207" s="28" t="s">
        <v>440</v>
      </c>
      <c r="D207" s="38" t="s">
        <v>88</v>
      </c>
      <c r="E207" s="39" t="s">
        <v>88</v>
      </c>
      <c r="F207" s="39" t="s">
        <v>88</v>
      </c>
      <c r="G207" s="43" t="s">
        <v>89</v>
      </c>
      <c r="H207" s="43" t="s">
        <v>89</v>
      </c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ht="19.5" customHeight="1">
      <c r="A208" s="44"/>
      <c r="B208" s="45"/>
      <c r="C208" s="46"/>
      <c r="D208" s="44">
        <f>A207</f>
        <v>200</v>
      </c>
      <c r="E208" s="44">
        <f>A207</f>
        <v>200</v>
      </c>
      <c r="F208" s="44">
        <f>A207</f>
        <v>200</v>
      </c>
      <c r="G208" s="17">
        <f t="shared" ref="G208:H208" si="8">COUNTIF(G8:G125,1)</f>
        <v>17</v>
      </c>
      <c r="H208" s="17">
        <f t="shared" si="8"/>
        <v>103</v>
      </c>
    </row>
    <row r="209" ht="15.75" customHeight="1">
      <c r="A209" s="47" t="s">
        <v>441</v>
      </c>
      <c r="B209" s="48"/>
      <c r="C209" s="49"/>
      <c r="D209" s="50" t="s">
        <v>442</v>
      </c>
      <c r="E209" s="50" t="s">
        <v>443</v>
      </c>
      <c r="F209" s="51" t="s">
        <v>444</v>
      </c>
      <c r="G209" s="52"/>
      <c r="H209" s="53"/>
    </row>
    <row r="210" ht="19.5" customHeight="1">
      <c r="A210" s="47" t="s">
        <v>445</v>
      </c>
      <c r="B210" s="48"/>
      <c r="C210" s="49"/>
      <c r="D210" s="8">
        <f>ROUND((G208/D208*100),0)</f>
        <v>9</v>
      </c>
      <c r="E210" s="50">
        <f t="shared" ref="E210:E211" si="9">IF(D210&gt;100,"ERROR",IF(D210&gt;=61,3,IF(D210&gt;=46,2,IF(D210&gt;=16,1,IF(D210&gt;15,0,0)))))</f>
        <v>0</v>
      </c>
      <c r="F210" s="54"/>
      <c r="G210" s="55"/>
      <c r="H210" s="56"/>
    </row>
    <row r="211" ht="19.5" customHeight="1">
      <c r="A211" s="47" t="s">
        <v>446</v>
      </c>
      <c r="B211" s="48"/>
      <c r="C211" s="49"/>
      <c r="D211" s="8">
        <f>ROUND((H208/E208*100),0)</f>
        <v>52</v>
      </c>
      <c r="E211" s="8">
        <f t="shared" si="9"/>
        <v>2</v>
      </c>
      <c r="F211" s="57"/>
      <c r="G211" s="58"/>
      <c r="H211" s="59"/>
    </row>
    <row r="212" ht="15.75" customHeight="1">
      <c r="D212" s="60"/>
      <c r="E212" s="60"/>
      <c r="F212" s="61"/>
    </row>
    <row r="213" ht="15.75" customHeight="1">
      <c r="D213" s="60"/>
      <c r="E213" s="60"/>
      <c r="F213" s="61"/>
    </row>
    <row r="214" ht="15.75" customHeight="1">
      <c r="D214" s="60"/>
      <c r="E214" s="60"/>
      <c r="F214" s="61"/>
    </row>
    <row r="215" ht="15.75" customHeight="1">
      <c r="D215" s="60"/>
      <c r="E215" s="60"/>
      <c r="F215" s="61"/>
    </row>
    <row r="216" ht="15.75" customHeight="1">
      <c r="D216" s="60"/>
      <c r="E216" s="60"/>
      <c r="F216" s="61"/>
    </row>
    <row r="217" ht="15.75" customHeight="1">
      <c r="D217" s="60"/>
      <c r="E217" s="60"/>
      <c r="F217" s="61"/>
    </row>
    <row r="218" ht="15.75" customHeight="1">
      <c r="D218" s="60"/>
      <c r="E218" s="60"/>
      <c r="F218" s="61"/>
    </row>
    <row r="219" ht="15.75" customHeight="1">
      <c r="D219" s="60"/>
      <c r="E219" s="60"/>
      <c r="F219" s="61"/>
    </row>
    <row r="220" ht="15.75" customHeight="1">
      <c r="D220" s="60"/>
      <c r="E220" s="60"/>
      <c r="F220" s="61"/>
    </row>
    <row r="221" ht="15.75" customHeight="1">
      <c r="D221" s="60"/>
      <c r="E221" s="60"/>
      <c r="F221" s="61"/>
    </row>
    <row r="222" ht="15.75" customHeight="1">
      <c r="D222" s="60"/>
      <c r="E222" s="60"/>
      <c r="F222" s="61"/>
    </row>
    <row r="223" ht="15.75" customHeight="1">
      <c r="D223" s="60"/>
      <c r="E223" s="60"/>
      <c r="F223" s="61"/>
    </row>
    <row r="224" ht="15.75" customHeight="1">
      <c r="D224" s="60"/>
      <c r="E224" s="60"/>
      <c r="F224" s="61"/>
    </row>
    <row r="225" ht="15.75" customHeight="1">
      <c r="D225" s="60"/>
      <c r="E225" s="60"/>
      <c r="F225" s="61"/>
    </row>
    <row r="226" ht="15.75" customHeight="1">
      <c r="D226" s="60"/>
      <c r="E226" s="60"/>
      <c r="F226" s="61"/>
    </row>
    <row r="227" ht="15.75" customHeight="1">
      <c r="D227" s="60"/>
      <c r="E227" s="60"/>
      <c r="F227" s="61"/>
    </row>
    <row r="228" ht="15.75" customHeight="1">
      <c r="D228" s="60"/>
      <c r="E228" s="60"/>
      <c r="F228" s="61"/>
    </row>
    <row r="229" ht="15.75" customHeight="1">
      <c r="D229" s="60"/>
      <c r="E229" s="60"/>
      <c r="F229" s="61"/>
    </row>
    <row r="230" ht="15.75" customHeight="1">
      <c r="D230" s="60"/>
      <c r="E230" s="60"/>
      <c r="F230" s="61"/>
    </row>
    <row r="231" ht="15.75" customHeight="1">
      <c r="D231" s="60"/>
      <c r="E231" s="60"/>
      <c r="F231" s="61"/>
    </row>
    <row r="232" ht="15.75" customHeight="1">
      <c r="D232" s="60"/>
      <c r="E232" s="60"/>
      <c r="F232" s="61"/>
    </row>
    <row r="233" ht="15.75" customHeight="1">
      <c r="D233" s="60"/>
      <c r="E233" s="60"/>
      <c r="F233" s="61"/>
    </row>
    <row r="234" ht="15.75" customHeight="1">
      <c r="D234" s="60"/>
      <c r="E234" s="60"/>
      <c r="F234" s="61"/>
    </row>
    <row r="235" ht="15.75" customHeight="1">
      <c r="D235" s="60"/>
      <c r="E235" s="60"/>
      <c r="F235" s="61"/>
    </row>
    <row r="236" ht="15.75" customHeight="1">
      <c r="D236" s="60"/>
      <c r="E236" s="60"/>
      <c r="F236" s="61"/>
    </row>
    <row r="237" ht="15.75" customHeight="1">
      <c r="D237" s="60"/>
      <c r="E237" s="60"/>
      <c r="F237" s="61"/>
    </row>
    <row r="238" ht="15.75" customHeight="1">
      <c r="D238" s="60"/>
      <c r="E238" s="60"/>
      <c r="F238" s="61"/>
    </row>
    <row r="239" ht="15.75" customHeight="1">
      <c r="D239" s="60"/>
      <c r="E239" s="60"/>
      <c r="F239" s="61"/>
    </row>
    <row r="240" ht="15.75" customHeight="1">
      <c r="D240" s="60"/>
      <c r="E240" s="60"/>
      <c r="F240" s="61"/>
    </row>
    <row r="241" ht="15.75" customHeight="1">
      <c r="D241" s="60"/>
      <c r="E241" s="60"/>
      <c r="F241" s="61"/>
    </row>
    <row r="242" ht="15.75" customHeight="1">
      <c r="D242" s="60"/>
      <c r="E242" s="60"/>
      <c r="F242" s="61"/>
    </row>
    <row r="243" ht="15.75" customHeight="1">
      <c r="D243" s="60"/>
      <c r="E243" s="60"/>
      <c r="F243" s="61"/>
    </row>
    <row r="244" ht="15.75" customHeight="1">
      <c r="D244" s="60"/>
      <c r="E244" s="60"/>
      <c r="F244" s="61"/>
    </row>
    <row r="245" ht="15.75" customHeight="1">
      <c r="D245" s="60"/>
      <c r="E245" s="60"/>
      <c r="F245" s="61"/>
    </row>
    <row r="246" ht="15.75" customHeight="1">
      <c r="D246" s="60"/>
      <c r="E246" s="60"/>
      <c r="F246" s="61"/>
    </row>
    <row r="247" ht="15.75" customHeight="1">
      <c r="D247" s="60"/>
      <c r="E247" s="60"/>
      <c r="F247" s="61"/>
    </row>
    <row r="248" ht="15.75" customHeight="1">
      <c r="D248" s="60"/>
      <c r="E248" s="60"/>
      <c r="F248" s="61"/>
    </row>
    <row r="249" ht="15.75" customHeight="1">
      <c r="D249" s="60"/>
      <c r="E249" s="60"/>
      <c r="F249" s="61"/>
    </row>
    <row r="250" ht="15.75" customHeight="1">
      <c r="D250" s="60"/>
      <c r="E250" s="60"/>
      <c r="F250" s="61"/>
    </row>
    <row r="251" ht="15.75" customHeight="1">
      <c r="D251" s="60"/>
      <c r="E251" s="60"/>
      <c r="F251" s="61"/>
    </row>
    <row r="252" ht="15.75" customHeight="1">
      <c r="D252" s="60"/>
      <c r="E252" s="60"/>
      <c r="F252" s="61"/>
    </row>
    <row r="253" ht="15.75" customHeight="1">
      <c r="D253" s="60"/>
      <c r="E253" s="60"/>
      <c r="F253" s="61"/>
    </row>
    <row r="254" ht="15.75" customHeight="1">
      <c r="D254" s="60"/>
      <c r="E254" s="60"/>
      <c r="F254" s="61"/>
    </row>
    <row r="255" ht="15.75" customHeight="1">
      <c r="D255" s="60"/>
      <c r="E255" s="60"/>
      <c r="F255" s="61"/>
    </row>
    <row r="256" ht="15.75" customHeight="1">
      <c r="D256" s="60"/>
      <c r="E256" s="60"/>
      <c r="F256" s="61"/>
    </row>
    <row r="257" ht="15.75" customHeight="1">
      <c r="D257" s="60"/>
      <c r="E257" s="60"/>
      <c r="F257" s="61"/>
    </row>
    <row r="258" ht="15.75" customHeight="1">
      <c r="D258" s="60"/>
      <c r="E258" s="60"/>
      <c r="F258" s="61"/>
    </row>
    <row r="259" ht="15.75" customHeight="1">
      <c r="D259" s="60"/>
      <c r="E259" s="60"/>
      <c r="F259" s="61"/>
    </row>
    <row r="260" ht="15.75" customHeight="1">
      <c r="D260" s="60"/>
      <c r="E260" s="60"/>
      <c r="F260" s="61"/>
    </row>
    <row r="261" ht="15.75" customHeight="1">
      <c r="D261" s="60"/>
      <c r="E261" s="60"/>
      <c r="F261" s="61"/>
    </row>
    <row r="262" ht="15.75" customHeight="1">
      <c r="D262" s="60"/>
      <c r="E262" s="60"/>
      <c r="F262" s="61"/>
    </row>
    <row r="263" ht="15.75" customHeight="1">
      <c r="D263" s="60"/>
      <c r="E263" s="60"/>
      <c r="F263" s="61"/>
    </row>
    <row r="264" ht="15.75" customHeight="1">
      <c r="D264" s="60"/>
      <c r="E264" s="60"/>
      <c r="F264" s="61"/>
    </row>
    <row r="265" ht="15.75" customHeight="1">
      <c r="D265" s="60"/>
      <c r="E265" s="60"/>
      <c r="F265" s="61"/>
    </row>
    <row r="266" ht="15.75" customHeight="1">
      <c r="D266" s="60"/>
      <c r="E266" s="60"/>
      <c r="F266" s="61"/>
    </row>
    <row r="267" ht="15.75" customHeight="1">
      <c r="D267" s="60"/>
      <c r="E267" s="60"/>
      <c r="F267" s="61"/>
    </row>
    <row r="268" ht="15.75" customHeight="1">
      <c r="D268" s="60"/>
      <c r="E268" s="60"/>
      <c r="F268" s="61"/>
    </row>
    <row r="269" ht="15.75" customHeight="1">
      <c r="D269" s="60"/>
      <c r="E269" s="60"/>
      <c r="F269" s="61"/>
    </row>
    <row r="270" ht="15.75" customHeight="1">
      <c r="D270" s="60"/>
      <c r="E270" s="60"/>
      <c r="F270" s="61"/>
    </row>
    <row r="271" ht="15.75" customHeight="1">
      <c r="D271" s="60"/>
      <c r="E271" s="60"/>
      <c r="F271" s="61"/>
    </row>
    <row r="272" ht="15.75" customHeight="1">
      <c r="D272" s="60"/>
      <c r="E272" s="60"/>
      <c r="F272" s="61"/>
    </row>
    <row r="273" ht="15.75" customHeight="1">
      <c r="D273" s="60"/>
      <c r="E273" s="60"/>
      <c r="F273" s="61"/>
    </row>
    <row r="274" ht="15.75" customHeight="1">
      <c r="D274" s="60"/>
      <c r="E274" s="60"/>
      <c r="F274" s="61"/>
    </row>
    <row r="275" ht="15.75" customHeight="1">
      <c r="D275" s="60"/>
      <c r="E275" s="60"/>
      <c r="F275" s="61"/>
    </row>
    <row r="276" ht="15.75" customHeight="1">
      <c r="D276" s="60"/>
      <c r="E276" s="60"/>
      <c r="F276" s="61"/>
    </row>
    <row r="277" ht="15.75" customHeight="1">
      <c r="D277" s="60"/>
      <c r="E277" s="60"/>
      <c r="F277" s="61"/>
    </row>
    <row r="278" ht="15.75" customHeight="1">
      <c r="D278" s="60"/>
      <c r="E278" s="60"/>
      <c r="F278" s="61"/>
    </row>
    <row r="279" ht="15.75" customHeight="1">
      <c r="D279" s="60"/>
      <c r="E279" s="60"/>
      <c r="F279" s="61"/>
    </row>
    <row r="280" ht="15.75" customHeight="1">
      <c r="D280" s="60"/>
      <c r="E280" s="60"/>
      <c r="F280" s="61"/>
    </row>
    <row r="281" ht="15.75" customHeight="1">
      <c r="D281" s="60"/>
      <c r="E281" s="60"/>
      <c r="F281" s="61"/>
    </row>
    <row r="282" ht="15.75" customHeight="1">
      <c r="D282" s="60"/>
      <c r="E282" s="60"/>
      <c r="F282" s="61"/>
    </row>
    <row r="283" ht="15.75" customHeight="1">
      <c r="D283" s="60"/>
      <c r="E283" s="60"/>
      <c r="F283" s="61"/>
    </row>
    <row r="284" ht="15.75" customHeight="1">
      <c r="D284" s="60"/>
      <c r="E284" s="60"/>
      <c r="F284" s="61"/>
    </row>
    <row r="285" ht="15.75" customHeight="1">
      <c r="D285" s="60"/>
      <c r="E285" s="60"/>
      <c r="F285" s="61"/>
    </row>
    <row r="286" ht="15.75" customHeight="1">
      <c r="D286" s="60"/>
      <c r="E286" s="60"/>
      <c r="F286" s="61"/>
    </row>
    <row r="287" ht="15.75" customHeight="1">
      <c r="D287" s="60"/>
      <c r="E287" s="60"/>
      <c r="F287" s="61"/>
    </row>
    <row r="288" ht="15.75" customHeight="1">
      <c r="D288" s="60"/>
      <c r="E288" s="60"/>
      <c r="F288" s="61"/>
    </row>
    <row r="289" ht="15.75" customHeight="1">
      <c r="D289" s="60"/>
      <c r="E289" s="60"/>
      <c r="F289" s="61"/>
    </row>
    <row r="290" ht="15.75" customHeight="1">
      <c r="D290" s="60"/>
      <c r="E290" s="60"/>
      <c r="F290" s="61"/>
    </row>
    <row r="291" ht="15.75" customHeight="1">
      <c r="D291" s="60"/>
      <c r="E291" s="60"/>
      <c r="F291" s="61"/>
    </row>
    <row r="292" ht="15.75" customHeight="1">
      <c r="D292" s="60"/>
      <c r="E292" s="60"/>
      <c r="F292" s="61"/>
    </row>
    <row r="293" ht="15.75" customHeight="1">
      <c r="D293" s="60"/>
      <c r="E293" s="60"/>
      <c r="F293" s="61"/>
    </row>
    <row r="294" ht="15.75" customHeight="1">
      <c r="D294" s="60"/>
      <c r="E294" s="60"/>
      <c r="F294" s="61"/>
    </row>
    <row r="295" ht="15.75" customHeight="1">
      <c r="D295" s="60"/>
      <c r="E295" s="60"/>
      <c r="F295" s="61"/>
    </row>
    <row r="296" ht="15.75" customHeight="1">
      <c r="D296" s="60"/>
      <c r="E296" s="60"/>
      <c r="F296" s="61"/>
    </row>
    <row r="297" ht="15.75" customHeight="1">
      <c r="D297" s="60"/>
      <c r="E297" s="60"/>
      <c r="F297" s="61"/>
    </row>
    <row r="298" ht="15.75" customHeight="1">
      <c r="D298" s="60"/>
      <c r="E298" s="60"/>
      <c r="F298" s="61"/>
    </row>
    <row r="299" ht="15.75" customHeight="1">
      <c r="D299" s="60"/>
      <c r="E299" s="60"/>
      <c r="F299" s="61"/>
    </row>
    <row r="300" ht="15.75" customHeight="1">
      <c r="D300" s="60"/>
      <c r="E300" s="60"/>
      <c r="F300" s="61"/>
    </row>
    <row r="301" ht="15.75" customHeight="1">
      <c r="D301" s="60"/>
      <c r="E301" s="60"/>
      <c r="F301" s="61"/>
    </row>
    <row r="302" ht="15.75" customHeight="1">
      <c r="D302" s="60"/>
      <c r="E302" s="60"/>
      <c r="F302" s="61"/>
    </row>
    <row r="303" ht="15.75" customHeight="1">
      <c r="D303" s="60"/>
      <c r="E303" s="60"/>
      <c r="F303" s="61"/>
    </row>
    <row r="304" ht="15.75" customHeight="1">
      <c r="D304" s="60"/>
      <c r="E304" s="60"/>
      <c r="F304" s="61"/>
    </row>
    <row r="305" ht="15.75" customHeight="1">
      <c r="D305" s="60"/>
      <c r="E305" s="60"/>
      <c r="F305" s="61"/>
    </row>
    <row r="306" ht="15.75" customHeight="1">
      <c r="D306" s="60"/>
      <c r="E306" s="60"/>
      <c r="F306" s="61"/>
    </row>
    <row r="307" ht="15.75" customHeight="1">
      <c r="D307" s="60"/>
      <c r="E307" s="60"/>
      <c r="F307" s="61"/>
    </row>
    <row r="308" ht="15.75" customHeight="1">
      <c r="D308" s="60"/>
      <c r="E308" s="60"/>
      <c r="F308" s="61"/>
    </row>
    <row r="309" ht="15.75" customHeight="1">
      <c r="D309" s="60"/>
      <c r="E309" s="60"/>
      <c r="F309" s="61"/>
    </row>
    <row r="310" ht="15.75" customHeight="1">
      <c r="D310" s="60"/>
      <c r="E310" s="60"/>
      <c r="F310" s="61"/>
    </row>
    <row r="311" ht="15.75" customHeight="1">
      <c r="D311" s="60"/>
      <c r="E311" s="60"/>
      <c r="F311" s="61"/>
    </row>
    <row r="312" ht="15.75" customHeight="1">
      <c r="D312" s="60"/>
      <c r="E312" s="60"/>
      <c r="F312" s="61"/>
    </row>
    <row r="313" ht="15.75" customHeight="1">
      <c r="D313" s="60"/>
      <c r="E313" s="60"/>
      <c r="F313" s="61"/>
    </row>
    <row r="314" ht="15.75" customHeight="1">
      <c r="D314" s="60"/>
      <c r="E314" s="60"/>
      <c r="F314" s="61"/>
    </row>
    <row r="315" ht="15.75" customHeight="1">
      <c r="D315" s="60"/>
      <c r="E315" s="60"/>
      <c r="F315" s="61"/>
    </row>
    <row r="316" ht="15.75" customHeight="1">
      <c r="D316" s="60"/>
      <c r="E316" s="60"/>
      <c r="F316" s="61"/>
    </row>
    <row r="317" ht="15.75" customHeight="1">
      <c r="D317" s="60"/>
      <c r="E317" s="60"/>
      <c r="F317" s="61"/>
    </row>
    <row r="318" ht="15.75" customHeight="1">
      <c r="D318" s="60"/>
      <c r="E318" s="60"/>
      <c r="F318" s="61"/>
    </row>
    <row r="319" ht="15.75" customHeight="1">
      <c r="D319" s="60"/>
      <c r="E319" s="60"/>
      <c r="F319" s="61"/>
    </row>
    <row r="320" ht="15.75" customHeight="1">
      <c r="D320" s="60"/>
      <c r="E320" s="60"/>
      <c r="F320" s="61"/>
    </row>
    <row r="321" ht="15.75" customHeight="1">
      <c r="D321" s="60"/>
      <c r="E321" s="60"/>
      <c r="F321" s="61"/>
    </row>
    <row r="322" ht="15.75" customHeight="1">
      <c r="D322" s="60"/>
      <c r="E322" s="60"/>
      <c r="F322" s="61"/>
    </row>
    <row r="323" ht="15.75" customHeight="1">
      <c r="D323" s="60"/>
      <c r="E323" s="60"/>
      <c r="F323" s="61"/>
    </row>
    <row r="324" ht="15.75" customHeight="1">
      <c r="D324" s="60"/>
      <c r="E324" s="60"/>
      <c r="F324" s="61"/>
    </row>
    <row r="325" ht="15.75" customHeight="1">
      <c r="D325" s="60"/>
      <c r="E325" s="60"/>
      <c r="F325" s="61"/>
    </row>
    <row r="326" ht="15.75" customHeight="1">
      <c r="D326" s="60"/>
      <c r="E326" s="60"/>
      <c r="F326" s="61"/>
    </row>
    <row r="327" ht="15.75" customHeight="1">
      <c r="D327" s="60"/>
      <c r="E327" s="60"/>
      <c r="F327" s="61"/>
    </row>
    <row r="328" ht="15.75" customHeight="1">
      <c r="D328" s="60"/>
      <c r="E328" s="60"/>
      <c r="F328" s="61"/>
    </row>
    <row r="329" ht="15.75" customHeight="1">
      <c r="D329" s="60"/>
      <c r="E329" s="60"/>
      <c r="F329" s="61"/>
    </row>
    <row r="330" ht="15.75" customHeight="1">
      <c r="D330" s="60"/>
      <c r="E330" s="60"/>
      <c r="F330" s="61"/>
    </row>
    <row r="331" ht="15.75" customHeight="1">
      <c r="D331" s="60"/>
      <c r="E331" s="60"/>
      <c r="F331" s="61"/>
    </row>
    <row r="332" ht="15.75" customHeight="1">
      <c r="D332" s="60"/>
      <c r="E332" s="60"/>
      <c r="F332" s="61"/>
    </row>
    <row r="333" ht="15.75" customHeight="1">
      <c r="D333" s="60"/>
      <c r="E333" s="60"/>
      <c r="F333" s="61"/>
    </row>
    <row r="334" ht="15.75" customHeight="1">
      <c r="D334" s="60"/>
      <c r="E334" s="60"/>
      <c r="F334" s="61"/>
    </row>
    <row r="335" ht="15.75" customHeight="1">
      <c r="D335" s="60"/>
      <c r="E335" s="60"/>
      <c r="F335" s="61"/>
    </row>
    <row r="336" ht="15.75" customHeight="1">
      <c r="D336" s="60"/>
      <c r="E336" s="60"/>
      <c r="F336" s="61"/>
    </row>
    <row r="337" ht="15.75" customHeight="1">
      <c r="D337" s="60"/>
      <c r="E337" s="60"/>
      <c r="F337" s="61"/>
    </row>
    <row r="338" ht="15.75" customHeight="1">
      <c r="D338" s="60"/>
      <c r="E338" s="60"/>
      <c r="F338" s="61"/>
    </row>
    <row r="339" ht="15.75" customHeight="1">
      <c r="D339" s="60"/>
      <c r="E339" s="60"/>
      <c r="F339" s="61"/>
    </row>
    <row r="340" ht="15.75" customHeight="1">
      <c r="D340" s="60"/>
      <c r="E340" s="60"/>
      <c r="F340" s="61"/>
    </row>
    <row r="341" ht="15.75" customHeight="1">
      <c r="D341" s="60"/>
      <c r="E341" s="60"/>
      <c r="F341" s="61"/>
    </row>
    <row r="342" ht="15.75" customHeight="1">
      <c r="D342" s="60"/>
      <c r="E342" s="60"/>
      <c r="F342" s="61"/>
    </row>
    <row r="343" ht="15.75" customHeight="1">
      <c r="D343" s="60"/>
      <c r="E343" s="60"/>
      <c r="F343" s="61"/>
    </row>
    <row r="344" ht="15.75" customHeight="1">
      <c r="D344" s="60"/>
      <c r="E344" s="60"/>
      <c r="F344" s="61"/>
    </row>
    <row r="345" ht="15.75" customHeight="1">
      <c r="D345" s="60"/>
      <c r="E345" s="60"/>
      <c r="F345" s="61"/>
    </row>
    <row r="346" ht="15.75" customHeight="1">
      <c r="D346" s="60"/>
      <c r="E346" s="60"/>
      <c r="F346" s="61"/>
    </row>
    <row r="347" ht="15.75" customHeight="1">
      <c r="D347" s="60"/>
      <c r="E347" s="60"/>
      <c r="F347" s="61"/>
    </row>
    <row r="348" ht="15.75" customHeight="1">
      <c r="D348" s="60"/>
      <c r="E348" s="60"/>
      <c r="F348" s="61"/>
    </row>
    <row r="349" ht="15.75" customHeight="1">
      <c r="D349" s="60"/>
      <c r="E349" s="60"/>
      <c r="F349" s="61"/>
    </row>
    <row r="350" ht="15.75" customHeight="1">
      <c r="D350" s="60"/>
      <c r="E350" s="60"/>
      <c r="F350" s="61"/>
    </row>
    <row r="351" ht="15.75" customHeight="1">
      <c r="D351" s="60"/>
      <c r="E351" s="60"/>
      <c r="F351" s="61"/>
    </row>
    <row r="352" ht="15.75" customHeight="1">
      <c r="D352" s="60"/>
      <c r="E352" s="60"/>
      <c r="F352" s="61"/>
    </row>
    <row r="353" ht="15.75" customHeight="1">
      <c r="D353" s="60"/>
      <c r="E353" s="60"/>
      <c r="F353" s="61"/>
    </row>
    <row r="354" ht="15.75" customHeight="1">
      <c r="D354" s="60"/>
      <c r="E354" s="60"/>
      <c r="F354" s="61"/>
    </row>
    <row r="355" ht="15.75" customHeight="1">
      <c r="D355" s="60"/>
      <c r="E355" s="60"/>
      <c r="F355" s="61"/>
    </row>
    <row r="356" ht="15.75" customHeight="1">
      <c r="D356" s="60"/>
      <c r="E356" s="60"/>
      <c r="F356" s="61"/>
    </row>
    <row r="357" ht="15.75" customHeight="1">
      <c r="D357" s="60"/>
      <c r="E357" s="60"/>
      <c r="F357" s="61"/>
    </row>
    <row r="358" ht="15.75" customHeight="1">
      <c r="D358" s="60"/>
      <c r="E358" s="60"/>
      <c r="F358" s="61"/>
    </row>
    <row r="359" ht="15.75" customHeight="1">
      <c r="D359" s="60"/>
      <c r="E359" s="60"/>
      <c r="F359" s="61"/>
    </row>
    <row r="360" ht="15.75" customHeight="1">
      <c r="D360" s="60"/>
      <c r="E360" s="60"/>
      <c r="F360" s="61"/>
    </row>
    <row r="361" ht="15.75" customHeight="1">
      <c r="D361" s="60"/>
      <c r="E361" s="60"/>
      <c r="F361" s="61"/>
    </row>
    <row r="362" ht="15.75" customHeight="1">
      <c r="D362" s="60"/>
      <c r="E362" s="60"/>
      <c r="F362" s="61"/>
    </row>
    <row r="363" ht="15.75" customHeight="1">
      <c r="D363" s="60"/>
      <c r="E363" s="60"/>
      <c r="F363" s="61"/>
    </row>
    <row r="364" ht="15.75" customHeight="1">
      <c r="D364" s="60"/>
      <c r="E364" s="60"/>
      <c r="F364" s="61"/>
    </row>
    <row r="365" ht="15.75" customHeight="1">
      <c r="D365" s="60"/>
      <c r="E365" s="60"/>
      <c r="F365" s="61"/>
    </row>
    <row r="366" ht="15.75" customHeight="1">
      <c r="D366" s="60"/>
      <c r="E366" s="60"/>
      <c r="F366" s="61"/>
    </row>
    <row r="367" ht="15.75" customHeight="1">
      <c r="D367" s="60"/>
      <c r="E367" s="60"/>
      <c r="F367" s="61"/>
    </row>
    <row r="368" ht="15.75" customHeight="1">
      <c r="D368" s="60"/>
      <c r="E368" s="60"/>
      <c r="F368" s="61"/>
    </row>
    <row r="369" ht="15.75" customHeight="1">
      <c r="D369" s="60"/>
      <c r="E369" s="60"/>
      <c r="F369" s="61"/>
    </row>
    <row r="370" ht="15.75" customHeight="1">
      <c r="D370" s="60"/>
      <c r="E370" s="60"/>
      <c r="F370" s="61"/>
    </row>
    <row r="371" ht="15.75" customHeight="1">
      <c r="D371" s="60"/>
      <c r="E371" s="60"/>
      <c r="F371" s="61"/>
    </row>
    <row r="372" ht="15.75" customHeight="1">
      <c r="D372" s="60"/>
      <c r="E372" s="60"/>
      <c r="F372" s="61"/>
    </row>
    <row r="373" ht="15.75" customHeight="1">
      <c r="D373" s="60"/>
      <c r="E373" s="60"/>
      <c r="F373" s="61"/>
    </row>
    <row r="374" ht="15.75" customHeight="1">
      <c r="D374" s="60"/>
      <c r="E374" s="60"/>
      <c r="F374" s="61"/>
    </row>
    <row r="375" ht="15.75" customHeight="1">
      <c r="D375" s="60"/>
      <c r="E375" s="60"/>
      <c r="F375" s="61"/>
    </row>
    <row r="376" ht="15.75" customHeight="1">
      <c r="D376" s="60"/>
      <c r="E376" s="60"/>
      <c r="F376" s="61"/>
    </row>
    <row r="377" ht="15.75" customHeight="1">
      <c r="D377" s="60"/>
      <c r="E377" s="60"/>
      <c r="F377" s="61"/>
    </row>
    <row r="378" ht="15.75" customHeight="1">
      <c r="D378" s="60"/>
      <c r="E378" s="60"/>
      <c r="F378" s="61"/>
    </row>
    <row r="379" ht="15.75" customHeight="1">
      <c r="D379" s="60"/>
      <c r="E379" s="60"/>
      <c r="F379" s="61"/>
    </row>
    <row r="380" ht="15.75" customHeight="1">
      <c r="D380" s="60"/>
      <c r="E380" s="60"/>
      <c r="F380" s="61"/>
    </row>
    <row r="381" ht="15.75" customHeight="1">
      <c r="D381" s="60"/>
      <c r="E381" s="60"/>
      <c r="F381" s="61"/>
    </row>
    <row r="382" ht="15.75" customHeight="1">
      <c r="D382" s="60"/>
      <c r="E382" s="60"/>
      <c r="F382" s="61"/>
    </row>
    <row r="383" ht="15.75" customHeight="1">
      <c r="D383" s="60"/>
      <c r="E383" s="60"/>
      <c r="F383" s="61"/>
    </row>
    <row r="384" ht="15.75" customHeight="1">
      <c r="D384" s="60"/>
      <c r="E384" s="60"/>
      <c r="F384" s="61"/>
    </row>
    <row r="385" ht="15.75" customHeight="1">
      <c r="D385" s="60"/>
      <c r="E385" s="60"/>
      <c r="F385" s="61"/>
    </row>
    <row r="386" ht="15.75" customHeight="1">
      <c r="D386" s="60"/>
      <c r="E386" s="60"/>
      <c r="F386" s="61"/>
    </row>
    <row r="387" ht="15.75" customHeight="1">
      <c r="D387" s="60"/>
      <c r="E387" s="60"/>
      <c r="F387" s="61"/>
    </row>
    <row r="388" ht="15.75" customHeight="1">
      <c r="D388" s="60"/>
      <c r="E388" s="60"/>
      <c r="F388" s="61"/>
    </row>
    <row r="389" ht="15.75" customHeight="1">
      <c r="D389" s="60"/>
      <c r="E389" s="60"/>
      <c r="F389" s="61"/>
    </row>
    <row r="390" ht="15.75" customHeight="1">
      <c r="D390" s="60"/>
      <c r="E390" s="60"/>
      <c r="F390" s="61"/>
    </row>
    <row r="391" ht="15.75" customHeight="1">
      <c r="D391" s="60"/>
      <c r="E391" s="60"/>
      <c r="F391" s="61"/>
    </row>
    <row r="392" ht="15.75" customHeight="1">
      <c r="D392" s="60"/>
      <c r="E392" s="60"/>
      <c r="F392" s="61"/>
    </row>
    <row r="393" ht="15.75" customHeight="1">
      <c r="D393" s="60"/>
      <c r="E393" s="60"/>
      <c r="F393" s="61"/>
    </row>
    <row r="394" ht="15.75" customHeight="1">
      <c r="D394" s="60"/>
      <c r="E394" s="60"/>
      <c r="F394" s="61"/>
    </row>
    <row r="395" ht="15.75" customHeight="1">
      <c r="D395" s="60"/>
      <c r="E395" s="60"/>
      <c r="F395" s="61"/>
    </row>
    <row r="396" ht="15.75" customHeight="1">
      <c r="D396" s="60"/>
      <c r="E396" s="60"/>
      <c r="F396" s="61"/>
    </row>
    <row r="397" ht="15.75" customHeight="1">
      <c r="D397" s="60"/>
      <c r="E397" s="60"/>
      <c r="F397" s="61"/>
    </row>
    <row r="398" ht="15.75" customHeight="1">
      <c r="D398" s="60"/>
      <c r="E398" s="60"/>
      <c r="F398" s="61"/>
    </row>
    <row r="399" ht="15.75" customHeight="1">
      <c r="D399" s="60"/>
      <c r="E399" s="60"/>
      <c r="F399" s="61"/>
    </row>
    <row r="400" ht="15.75" customHeight="1">
      <c r="D400" s="60"/>
      <c r="E400" s="60"/>
      <c r="F400" s="61"/>
    </row>
    <row r="401" ht="15.75" customHeight="1">
      <c r="D401" s="60"/>
      <c r="E401" s="60"/>
      <c r="F401" s="61"/>
    </row>
    <row r="402" ht="15.75" customHeight="1">
      <c r="D402" s="60"/>
      <c r="E402" s="60"/>
      <c r="F402" s="61"/>
    </row>
    <row r="403" ht="15.75" customHeight="1">
      <c r="D403" s="60"/>
      <c r="E403" s="60"/>
      <c r="F403" s="61"/>
    </row>
    <row r="404" ht="15.75" customHeight="1">
      <c r="D404" s="60"/>
      <c r="E404" s="60"/>
      <c r="F404" s="61"/>
    </row>
    <row r="405" ht="15.75" customHeight="1">
      <c r="D405" s="60"/>
      <c r="E405" s="60"/>
      <c r="F405" s="61"/>
    </row>
    <row r="406" ht="15.75" customHeight="1">
      <c r="D406" s="60"/>
      <c r="E406" s="60"/>
      <c r="F406" s="61"/>
    </row>
    <row r="407" ht="15.75" customHeight="1">
      <c r="D407" s="60"/>
      <c r="E407" s="60"/>
      <c r="F407" s="61"/>
    </row>
    <row r="408" ht="15.75" customHeight="1">
      <c r="D408" s="60"/>
      <c r="E408" s="60"/>
      <c r="F408" s="61"/>
    </row>
    <row r="409" ht="15.75" customHeight="1">
      <c r="D409" s="60"/>
      <c r="E409" s="60"/>
      <c r="F409" s="61"/>
    </row>
    <row r="410" ht="15.75" customHeight="1">
      <c r="D410" s="60"/>
      <c r="E410" s="60"/>
      <c r="F410" s="61"/>
    </row>
    <row r="411" ht="15.75" customHeight="1">
      <c r="D411" s="60"/>
      <c r="E411" s="60"/>
      <c r="F411" s="61"/>
    </row>
    <row r="412" ht="15.75" customHeight="1">
      <c r="D412" s="61"/>
      <c r="E412" s="61"/>
      <c r="F412" s="61"/>
    </row>
    <row r="413" ht="15.75" customHeight="1">
      <c r="D413" s="61"/>
      <c r="E413" s="61"/>
      <c r="F413" s="61"/>
    </row>
    <row r="414" ht="15.75" customHeight="1">
      <c r="D414" s="61"/>
      <c r="E414" s="61"/>
      <c r="F414" s="61"/>
    </row>
    <row r="415" ht="15.75" customHeight="1">
      <c r="D415" s="61"/>
      <c r="E415" s="61"/>
      <c r="F415" s="61"/>
    </row>
    <row r="416" ht="15.75" customHeight="1">
      <c r="D416" s="61"/>
      <c r="E416" s="61"/>
      <c r="F416" s="61"/>
    </row>
    <row r="417" ht="15.75" customHeight="1">
      <c r="D417" s="61"/>
      <c r="E417" s="61"/>
      <c r="F417" s="61"/>
    </row>
    <row r="418" ht="15.75" customHeight="1">
      <c r="D418" s="61"/>
      <c r="E418" s="61"/>
      <c r="F418" s="61"/>
    </row>
    <row r="419" ht="15.75" customHeight="1">
      <c r="D419" s="61"/>
      <c r="E419" s="61"/>
      <c r="F419" s="61"/>
    </row>
    <row r="420" ht="15.75" customHeight="1">
      <c r="D420" s="61"/>
      <c r="E420" s="61"/>
      <c r="F420" s="61"/>
    </row>
    <row r="421" ht="15.75" customHeight="1">
      <c r="D421" s="61"/>
      <c r="E421" s="61"/>
      <c r="F421" s="61"/>
    </row>
    <row r="422" ht="15.75" customHeight="1">
      <c r="D422" s="61"/>
      <c r="E422" s="61"/>
      <c r="F422" s="61"/>
    </row>
    <row r="423" ht="15.75" customHeight="1">
      <c r="D423" s="61"/>
      <c r="E423" s="61"/>
      <c r="F423" s="61"/>
    </row>
    <row r="424" ht="15.75" customHeight="1">
      <c r="D424" s="61"/>
      <c r="E424" s="61"/>
      <c r="F424" s="61"/>
    </row>
    <row r="425" ht="15.75" customHeight="1">
      <c r="D425" s="61"/>
      <c r="E425" s="61"/>
      <c r="F425" s="61"/>
    </row>
    <row r="426" ht="15.75" customHeight="1">
      <c r="D426" s="61"/>
      <c r="E426" s="61"/>
      <c r="F426" s="61"/>
    </row>
    <row r="427" ht="15.75" customHeight="1">
      <c r="D427" s="61"/>
      <c r="E427" s="61"/>
      <c r="F427" s="61"/>
    </row>
    <row r="428" ht="15.75" customHeight="1">
      <c r="D428" s="61"/>
      <c r="E428" s="61"/>
      <c r="F428" s="61"/>
    </row>
    <row r="429" ht="15.75" customHeight="1">
      <c r="D429" s="61"/>
      <c r="E429" s="61"/>
      <c r="F429" s="61"/>
    </row>
    <row r="430" ht="15.75" customHeight="1">
      <c r="D430" s="61"/>
      <c r="E430" s="61"/>
      <c r="F430" s="61"/>
    </row>
    <row r="431" ht="15.75" customHeight="1">
      <c r="D431" s="61"/>
      <c r="E431" s="61"/>
      <c r="F431" s="61"/>
    </row>
    <row r="432" ht="15.75" customHeight="1">
      <c r="D432" s="61"/>
      <c r="E432" s="61"/>
      <c r="F432" s="61"/>
    </row>
    <row r="433" ht="15.75" customHeight="1">
      <c r="D433" s="61"/>
      <c r="E433" s="61"/>
      <c r="F433" s="61"/>
    </row>
    <row r="434" ht="15.75" customHeight="1">
      <c r="D434" s="61"/>
      <c r="E434" s="61"/>
      <c r="F434" s="61"/>
    </row>
    <row r="435" ht="15.75" customHeight="1">
      <c r="D435" s="61"/>
      <c r="E435" s="61"/>
      <c r="F435" s="61"/>
    </row>
    <row r="436" ht="15.75" customHeight="1">
      <c r="D436" s="61"/>
      <c r="E436" s="61"/>
      <c r="F436" s="61"/>
    </row>
    <row r="437" ht="15.75" customHeight="1">
      <c r="D437" s="61"/>
      <c r="E437" s="61"/>
      <c r="F437" s="61"/>
    </row>
    <row r="438" ht="15.75" customHeight="1">
      <c r="D438" s="61"/>
      <c r="E438" s="61"/>
      <c r="F438" s="61"/>
    </row>
    <row r="439" ht="15.75" customHeight="1">
      <c r="D439" s="61"/>
      <c r="E439" s="61"/>
      <c r="F439" s="61"/>
    </row>
    <row r="440" ht="15.75" customHeight="1">
      <c r="D440" s="61"/>
      <c r="E440" s="61"/>
      <c r="F440" s="61"/>
    </row>
    <row r="441" ht="15.75" customHeight="1">
      <c r="D441" s="61"/>
      <c r="E441" s="61"/>
      <c r="F441" s="61"/>
    </row>
    <row r="442" ht="15.75" customHeight="1">
      <c r="D442" s="61"/>
      <c r="E442" s="61"/>
      <c r="F442" s="61"/>
    </row>
    <row r="443" ht="15.75" customHeight="1">
      <c r="D443" s="61"/>
      <c r="E443" s="61"/>
      <c r="F443" s="61"/>
    </row>
    <row r="444" ht="15.75" customHeight="1">
      <c r="D444" s="61"/>
      <c r="E444" s="61"/>
      <c r="F444" s="61"/>
    </row>
    <row r="445" ht="15.75" customHeight="1">
      <c r="D445" s="61"/>
      <c r="E445" s="61"/>
      <c r="F445" s="61"/>
    </row>
    <row r="446" ht="15.75" customHeight="1">
      <c r="D446" s="61"/>
      <c r="E446" s="61"/>
      <c r="F446" s="61"/>
    </row>
    <row r="447" ht="15.75" customHeight="1">
      <c r="D447" s="61"/>
      <c r="E447" s="61"/>
      <c r="F447" s="61"/>
    </row>
    <row r="448" ht="15.75" customHeight="1">
      <c r="D448" s="61"/>
      <c r="E448" s="61"/>
      <c r="F448" s="61"/>
    </row>
    <row r="449" ht="15.75" customHeight="1">
      <c r="D449" s="61"/>
      <c r="E449" s="61"/>
      <c r="F449" s="61"/>
    </row>
    <row r="450" ht="15.75" customHeight="1">
      <c r="D450" s="61"/>
      <c r="E450" s="61"/>
      <c r="F450" s="61"/>
    </row>
    <row r="451" ht="15.75" customHeight="1">
      <c r="D451" s="61"/>
      <c r="E451" s="61"/>
      <c r="F451" s="61"/>
    </row>
    <row r="452" ht="15.75" customHeight="1">
      <c r="D452" s="61"/>
      <c r="E452" s="61"/>
      <c r="F452" s="61"/>
    </row>
    <row r="453" ht="15.75" customHeight="1">
      <c r="D453" s="61"/>
      <c r="E453" s="61"/>
      <c r="F453" s="61"/>
    </row>
    <row r="454" ht="15.75" customHeight="1">
      <c r="D454" s="61"/>
      <c r="E454" s="61"/>
      <c r="F454" s="61"/>
    </row>
    <row r="455" ht="15.75" customHeight="1">
      <c r="D455" s="61"/>
      <c r="E455" s="61"/>
      <c r="F455" s="61"/>
    </row>
    <row r="456" ht="15.75" customHeight="1">
      <c r="D456" s="61"/>
      <c r="E456" s="61"/>
      <c r="F456" s="61"/>
    </row>
    <row r="457" ht="15.75" customHeight="1">
      <c r="D457" s="61"/>
      <c r="E457" s="61"/>
      <c r="F457" s="61"/>
    </row>
    <row r="458" ht="15.75" customHeight="1">
      <c r="D458" s="61"/>
      <c r="E458" s="61"/>
      <c r="F458" s="61"/>
    </row>
    <row r="459" ht="15.75" customHeight="1">
      <c r="D459" s="61"/>
      <c r="E459" s="61"/>
      <c r="F459" s="61"/>
    </row>
    <row r="460" ht="15.75" customHeight="1">
      <c r="D460" s="61"/>
      <c r="E460" s="61"/>
      <c r="F460" s="61"/>
    </row>
    <row r="461" ht="15.75" customHeight="1">
      <c r="D461" s="61"/>
      <c r="E461" s="61"/>
      <c r="F461" s="61"/>
    </row>
    <row r="462" ht="15.75" customHeight="1">
      <c r="D462" s="61"/>
      <c r="E462" s="61"/>
      <c r="F462" s="61"/>
    </row>
    <row r="463" ht="15.75" customHeight="1">
      <c r="D463" s="61"/>
      <c r="E463" s="61"/>
      <c r="F463" s="61"/>
    </row>
    <row r="464" ht="15.75" customHeight="1">
      <c r="D464" s="61"/>
      <c r="E464" s="61"/>
      <c r="F464" s="61"/>
    </row>
    <row r="465" ht="15.75" customHeight="1">
      <c r="D465" s="61"/>
      <c r="E465" s="61"/>
      <c r="F465" s="61"/>
    </row>
    <row r="466" ht="15.75" customHeight="1">
      <c r="D466" s="61"/>
      <c r="E466" s="61"/>
      <c r="F466" s="61"/>
    </row>
    <row r="467" ht="15.75" customHeight="1">
      <c r="D467" s="61"/>
      <c r="E467" s="61"/>
      <c r="F467" s="61"/>
    </row>
    <row r="468" ht="15.75" customHeight="1">
      <c r="D468" s="61"/>
      <c r="E468" s="61"/>
      <c r="F468" s="61"/>
    </row>
    <row r="469" ht="15.75" customHeight="1">
      <c r="D469" s="61"/>
      <c r="E469" s="61"/>
      <c r="F469" s="61"/>
    </row>
    <row r="470" ht="15.75" customHeight="1">
      <c r="D470" s="61"/>
      <c r="E470" s="61"/>
      <c r="F470" s="61"/>
    </row>
    <row r="471" ht="15.75" customHeight="1">
      <c r="D471" s="61"/>
      <c r="E471" s="61"/>
      <c r="F471" s="61"/>
    </row>
    <row r="472" ht="15.75" customHeight="1">
      <c r="D472" s="61"/>
      <c r="E472" s="61"/>
      <c r="F472" s="61"/>
    </row>
    <row r="473" ht="15.75" customHeight="1">
      <c r="D473" s="61"/>
      <c r="E473" s="61"/>
      <c r="F473" s="61"/>
    </row>
    <row r="474" ht="15.75" customHeight="1">
      <c r="D474" s="61"/>
      <c r="E474" s="61"/>
      <c r="F474" s="61"/>
    </row>
    <row r="475" ht="15.75" customHeight="1">
      <c r="D475" s="61"/>
      <c r="E475" s="61"/>
      <c r="F475" s="61"/>
    </row>
    <row r="476" ht="15.75" customHeight="1">
      <c r="D476" s="61"/>
      <c r="E476" s="61"/>
      <c r="F476" s="61"/>
    </row>
    <row r="477" ht="15.75" customHeight="1">
      <c r="D477" s="61"/>
      <c r="E477" s="61"/>
      <c r="F477" s="61"/>
    </row>
    <row r="478" ht="15.75" customHeight="1">
      <c r="D478" s="61"/>
      <c r="E478" s="61"/>
      <c r="F478" s="61"/>
    </row>
    <row r="479" ht="15.75" customHeight="1">
      <c r="D479" s="61"/>
      <c r="E479" s="61"/>
      <c r="F479" s="61"/>
    </row>
    <row r="480" ht="15.75" customHeight="1">
      <c r="D480" s="61"/>
      <c r="E480" s="61"/>
      <c r="F480" s="61"/>
    </row>
    <row r="481" ht="15.75" customHeight="1">
      <c r="D481" s="61"/>
      <c r="E481" s="61"/>
      <c r="F481" s="61"/>
    </row>
    <row r="482" ht="15.75" customHeight="1">
      <c r="D482" s="61"/>
      <c r="E482" s="61"/>
      <c r="F482" s="61"/>
    </row>
    <row r="483" ht="15.75" customHeight="1">
      <c r="D483" s="61"/>
      <c r="E483" s="61"/>
      <c r="F483" s="61"/>
    </row>
    <row r="484" ht="15.75" customHeight="1">
      <c r="D484" s="61"/>
      <c r="E484" s="61"/>
      <c r="F484" s="61"/>
    </row>
    <row r="485" ht="15.75" customHeight="1">
      <c r="D485" s="61"/>
      <c r="E485" s="61"/>
      <c r="F485" s="61"/>
    </row>
    <row r="486" ht="15.75" customHeight="1">
      <c r="D486" s="61"/>
      <c r="E486" s="61"/>
      <c r="F486" s="61"/>
    </row>
    <row r="487" ht="15.75" customHeight="1">
      <c r="D487" s="61"/>
      <c r="E487" s="61"/>
      <c r="F487" s="61"/>
    </row>
    <row r="488" ht="15.75" customHeight="1">
      <c r="D488" s="61"/>
      <c r="E488" s="61"/>
      <c r="F488" s="61"/>
    </row>
    <row r="489" ht="15.75" customHeight="1">
      <c r="D489" s="61"/>
      <c r="E489" s="61"/>
      <c r="F489" s="61"/>
    </row>
    <row r="490" ht="15.75" customHeight="1">
      <c r="D490" s="61"/>
      <c r="E490" s="61"/>
      <c r="F490" s="61"/>
    </row>
    <row r="491" ht="15.75" customHeight="1">
      <c r="D491" s="61"/>
      <c r="E491" s="61"/>
      <c r="F491" s="61"/>
    </row>
    <row r="492" ht="15.75" customHeight="1">
      <c r="D492" s="61"/>
      <c r="E492" s="61"/>
      <c r="F492" s="61"/>
    </row>
    <row r="493" ht="15.75" customHeight="1">
      <c r="D493" s="61"/>
      <c r="E493" s="61"/>
      <c r="F493" s="61"/>
    </row>
    <row r="494" ht="15.75" customHeight="1">
      <c r="D494" s="61"/>
      <c r="E494" s="61"/>
      <c r="F494" s="61"/>
    </row>
    <row r="495" ht="15.75" customHeight="1">
      <c r="D495" s="61"/>
      <c r="E495" s="61"/>
      <c r="F495" s="61"/>
    </row>
    <row r="496" ht="15.75" customHeight="1">
      <c r="D496" s="61"/>
      <c r="E496" s="61"/>
      <c r="F496" s="61"/>
    </row>
    <row r="497" ht="15.75" customHeight="1">
      <c r="D497" s="61"/>
      <c r="E497" s="61"/>
      <c r="F497" s="61"/>
    </row>
    <row r="498" ht="15.75" customHeight="1">
      <c r="D498" s="61"/>
      <c r="E498" s="61"/>
      <c r="F498" s="61"/>
    </row>
    <row r="499" ht="15.75" customHeight="1">
      <c r="D499" s="61"/>
      <c r="E499" s="61"/>
      <c r="F499" s="61"/>
    </row>
    <row r="500" ht="15.75" customHeight="1">
      <c r="D500" s="61"/>
      <c r="E500" s="61"/>
      <c r="F500" s="61"/>
    </row>
    <row r="501" ht="15.75" customHeight="1">
      <c r="D501" s="61"/>
      <c r="E501" s="61"/>
      <c r="F501" s="61"/>
    </row>
    <row r="502" ht="15.75" customHeight="1">
      <c r="D502" s="61"/>
      <c r="E502" s="61"/>
      <c r="F502" s="61"/>
    </row>
    <row r="503" ht="15.75" customHeight="1">
      <c r="D503" s="61"/>
      <c r="E503" s="61"/>
      <c r="F503" s="61"/>
    </row>
    <row r="504" ht="15.75" customHeight="1">
      <c r="D504" s="61"/>
      <c r="E504" s="61"/>
      <c r="F504" s="61"/>
    </row>
    <row r="505" ht="15.75" customHeight="1">
      <c r="D505" s="61"/>
      <c r="E505" s="61"/>
      <c r="F505" s="61"/>
    </row>
    <row r="506" ht="15.75" customHeight="1">
      <c r="D506" s="61"/>
      <c r="E506" s="61"/>
      <c r="F506" s="61"/>
    </row>
    <row r="507" ht="15.75" customHeight="1">
      <c r="D507" s="61"/>
      <c r="E507" s="61"/>
      <c r="F507" s="61"/>
    </row>
    <row r="508" ht="15.75" customHeight="1">
      <c r="D508" s="61"/>
      <c r="E508" s="61"/>
      <c r="F508" s="61"/>
    </row>
    <row r="509" ht="15.75" customHeight="1">
      <c r="D509" s="61"/>
      <c r="E509" s="61"/>
      <c r="F509" s="61"/>
    </row>
    <row r="510" ht="15.75" customHeight="1">
      <c r="D510" s="61"/>
      <c r="E510" s="61"/>
      <c r="F510" s="61"/>
    </row>
    <row r="511" ht="15.75" customHeight="1">
      <c r="D511" s="61"/>
      <c r="E511" s="61"/>
      <c r="F511" s="61"/>
    </row>
    <row r="512" ht="15.75" customHeight="1">
      <c r="D512" s="61"/>
      <c r="E512" s="61"/>
      <c r="F512" s="61"/>
    </row>
    <row r="513" ht="15.75" customHeight="1">
      <c r="D513" s="61"/>
      <c r="E513" s="61"/>
      <c r="F513" s="61"/>
    </row>
    <row r="514" ht="15.75" customHeight="1">
      <c r="D514" s="61"/>
      <c r="E514" s="61"/>
      <c r="F514" s="61"/>
    </row>
    <row r="515" ht="15.75" customHeight="1">
      <c r="D515" s="61"/>
      <c r="E515" s="61"/>
      <c r="F515" s="61"/>
    </row>
    <row r="516" ht="15.75" customHeight="1">
      <c r="D516" s="61"/>
      <c r="E516" s="61"/>
      <c r="F516" s="61"/>
    </row>
    <row r="517" ht="15.75" customHeight="1">
      <c r="D517" s="61"/>
      <c r="E517" s="61"/>
      <c r="F517" s="61"/>
    </row>
    <row r="518" ht="15.75" customHeight="1">
      <c r="D518" s="61"/>
      <c r="E518" s="61"/>
      <c r="F518" s="61"/>
    </row>
    <row r="519" ht="15.75" customHeight="1">
      <c r="D519" s="61"/>
      <c r="E519" s="61"/>
      <c r="F519" s="61"/>
    </row>
    <row r="520" ht="15.75" customHeight="1">
      <c r="D520" s="61"/>
      <c r="E520" s="61"/>
      <c r="F520" s="61"/>
    </row>
    <row r="521" ht="15.75" customHeight="1">
      <c r="D521" s="61"/>
      <c r="E521" s="61"/>
      <c r="F521" s="61"/>
    </row>
    <row r="522" ht="15.75" customHeight="1">
      <c r="D522" s="61"/>
      <c r="E522" s="61"/>
      <c r="F522" s="61"/>
    </row>
    <row r="523" ht="15.75" customHeight="1">
      <c r="D523" s="61"/>
      <c r="E523" s="61"/>
      <c r="F523" s="61"/>
    </row>
    <row r="524" ht="15.75" customHeight="1">
      <c r="D524" s="61"/>
      <c r="E524" s="61"/>
      <c r="F524" s="61"/>
    </row>
    <row r="525" ht="15.75" customHeight="1">
      <c r="D525" s="61"/>
      <c r="E525" s="61"/>
      <c r="F525" s="61"/>
    </row>
    <row r="526" ht="15.75" customHeight="1">
      <c r="D526" s="61"/>
      <c r="E526" s="61"/>
      <c r="F526" s="61"/>
    </row>
    <row r="527" ht="15.75" customHeight="1">
      <c r="D527" s="61"/>
      <c r="E527" s="61"/>
      <c r="F527" s="61"/>
    </row>
    <row r="528" ht="15.75" customHeight="1">
      <c r="D528" s="61"/>
      <c r="E528" s="61"/>
      <c r="F528" s="61"/>
    </row>
    <row r="529" ht="15.75" customHeight="1">
      <c r="D529" s="61"/>
      <c r="E529" s="61"/>
      <c r="F529" s="61"/>
    </row>
    <row r="530" ht="15.75" customHeight="1">
      <c r="D530" s="61"/>
      <c r="E530" s="61"/>
      <c r="F530" s="61"/>
    </row>
    <row r="531" ht="15.75" customHeight="1">
      <c r="D531" s="61"/>
      <c r="E531" s="61"/>
      <c r="F531" s="61"/>
    </row>
    <row r="532" ht="15.75" customHeight="1">
      <c r="D532" s="61"/>
      <c r="E532" s="61"/>
      <c r="F532" s="61"/>
    </row>
    <row r="533" ht="15.75" customHeight="1">
      <c r="D533" s="61"/>
      <c r="E533" s="61"/>
      <c r="F533" s="61"/>
    </row>
    <row r="534" ht="15.75" customHeight="1">
      <c r="D534" s="61"/>
      <c r="E534" s="61"/>
      <c r="F534" s="61"/>
    </row>
    <row r="535" ht="15.75" customHeight="1">
      <c r="D535" s="61"/>
      <c r="E535" s="61"/>
      <c r="F535" s="61"/>
    </row>
    <row r="536" ht="15.75" customHeight="1">
      <c r="D536" s="61"/>
      <c r="E536" s="61"/>
      <c r="F536" s="61"/>
    </row>
    <row r="537" ht="15.75" customHeight="1">
      <c r="D537" s="61"/>
      <c r="E537" s="61"/>
      <c r="F537" s="61"/>
    </row>
    <row r="538" ht="15.75" customHeight="1">
      <c r="D538" s="61"/>
      <c r="E538" s="61"/>
      <c r="F538" s="61"/>
    </row>
    <row r="539" ht="15.75" customHeight="1">
      <c r="D539" s="61"/>
      <c r="E539" s="61"/>
      <c r="F539" s="61"/>
    </row>
    <row r="540" ht="15.75" customHeight="1">
      <c r="D540" s="61"/>
      <c r="E540" s="61"/>
      <c r="F540" s="61"/>
    </row>
    <row r="541" ht="15.75" customHeight="1">
      <c r="D541" s="61"/>
      <c r="E541" s="61"/>
      <c r="F541" s="61"/>
    </row>
    <row r="542" ht="15.75" customHeight="1">
      <c r="D542" s="61"/>
      <c r="E542" s="61"/>
      <c r="F542" s="61"/>
    </row>
    <row r="543" ht="15.75" customHeight="1">
      <c r="D543" s="61"/>
      <c r="E543" s="61"/>
      <c r="F543" s="61"/>
    </row>
    <row r="544" ht="15.75" customHeight="1">
      <c r="D544" s="61"/>
      <c r="E544" s="61"/>
      <c r="F544" s="61"/>
    </row>
    <row r="545" ht="15.75" customHeight="1">
      <c r="D545" s="61"/>
      <c r="E545" s="61"/>
      <c r="F545" s="61"/>
    </row>
    <row r="546" ht="15.75" customHeight="1">
      <c r="D546" s="61"/>
      <c r="E546" s="61"/>
      <c r="F546" s="61"/>
    </row>
    <row r="547" ht="15.75" customHeight="1">
      <c r="D547" s="61"/>
      <c r="E547" s="61"/>
      <c r="F547" s="61"/>
    </row>
    <row r="548" ht="15.75" customHeight="1">
      <c r="D548" s="61"/>
      <c r="E548" s="61"/>
      <c r="F548" s="61"/>
    </row>
    <row r="549" ht="15.75" customHeight="1">
      <c r="D549" s="61"/>
      <c r="E549" s="61"/>
      <c r="F549" s="61"/>
    </row>
    <row r="550" ht="15.75" customHeight="1">
      <c r="D550" s="61"/>
      <c r="E550" s="61"/>
      <c r="F550" s="61"/>
    </row>
    <row r="551" ht="15.75" customHeight="1">
      <c r="D551" s="61"/>
      <c r="E551" s="61"/>
      <c r="F551" s="61"/>
    </row>
    <row r="552" ht="15.75" customHeight="1">
      <c r="D552" s="61"/>
      <c r="E552" s="61"/>
      <c r="F552" s="61"/>
    </row>
    <row r="553" ht="15.75" customHeight="1">
      <c r="D553" s="61"/>
      <c r="E553" s="61"/>
      <c r="F553" s="61"/>
    </row>
    <row r="554" ht="15.75" customHeight="1">
      <c r="D554" s="61"/>
      <c r="E554" s="61"/>
      <c r="F554" s="61"/>
    </row>
    <row r="555" ht="15.75" customHeight="1">
      <c r="D555" s="61"/>
      <c r="E555" s="61"/>
      <c r="F555" s="61"/>
    </row>
    <row r="556" ht="15.75" customHeight="1">
      <c r="D556" s="61"/>
      <c r="E556" s="61"/>
      <c r="F556" s="61"/>
    </row>
    <row r="557" ht="15.75" customHeight="1">
      <c r="D557" s="61"/>
      <c r="E557" s="61"/>
      <c r="F557" s="61"/>
    </row>
    <row r="558" ht="15.75" customHeight="1">
      <c r="D558" s="61"/>
      <c r="E558" s="61"/>
      <c r="F558" s="61"/>
    </row>
    <row r="559" ht="15.75" customHeight="1">
      <c r="D559" s="61"/>
      <c r="E559" s="61"/>
      <c r="F559" s="61"/>
    </row>
    <row r="560" ht="15.75" customHeight="1">
      <c r="D560" s="61"/>
      <c r="E560" s="61"/>
      <c r="F560" s="61"/>
    </row>
    <row r="561" ht="15.75" customHeight="1">
      <c r="D561" s="61"/>
      <c r="E561" s="61"/>
      <c r="F561" s="61"/>
    </row>
    <row r="562" ht="15.75" customHeight="1">
      <c r="D562" s="61"/>
      <c r="E562" s="61"/>
      <c r="F562" s="61"/>
    </row>
    <row r="563" ht="15.75" customHeight="1">
      <c r="D563" s="61"/>
      <c r="E563" s="61"/>
      <c r="F563" s="61"/>
    </row>
    <row r="564" ht="15.75" customHeight="1">
      <c r="D564" s="61"/>
      <c r="E564" s="61"/>
      <c r="F564" s="61"/>
    </row>
    <row r="565" ht="15.75" customHeight="1">
      <c r="D565" s="61"/>
      <c r="E565" s="61"/>
      <c r="F565" s="61"/>
    </row>
    <row r="566" ht="15.75" customHeight="1">
      <c r="D566" s="61"/>
      <c r="E566" s="61"/>
      <c r="F566" s="61"/>
    </row>
    <row r="567" ht="15.75" customHeight="1">
      <c r="D567" s="61"/>
      <c r="E567" s="61"/>
      <c r="F567" s="61"/>
    </row>
    <row r="568" ht="15.75" customHeight="1">
      <c r="D568" s="61"/>
      <c r="E568" s="61"/>
      <c r="F568" s="61"/>
    </row>
    <row r="569" ht="15.75" customHeight="1">
      <c r="D569" s="61"/>
      <c r="E569" s="61"/>
      <c r="F569" s="61"/>
    </row>
    <row r="570" ht="15.75" customHeight="1">
      <c r="D570" s="61"/>
      <c r="E570" s="61"/>
      <c r="F570" s="61"/>
    </row>
    <row r="571" ht="15.75" customHeight="1">
      <c r="D571" s="61"/>
      <c r="E571" s="61"/>
      <c r="F571" s="61"/>
    </row>
    <row r="572" ht="15.75" customHeight="1">
      <c r="D572" s="61"/>
      <c r="E572" s="61"/>
      <c r="F572" s="61"/>
    </row>
    <row r="573" ht="15.75" customHeight="1">
      <c r="D573" s="61"/>
      <c r="E573" s="61"/>
      <c r="F573" s="61"/>
    </row>
    <row r="574" ht="15.75" customHeight="1">
      <c r="D574" s="61"/>
      <c r="E574" s="61"/>
      <c r="F574" s="61"/>
    </row>
    <row r="575" ht="15.75" customHeight="1">
      <c r="D575" s="61"/>
      <c r="E575" s="61"/>
      <c r="F575" s="61"/>
    </row>
    <row r="576" ht="15.75" customHeight="1">
      <c r="D576" s="61"/>
      <c r="E576" s="61"/>
      <c r="F576" s="61"/>
    </row>
    <row r="577" ht="15.75" customHeight="1">
      <c r="D577" s="61"/>
      <c r="E577" s="61"/>
      <c r="F577" s="61"/>
    </row>
    <row r="578" ht="15.75" customHeight="1">
      <c r="D578" s="61"/>
      <c r="E578" s="61"/>
      <c r="F578" s="61"/>
    </row>
    <row r="579" ht="15.75" customHeight="1">
      <c r="D579" s="61"/>
      <c r="E579" s="61"/>
      <c r="F579" s="61"/>
    </row>
    <row r="580" ht="15.75" customHeight="1">
      <c r="D580" s="61"/>
      <c r="E580" s="61"/>
      <c r="F580" s="61"/>
    </row>
    <row r="581" ht="15.75" customHeight="1">
      <c r="D581" s="61"/>
      <c r="E581" s="61"/>
      <c r="F581" s="61"/>
    </row>
    <row r="582" ht="15.75" customHeight="1">
      <c r="D582" s="61"/>
      <c r="E582" s="61"/>
      <c r="F582" s="61"/>
    </row>
    <row r="583" ht="15.75" customHeight="1">
      <c r="D583" s="61"/>
      <c r="E583" s="61"/>
      <c r="F583" s="61"/>
    </row>
    <row r="584" ht="15.75" customHeight="1">
      <c r="D584" s="61"/>
      <c r="E584" s="61"/>
      <c r="F584" s="61"/>
    </row>
    <row r="585" ht="15.75" customHeight="1">
      <c r="D585" s="61"/>
      <c r="E585" s="61"/>
      <c r="F585" s="61"/>
    </row>
    <row r="586" ht="15.75" customHeight="1">
      <c r="D586" s="61"/>
      <c r="E586" s="61"/>
      <c r="F586" s="61"/>
    </row>
    <row r="587" ht="15.75" customHeight="1">
      <c r="D587" s="61"/>
      <c r="E587" s="61"/>
      <c r="F587" s="61"/>
    </row>
    <row r="588" ht="15.75" customHeight="1">
      <c r="D588" s="61"/>
      <c r="E588" s="61"/>
      <c r="F588" s="61"/>
    </row>
    <row r="589" ht="15.75" customHeight="1">
      <c r="D589" s="61"/>
      <c r="E589" s="61"/>
      <c r="F589" s="61"/>
    </row>
    <row r="590" ht="15.75" customHeight="1">
      <c r="D590" s="61"/>
      <c r="E590" s="61"/>
      <c r="F590" s="61"/>
    </row>
    <row r="591" ht="15.75" customHeight="1">
      <c r="D591" s="61"/>
      <c r="E591" s="61"/>
      <c r="F591" s="61"/>
    </row>
    <row r="592" ht="15.75" customHeight="1">
      <c r="D592" s="61"/>
      <c r="E592" s="61"/>
      <c r="F592" s="61"/>
    </row>
    <row r="593" ht="15.75" customHeight="1">
      <c r="D593" s="61"/>
      <c r="E593" s="61"/>
      <c r="F593" s="61"/>
    </row>
    <row r="594" ht="15.75" customHeight="1">
      <c r="D594" s="61"/>
      <c r="E594" s="61"/>
      <c r="F594" s="61"/>
    </row>
    <row r="595" ht="15.75" customHeight="1">
      <c r="D595" s="61"/>
      <c r="E595" s="61"/>
      <c r="F595" s="61"/>
    </row>
    <row r="596" ht="15.75" customHeight="1">
      <c r="D596" s="61"/>
      <c r="E596" s="61"/>
      <c r="F596" s="61"/>
    </row>
    <row r="597" ht="15.75" customHeight="1">
      <c r="D597" s="61"/>
      <c r="E597" s="61"/>
      <c r="F597" s="61"/>
    </row>
    <row r="598" ht="15.75" customHeight="1">
      <c r="D598" s="61"/>
      <c r="E598" s="61"/>
      <c r="F598" s="61"/>
    </row>
    <row r="599" ht="15.75" customHeight="1">
      <c r="D599" s="61"/>
      <c r="E599" s="61"/>
      <c r="F599" s="61"/>
    </row>
    <row r="600" ht="15.75" customHeight="1">
      <c r="D600" s="61"/>
      <c r="E600" s="61"/>
      <c r="F600" s="61"/>
    </row>
    <row r="601" ht="15.75" customHeight="1">
      <c r="D601" s="61"/>
      <c r="E601" s="61"/>
      <c r="F601" s="61"/>
    </row>
    <row r="602" ht="15.75" customHeight="1">
      <c r="D602" s="61"/>
      <c r="E602" s="61"/>
      <c r="F602" s="61"/>
    </row>
    <row r="603" ht="15.75" customHeight="1">
      <c r="D603" s="61"/>
      <c r="E603" s="61"/>
      <c r="F603" s="61"/>
    </row>
    <row r="604" ht="15.75" customHeight="1">
      <c r="D604" s="61"/>
      <c r="E604" s="61"/>
      <c r="F604" s="61"/>
    </row>
    <row r="605" ht="15.75" customHeight="1">
      <c r="D605" s="61"/>
      <c r="E605" s="61"/>
      <c r="F605" s="61"/>
    </row>
    <row r="606" ht="15.75" customHeight="1">
      <c r="D606" s="61"/>
      <c r="E606" s="61"/>
      <c r="F606" s="61"/>
    </row>
    <row r="607" ht="15.75" customHeight="1">
      <c r="D607" s="61"/>
      <c r="E607" s="61"/>
      <c r="F607" s="61"/>
    </row>
    <row r="608" ht="15.75" customHeight="1">
      <c r="D608" s="61"/>
      <c r="E608" s="61"/>
      <c r="F608" s="61"/>
    </row>
    <row r="609" ht="15.75" customHeight="1">
      <c r="D609" s="61"/>
      <c r="E609" s="61"/>
      <c r="F609" s="61"/>
    </row>
    <row r="610" ht="15.75" customHeight="1">
      <c r="D610" s="61"/>
      <c r="E610" s="61"/>
      <c r="F610" s="61"/>
    </row>
    <row r="611" ht="15.75" customHeight="1">
      <c r="D611" s="61"/>
      <c r="E611" s="61"/>
      <c r="F611" s="61"/>
    </row>
    <row r="612" ht="15.75" customHeight="1">
      <c r="D612" s="61"/>
      <c r="E612" s="61"/>
      <c r="F612" s="61"/>
    </row>
    <row r="613" ht="15.75" customHeight="1">
      <c r="D613" s="61"/>
      <c r="E613" s="61"/>
      <c r="F613" s="61"/>
    </row>
    <row r="614" ht="15.75" customHeight="1">
      <c r="D614" s="61"/>
      <c r="E614" s="61"/>
      <c r="F614" s="61"/>
    </row>
    <row r="615" ht="15.75" customHeight="1">
      <c r="D615" s="61"/>
      <c r="E615" s="61"/>
      <c r="F615" s="61"/>
    </row>
    <row r="616" ht="15.75" customHeight="1">
      <c r="D616" s="61"/>
      <c r="E616" s="61"/>
      <c r="F616" s="61"/>
    </row>
    <row r="617" ht="15.75" customHeight="1">
      <c r="D617" s="61"/>
      <c r="E617" s="61"/>
      <c r="F617" s="61"/>
    </row>
    <row r="618" ht="15.75" customHeight="1">
      <c r="D618" s="61"/>
      <c r="E618" s="61"/>
      <c r="F618" s="61"/>
    </row>
    <row r="619" ht="15.75" customHeight="1">
      <c r="D619" s="61"/>
      <c r="E619" s="61"/>
      <c r="F619" s="61"/>
    </row>
    <row r="620" ht="15.75" customHeight="1">
      <c r="D620" s="61"/>
      <c r="E620" s="61"/>
      <c r="F620" s="61"/>
    </row>
    <row r="621" ht="15.75" customHeight="1">
      <c r="D621" s="61"/>
      <c r="E621" s="61"/>
      <c r="F621" s="61"/>
    </row>
    <row r="622" ht="15.75" customHeight="1">
      <c r="D622" s="61"/>
      <c r="E622" s="61"/>
      <c r="F622" s="61"/>
    </row>
    <row r="623" ht="15.75" customHeight="1">
      <c r="D623" s="61"/>
      <c r="E623" s="61"/>
      <c r="F623" s="61"/>
    </row>
    <row r="624" ht="15.75" customHeight="1">
      <c r="D624" s="61"/>
      <c r="E624" s="61"/>
      <c r="F624" s="61"/>
    </row>
    <row r="625" ht="15.75" customHeight="1">
      <c r="D625" s="61"/>
      <c r="E625" s="61"/>
      <c r="F625" s="61"/>
    </row>
    <row r="626" ht="15.75" customHeight="1">
      <c r="D626" s="61"/>
      <c r="E626" s="61"/>
      <c r="F626" s="61"/>
    </row>
    <row r="627" ht="15.75" customHeight="1">
      <c r="D627" s="61"/>
      <c r="E627" s="61"/>
      <c r="F627" s="61"/>
    </row>
    <row r="628" ht="15.75" customHeight="1">
      <c r="D628" s="61"/>
      <c r="E628" s="61"/>
      <c r="F628" s="61"/>
    </row>
    <row r="629" ht="15.75" customHeight="1">
      <c r="D629" s="61"/>
      <c r="E629" s="61"/>
      <c r="F629" s="61"/>
    </row>
    <row r="630" ht="15.75" customHeight="1">
      <c r="D630" s="61"/>
      <c r="E630" s="61"/>
      <c r="F630" s="61"/>
    </row>
    <row r="631" ht="15.75" customHeight="1">
      <c r="D631" s="61"/>
      <c r="E631" s="61"/>
      <c r="F631" s="61"/>
    </row>
    <row r="632" ht="15.75" customHeight="1">
      <c r="D632" s="61"/>
      <c r="E632" s="61"/>
      <c r="F632" s="61"/>
    </row>
    <row r="633" ht="15.75" customHeight="1">
      <c r="D633" s="61"/>
      <c r="E633" s="61"/>
      <c r="F633" s="61"/>
    </row>
    <row r="634" ht="15.75" customHeight="1">
      <c r="D634" s="61"/>
      <c r="E634" s="61"/>
      <c r="F634" s="61"/>
    </row>
    <row r="635" ht="15.75" customHeight="1">
      <c r="D635" s="61"/>
      <c r="E635" s="61"/>
      <c r="F635" s="61"/>
    </row>
    <row r="636" ht="15.75" customHeight="1">
      <c r="D636" s="61"/>
      <c r="E636" s="61"/>
      <c r="F636" s="61"/>
    </row>
    <row r="637" ht="15.75" customHeight="1">
      <c r="D637" s="61"/>
      <c r="E637" s="61"/>
      <c r="F637" s="61"/>
    </row>
    <row r="638" ht="15.75" customHeight="1">
      <c r="D638" s="61"/>
      <c r="E638" s="61"/>
      <c r="F638" s="61"/>
    </row>
    <row r="639" ht="15.75" customHeight="1">
      <c r="D639" s="61"/>
      <c r="E639" s="61"/>
      <c r="F639" s="61"/>
    </row>
    <row r="640" ht="15.75" customHeight="1">
      <c r="D640" s="61"/>
      <c r="E640" s="61"/>
      <c r="F640" s="61"/>
    </row>
    <row r="641" ht="15.75" customHeight="1">
      <c r="D641" s="61"/>
      <c r="E641" s="61"/>
      <c r="F641" s="61"/>
    </row>
    <row r="642" ht="15.75" customHeight="1">
      <c r="D642" s="61"/>
      <c r="E642" s="61"/>
      <c r="F642" s="61"/>
    </row>
    <row r="643" ht="15.75" customHeight="1">
      <c r="D643" s="61"/>
      <c r="E643" s="61"/>
      <c r="F643" s="61"/>
    </row>
    <row r="644" ht="15.75" customHeight="1">
      <c r="D644" s="61"/>
      <c r="E644" s="61"/>
      <c r="F644" s="61"/>
    </row>
    <row r="645" ht="15.75" customHeight="1">
      <c r="D645" s="61"/>
      <c r="E645" s="61"/>
      <c r="F645" s="61"/>
    </row>
    <row r="646" ht="15.75" customHeight="1">
      <c r="D646" s="61"/>
      <c r="E646" s="61"/>
      <c r="F646" s="61"/>
    </row>
    <row r="647" ht="15.75" customHeight="1">
      <c r="D647" s="61"/>
      <c r="E647" s="61"/>
      <c r="F647" s="61"/>
    </row>
    <row r="648" ht="15.75" customHeight="1">
      <c r="D648" s="61"/>
      <c r="E648" s="61"/>
      <c r="F648" s="61"/>
    </row>
    <row r="649" ht="15.75" customHeight="1">
      <c r="D649" s="61"/>
      <c r="E649" s="61"/>
      <c r="F649" s="61"/>
    </row>
    <row r="650" ht="15.75" customHeight="1">
      <c r="D650" s="61"/>
      <c r="E650" s="61"/>
      <c r="F650" s="61"/>
    </row>
    <row r="651" ht="15.75" customHeight="1">
      <c r="D651" s="61"/>
      <c r="E651" s="61"/>
      <c r="F651" s="61"/>
    </row>
    <row r="652" ht="15.75" customHeight="1">
      <c r="D652" s="61"/>
      <c r="E652" s="61"/>
      <c r="F652" s="61"/>
    </row>
    <row r="653" ht="15.75" customHeight="1">
      <c r="D653" s="61"/>
      <c r="E653" s="61"/>
      <c r="F653" s="61"/>
    </row>
    <row r="654" ht="15.75" customHeight="1">
      <c r="D654" s="61"/>
      <c r="E654" s="61"/>
      <c r="F654" s="61"/>
    </row>
    <row r="655" ht="15.75" customHeight="1">
      <c r="D655" s="61"/>
      <c r="E655" s="61"/>
      <c r="F655" s="61"/>
    </row>
    <row r="656" ht="15.75" customHeight="1">
      <c r="D656" s="61"/>
      <c r="E656" s="61"/>
      <c r="F656" s="61"/>
    </row>
    <row r="657" ht="15.75" customHeight="1">
      <c r="D657" s="61"/>
      <c r="E657" s="61"/>
      <c r="F657" s="61"/>
    </row>
    <row r="658" ht="15.75" customHeight="1">
      <c r="D658" s="61"/>
      <c r="E658" s="61"/>
      <c r="F658" s="61"/>
    </row>
    <row r="659" ht="15.75" customHeight="1">
      <c r="D659" s="61"/>
      <c r="E659" s="61"/>
      <c r="F659" s="61"/>
    </row>
    <row r="660" ht="15.75" customHeight="1">
      <c r="D660" s="61"/>
      <c r="E660" s="61"/>
      <c r="F660" s="61"/>
    </row>
    <row r="661" ht="15.75" customHeight="1">
      <c r="D661" s="61"/>
      <c r="E661" s="61"/>
      <c r="F661" s="61"/>
    </row>
    <row r="662" ht="15.75" customHeight="1">
      <c r="D662" s="61"/>
      <c r="E662" s="61"/>
      <c r="F662" s="61"/>
    </row>
    <row r="663" ht="15.75" customHeight="1">
      <c r="D663" s="61"/>
      <c r="E663" s="61"/>
      <c r="F663" s="61"/>
    </row>
    <row r="664" ht="15.75" customHeight="1">
      <c r="D664" s="61"/>
      <c r="E664" s="61"/>
      <c r="F664" s="61"/>
    </row>
    <row r="665" ht="15.75" customHeight="1">
      <c r="D665" s="61"/>
      <c r="E665" s="61"/>
      <c r="F665" s="61"/>
    </row>
    <row r="666" ht="15.75" customHeight="1">
      <c r="D666" s="61"/>
      <c r="E666" s="61"/>
      <c r="F666" s="61"/>
    </row>
    <row r="667" ht="15.75" customHeight="1">
      <c r="D667" s="61"/>
      <c r="E667" s="61"/>
      <c r="F667" s="61"/>
    </row>
    <row r="668" ht="15.75" customHeight="1">
      <c r="D668" s="61"/>
      <c r="E668" s="61"/>
      <c r="F668" s="61"/>
    </row>
    <row r="669" ht="15.75" customHeight="1">
      <c r="D669" s="61"/>
      <c r="E669" s="61"/>
      <c r="F669" s="61"/>
    </row>
    <row r="670" ht="15.75" customHeight="1">
      <c r="D670" s="61"/>
      <c r="E670" s="61"/>
      <c r="F670" s="61"/>
    </row>
    <row r="671" ht="15.75" customHeight="1">
      <c r="D671" s="61"/>
      <c r="E671" s="61"/>
      <c r="F671" s="61"/>
    </row>
    <row r="672" ht="15.75" customHeight="1">
      <c r="D672" s="61"/>
      <c r="E672" s="61"/>
      <c r="F672" s="61"/>
    </row>
    <row r="673" ht="15.75" customHeight="1">
      <c r="D673" s="61"/>
      <c r="E673" s="61"/>
      <c r="F673" s="61"/>
    </row>
    <row r="674" ht="15.75" customHeight="1">
      <c r="D674" s="61"/>
      <c r="E674" s="61"/>
      <c r="F674" s="61"/>
    </row>
    <row r="675" ht="15.75" customHeight="1">
      <c r="D675" s="61"/>
      <c r="E675" s="61"/>
      <c r="F675" s="61"/>
    </row>
    <row r="676" ht="15.75" customHeight="1">
      <c r="D676" s="61"/>
      <c r="E676" s="61"/>
      <c r="F676" s="61"/>
    </row>
    <row r="677" ht="15.75" customHeight="1">
      <c r="D677" s="61"/>
      <c r="E677" s="61"/>
      <c r="F677" s="61"/>
    </row>
    <row r="678" ht="15.75" customHeight="1">
      <c r="D678" s="61"/>
      <c r="E678" s="61"/>
      <c r="F678" s="61"/>
    </row>
    <row r="679" ht="15.75" customHeight="1">
      <c r="D679" s="61"/>
      <c r="E679" s="61"/>
      <c r="F679" s="61"/>
    </row>
    <row r="680" ht="15.75" customHeight="1">
      <c r="D680" s="61"/>
      <c r="E680" s="61"/>
      <c r="F680" s="61"/>
    </row>
    <row r="681" ht="15.75" customHeight="1">
      <c r="D681" s="61"/>
      <c r="E681" s="61"/>
      <c r="F681" s="61"/>
    </row>
    <row r="682" ht="15.75" customHeight="1">
      <c r="D682" s="61"/>
      <c r="E682" s="61"/>
      <c r="F682" s="61"/>
    </row>
    <row r="683" ht="15.75" customHeight="1">
      <c r="D683" s="61"/>
      <c r="E683" s="61"/>
      <c r="F683" s="61"/>
    </row>
    <row r="684" ht="15.75" customHeight="1">
      <c r="D684" s="61"/>
      <c r="E684" s="61"/>
      <c r="F684" s="61"/>
    </row>
    <row r="685" ht="15.75" customHeight="1">
      <c r="D685" s="61"/>
      <c r="E685" s="61"/>
      <c r="F685" s="61"/>
    </row>
    <row r="686" ht="15.75" customHeight="1">
      <c r="D686" s="61"/>
      <c r="E686" s="61"/>
      <c r="F686" s="61"/>
    </row>
    <row r="687" ht="15.75" customHeight="1">
      <c r="D687" s="61"/>
      <c r="E687" s="61"/>
      <c r="F687" s="61"/>
    </row>
    <row r="688" ht="15.75" customHeight="1">
      <c r="D688" s="61"/>
      <c r="E688" s="61"/>
      <c r="F688" s="61"/>
    </row>
    <row r="689" ht="15.75" customHeight="1">
      <c r="D689" s="61"/>
      <c r="E689" s="61"/>
      <c r="F689" s="61"/>
    </row>
    <row r="690" ht="15.75" customHeight="1">
      <c r="D690" s="61"/>
      <c r="E690" s="61"/>
      <c r="F690" s="61"/>
    </row>
    <row r="691" ht="15.75" customHeight="1">
      <c r="D691" s="61"/>
      <c r="E691" s="61"/>
      <c r="F691" s="61"/>
    </row>
    <row r="692" ht="15.75" customHeight="1">
      <c r="D692" s="61"/>
      <c r="E692" s="61"/>
      <c r="F692" s="61"/>
    </row>
    <row r="693" ht="15.75" customHeight="1">
      <c r="D693" s="61"/>
      <c r="E693" s="61"/>
      <c r="F693" s="61"/>
    </row>
    <row r="694" ht="15.75" customHeight="1">
      <c r="D694" s="61"/>
      <c r="E694" s="61"/>
      <c r="F694" s="61"/>
    </row>
    <row r="695" ht="15.75" customHeight="1">
      <c r="D695" s="61"/>
      <c r="E695" s="61"/>
      <c r="F695" s="61"/>
    </row>
    <row r="696" ht="15.75" customHeight="1">
      <c r="D696" s="61"/>
      <c r="E696" s="61"/>
      <c r="F696" s="61"/>
    </row>
    <row r="697" ht="15.75" customHeight="1">
      <c r="D697" s="61"/>
      <c r="E697" s="61"/>
      <c r="F697" s="61"/>
    </row>
    <row r="698" ht="15.75" customHeight="1">
      <c r="D698" s="61"/>
      <c r="E698" s="61"/>
      <c r="F698" s="61"/>
    </row>
    <row r="699" ht="15.75" customHeight="1">
      <c r="D699" s="61"/>
      <c r="E699" s="61"/>
      <c r="F699" s="61"/>
    </row>
    <row r="700" ht="15.75" customHeight="1">
      <c r="D700" s="61"/>
      <c r="E700" s="61"/>
      <c r="F700" s="61"/>
    </row>
    <row r="701" ht="15.75" customHeight="1">
      <c r="D701" s="61"/>
      <c r="E701" s="61"/>
      <c r="F701" s="61"/>
    </row>
    <row r="702" ht="15.75" customHeight="1">
      <c r="D702" s="61"/>
      <c r="E702" s="61"/>
      <c r="F702" s="61"/>
    </row>
    <row r="703" ht="15.75" customHeight="1">
      <c r="D703" s="61"/>
      <c r="E703" s="61"/>
      <c r="F703" s="61"/>
    </row>
    <row r="704" ht="15.75" customHeight="1">
      <c r="D704" s="61"/>
      <c r="E704" s="61"/>
      <c r="F704" s="61"/>
    </row>
    <row r="705" ht="15.75" customHeight="1">
      <c r="D705" s="61"/>
      <c r="E705" s="61"/>
      <c r="F705" s="61"/>
    </row>
    <row r="706" ht="15.75" customHeight="1">
      <c r="D706" s="61"/>
      <c r="E706" s="61"/>
      <c r="F706" s="61"/>
    </row>
    <row r="707" ht="15.75" customHeight="1">
      <c r="D707" s="61"/>
      <c r="E707" s="61"/>
      <c r="F707" s="61"/>
    </row>
    <row r="708" ht="15.75" customHeight="1">
      <c r="D708" s="61"/>
      <c r="E708" s="61"/>
      <c r="F708" s="61"/>
    </row>
    <row r="709" ht="15.75" customHeight="1">
      <c r="D709" s="61"/>
      <c r="E709" s="61"/>
      <c r="F709" s="61"/>
    </row>
    <row r="710" ht="15.75" customHeight="1">
      <c r="D710" s="61"/>
      <c r="E710" s="61"/>
      <c r="F710" s="61"/>
    </row>
    <row r="711" ht="15.75" customHeight="1">
      <c r="D711" s="61"/>
      <c r="E711" s="61"/>
      <c r="F711" s="61"/>
    </row>
    <row r="712" ht="15.75" customHeight="1">
      <c r="D712" s="61"/>
      <c r="E712" s="61"/>
      <c r="F712" s="61"/>
    </row>
    <row r="713" ht="15.75" customHeight="1">
      <c r="D713" s="61"/>
      <c r="E713" s="61"/>
      <c r="F713" s="61"/>
    </row>
    <row r="714" ht="15.75" customHeight="1">
      <c r="D714" s="61"/>
      <c r="E714" s="61"/>
      <c r="F714" s="61"/>
    </row>
    <row r="715" ht="15.75" customHeight="1">
      <c r="D715" s="61"/>
      <c r="E715" s="61"/>
      <c r="F715" s="61"/>
    </row>
    <row r="716" ht="15.75" customHeight="1">
      <c r="D716" s="61"/>
      <c r="E716" s="61"/>
      <c r="F716" s="61"/>
    </row>
    <row r="717" ht="15.75" customHeight="1">
      <c r="D717" s="61"/>
      <c r="E717" s="61"/>
      <c r="F717" s="61"/>
    </row>
    <row r="718" ht="15.75" customHeight="1">
      <c r="D718" s="61"/>
      <c r="E718" s="61"/>
      <c r="F718" s="61"/>
    </row>
    <row r="719" ht="15.75" customHeight="1">
      <c r="D719" s="61"/>
      <c r="E719" s="61"/>
      <c r="F719" s="61"/>
    </row>
    <row r="720" ht="15.75" customHeight="1">
      <c r="D720" s="61"/>
      <c r="E720" s="61"/>
      <c r="F720" s="61"/>
    </row>
    <row r="721" ht="15.75" customHeight="1">
      <c r="D721" s="61"/>
      <c r="E721" s="61"/>
      <c r="F721" s="61"/>
    </row>
    <row r="722" ht="15.75" customHeight="1">
      <c r="D722" s="61"/>
      <c r="E722" s="61"/>
      <c r="F722" s="61"/>
    </row>
    <row r="723" ht="15.75" customHeight="1">
      <c r="D723" s="61"/>
      <c r="E723" s="61"/>
      <c r="F723" s="61"/>
    </row>
    <row r="724" ht="15.75" customHeight="1">
      <c r="D724" s="61"/>
      <c r="E724" s="61"/>
      <c r="F724" s="61"/>
    </row>
    <row r="725" ht="15.75" customHeight="1">
      <c r="D725" s="61"/>
      <c r="E725" s="61"/>
      <c r="F725" s="61"/>
    </row>
    <row r="726" ht="15.75" customHeight="1">
      <c r="D726" s="61"/>
      <c r="E726" s="61"/>
      <c r="F726" s="61"/>
    </row>
    <row r="727" ht="15.75" customHeight="1">
      <c r="D727" s="61"/>
      <c r="E727" s="61"/>
      <c r="F727" s="61"/>
    </row>
    <row r="728" ht="15.75" customHeight="1">
      <c r="D728" s="61"/>
      <c r="E728" s="61"/>
      <c r="F728" s="61"/>
    </row>
    <row r="729" ht="15.75" customHeight="1">
      <c r="D729" s="61"/>
      <c r="E729" s="61"/>
      <c r="F729" s="61"/>
    </row>
    <row r="730" ht="15.75" customHeight="1">
      <c r="D730" s="61"/>
      <c r="E730" s="61"/>
      <c r="F730" s="61"/>
    </row>
    <row r="731" ht="15.75" customHeight="1">
      <c r="D731" s="61"/>
      <c r="E731" s="61"/>
      <c r="F731" s="61"/>
    </row>
    <row r="732" ht="15.75" customHeight="1">
      <c r="D732" s="61"/>
      <c r="E732" s="61"/>
      <c r="F732" s="61"/>
    </row>
    <row r="733" ht="15.75" customHeight="1">
      <c r="D733" s="61"/>
      <c r="E733" s="61"/>
      <c r="F733" s="61"/>
    </row>
    <row r="734" ht="15.75" customHeight="1">
      <c r="D734" s="61"/>
      <c r="E734" s="61"/>
      <c r="F734" s="61"/>
    </row>
    <row r="735" ht="15.75" customHeight="1">
      <c r="D735" s="61"/>
      <c r="E735" s="61"/>
      <c r="F735" s="61"/>
    </row>
    <row r="736" ht="15.75" customHeight="1">
      <c r="D736" s="61"/>
      <c r="E736" s="61"/>
      <c r="F736" s="61"/>
    </row>
    <row r="737" ht="15.75" customHeight="1">
      <c r="D737" s="61"/>
      <c r="E737" s="61"/>
      <c r="F737" s="61"/>
    </row>
    <row r="738" ht="15.75" customHeight="1">
      <c r="D738" s="61"/>
      <c r="E738" s="61"/>
      <c r="F738" s="61"/>
    </row>
    <row r="739" ht="15.75" customHeight="1">
      <c r="D739" s="61"/>
      <c r="E739" s="61"/>
      <c r="F739" s="61"/>
    </row>
    <row r="740" ht="15.75" customHeight="1">
      <c r="D740" s="61"/>
      <c r="E740" s="61"/>
      <c r="F740" s="61"/>
    </row>
    <row r="741" ht="15.75" customHeight="1">
      <c r="D741" s="61"/>
      <c r="E741" s="61"/>
      <c r="F741" s="61"/>
    </row>
    <row r="742" ht="15.75" customHeight="1">
      <c r="D742" s="61"/>
      <c r="E742" s="61"/>
      <c r="F742" s="61"/>
    </row>
    <row r="743" ht="15.75" customHeight="1">
      <c r="D743" s="61"/>
      <c r="E743" s="61"/>
      <c r="F743" s="61"/>
    </row>
    <row r="744" ht="15.75" customHeight="1">
      <c r="D744" s="61"/>
      <c r="E744" s="61"/>
      <c r="F744" s="61"/>
    </row>
    <row r="745" ht="15.75" customHeight="1">
      <c r="D745" s="61"/>
      <c r="E745" s="61"/>
      <c r="F745" s="61"/>
    </row>
    <row r="746" ht="15.75" customHeight="1">
      <c r="D746" s="61"/>
      <c r="E746" s="61"/>
      <c r="F746" s="61"/>
    </row>
    <row r="747" ht="15.75" customHeight="1">
      <c r="D747" s="61"/>
      <c r="E747" s="61"/>
      <c r="F747" s="61"/>
    </row>
    <row r="748" ht="15.75" customHeight="1">
      <c r="D748" s="61"/>
      <c r="E748" s="61"/>
      <c r="F748" s="61"/>
    </row>
    <row r="749" ht="15.75" customHeight="1">
      <c r="D749" s="61"/>
      <c r="E749" s="61"/>
      <c r="F749" s="61"/>
    </row>
    <row r="750" ht="15.75" customHeight="1">
      <c r="D750" s="61"/>
      <c r="E750" s="61"/>
      <c r="F750" s="61"/>
    </row>
    <row r="751" ht="15.75" customHeight="1">
      <c r="D751" s="61"/>
      <c r="E751" s="61"/>
      <c r="F751" s="61"/>
    </row>
    <row r="752" ht="15.75" customHeight="1">
      <c r="D752" s="61"/>
      <c r="E752" s="61"/>
      <c r="F752" s="61"/>
    </row>
    <row r="753" ht="15.75" customHeight="1">
      <c r="D753" s="61"/>
      <c r="E753" s="61"/>
      <c r="F753" s="61"/>
    </row>
    <row r="754" ht="15.75" customHeight="1">
      <c r="D754" s="61"/>
      <c r="E754" s="61"/>
      <c r="F754" s="61"/>
    </row>
    <row r="755" ht="15.75" customHeight="1">
      <c r="D755" s="61"/>
      <c r="E755" s="61"/>
      <c r="F755" s="61"/>
    </row>
    <row r="756" ht="15.75" customHeight="1">
      <c r="D756" s="61"/>
      <c r="E756" s="61"/>
      <c r="F756" s="61"/>
    </row>
    <row r="757" ht="15.75" customHeight="1">
      <c r="D757" s="61"/>
      <c r="E757" s="61"/>
      <c r="F757" s="61"/>
    </row>
    <row r="758" ht="15.75" customHeight="1">
      <c r="D758" s="61"/>
      <c r="E758" s="61"/>
      <c r="F758" s="61"/>
    </row>
    <row r="759" ht="15.75" customHeight="1">
      <c r="D759" s="61"/>
      <c r="E759" s="61"/>
      <c r="F759" s="61"/>
    </row>
    <row r="760" ht="15.75" customHeight="1">
      <c r="D760" s="61"/>
      <c r="E760" s="61"/>
      <c r="F760" s="61"/>
    </row>
    <row r="761" ht="15.75" customHeight="1">
      <c r="D761" s="61"/>
      <c r="E761" s="61"/>
      <c r="F761" s="61"/>
    </row>
    <row r="762" ht="15.75" customHeight="1">
      <c r="D762" s="61"/>
      <c r="E762" s="61"/>
      <c r="F762" s="61"/>
    </row>
    <row r="763" ht="15.75" customHeight="1">
      <c r="D763" s="61"/>
      <c r="E763" s="61"/>
      <c r="F763" s="61"/>
    </row>
    <row r="764" ht="15.75" customHeight="1">
      <c r="D764" s="61"/>
      <c r="E764" s="61"/>
      <c r="F764" s="61"/>
    </row>
    <row r="765" ht="15.75" customHeight="1">
      <c r="D765" s="61"/>
      <c r="E765" s="61"/>
      <c r="F765" s="61"/>
    </row>
    <row r="766" ht="15.75" customHeight="1">
      <c r="D766" s="61"/>
      <c r="E766" s="61"/>
      <c r="F766" s="61"/>
    </row>
    <row r="767" ht="15.75" customHeight="1">
      <c r="D767" s="61"/>
      <c r="E767" s="61"/>
      <c r="F767" s="61"/>
    </row>
    <row r="768" ht="15.75" customHeight="1">
      <c r="D768" s="61"/>
      <c r="E768" s="61"/>
      <c r="F768" s="61"/>
    </row>
    <row r="769" ht="15.75" customHeight="1">
      <c r="D769" s="61"/>
      <c r="E769" s="61"/>
      <c r="F769" s="61"/>
    </row>
    <row r="770" ht="15.75" customHeight="1">
      <c r="D770" s="61"/>
      <c r="E770" s="61"/>
      <c r="F770" s="61"/>
    </row>
    <row r="771" ht="15.75" customHeight="1">
      <c r="D771" s="61"/>
      <c r="E771" s="61"/>
      <c r="F771" s="61"/>
    </row>
    <row r="772" ht="15.75" customHeight="1">
      <c r="D772" s="61"/>
      <c r="E772" s="61"/>
      <c r="F772" s="61"/>
    </row>
    <row r="773" ht="15.75" customHeight="1">
      <c r="D773" s="61"/>
      <c r="E773" s="61"/>
      <c r="F773" s="61"/>
    </row>
    <row r="774" ht="15.75" customHeight="1">
      <c r="D774" s="61"/>
      <c r="E774" s="61"/>
      <c r="F774" s="61"/>
    </row>
    <row r="775" ht="15.75" customHeight="1">
      <c r="D775" s="61"/>
      <c r="E775" s="61"/>
      <c r="F775" s="61"/>
    </row>
    <row r="776" ht="15.75" customHeight="1">
      <c r="D776" s="61"/>
      <c r="E776" s="61"/>
      <c r="F776" s="61"/>
    </row>
    <row r="777" ht="15.75" customHeight="1">
      <c r="D777" s="61"/>
      <c r="E777" s="61"/>
      <c r="F777" s="61"/>
    </row>
    <row r="778" ht="15.75" customHeight="1">
      <c r="D778" s="61"/>
      <c r="E778" s="61"/>
      <c r="F778" s="61"/>
    </row>
    <row r="779" ht="15.75" customHeight="1">
      <c r="D779" s="61"/>
      <c r="E779" s="61"/>
      <c r="F779" s="61"/>
    </row>
    <row r="780" ht="15.75" customHeight="1">
      <c r="D780" s="61"/>
      <c r="E780" s="61"/>
      <c r="F780" s="61"/>
    </row>
    <row r="781" ht="15.75" customHeight="1">
      <c r="D781" s="61"/>
      <c r="E781" s="61"/>
      <c r="F781" s="61"/>
    </row>
    <row r="782" ht="15.75" customHeight="1">
      <c r="D782" s="61"/>
      <c r="E782" s="61"/>
      <c r="F782" s="61"/>
    </row>
    <row r="783" ht="15.75" customHeight="1">
      <c r="D783" s="61"/>
      <c r="E783" s="61"/>
      <c r="F783" s="61"/>
    </row>
    <row r="784" ht="15.75" customHeight="1">
      <c r="D784" s="61"/>
      <c r="E784" s="61"/>
      <c r="F784" s="61"/>
    </row>
    <row r="785" ht="15.75" customHeight="1">
      <c r="D785" s="61"/>
      <c r="E785" s="61"/>
      <c r="F785" s="61"/>
    </row>
    <row r="786" ht="15.75" customHeight="1">
      <c r="D786" s="61"/>
      <c r="E786" s="61"/>
      <c r="F786" s="61"/>
    </row>
    <row r="787" ht="15.75" customHeight="1">
      <c r="D787" s="61"/>
      <c r="E787" s="61"/>
      <c r="F787" s="61"/>
    </row>
    <row r="788" ht="15.75" customHeight="1">
      <c r="D788" s="61"/>
      <c r="E788" s="61"/>
      <c r="F788" s="61"/>
    </row>
    <row r="789" ht="15.75" customHeight="1">
      <c r="D789" s="61"/>
      <c r="E789" s="61"/>
      <c r="F789" s="61"/>
    </row>
    <row r="790" ht="15.75" customHeight="1">
      <c r="D790" s="61"/>
      <c r="E790" s="61"/>
      <c r="F790" s="61"/>
    </row>
    <row r="791" ht="15.75" customHeight="1">
      <c r="D791" s="61"/>
      <c r="E791" s="61"/>
      <c r="F791" s="61"/>
    </row>
    <row r="792" ht="15.75" customHeight="1">
      <c r="D792" s="61"/>
      <c r="E792" s="61"/>
      <c r="F792" s="61"/>
    </row>
    <row r="793" ht="15.75" customHeight="1">
      <c r="D793" s="61"/>
      <c r="E793" s="61"/>
      <c r="F793" s="61"/>
    </row>
    <row r="794" ht="15.75" customHeight="1">
      <c r="D794" s="61"/>
      <c r="E794" s="61"/>
      <c r="F794" s="61"/>
    </row>
    <row r="795" ht="15.75" customHeight="1">
      <c r="D795" s="61"/>
      <c r="E795" s="61"/>
      <c r="F795" s="61"/>
    </row>
    <row r="796" ht="15.75" customHeight="1">
      <c r="D796" s="61"/>
      <c r="E796" s="61"/>
      <c r="F796" s="61"/>
    </row>
    <row r="797" ht="15.75" customHeight="1">
      <c r="D797" s="61"/>
      <c r="E797" s="61"/>
      <c r="F797" s="61"/>
    </row>
    <row r="798" ht="15.75" customHeight="1">
      <c r="D798" s="61"/>
      <c r="E798" s="61"/>
      <c r="F798" s="61"/>
    </row>
    <row r="799" ht="15.75" customHeight="1">
      <c r="D799" s="61"/>
      <c r="E799" s="61"/>
      <c r="F799" s="61"/>
    </row>
    <row r="800" ht="15.75" customHeight="1">
      <c r="D800" s="61"/>
      <c r="E800" s="61"/>
      <c r="F800" s="61"/>
    </row>
    <row r="801" ht="15.75" customHeight="1">
      <c r="D801" s="61"/>
      <c r="E801" s="61"/>
      <c r="F801" s="61"/>
    </row>
    <row r="802" ht="15.75" customHeight="1">
      <c r="D802" s="61"/>
      <c r="E802" s="61"/>
      <c r="F802" s="61"/>
    </row>
    <row r="803" ht="15.75" customHeight="1">
      <c r="D803" s="61"/>
      <c r="E803" s="61"/>
      <c r="F803" s="61"/>
    </row>
    <row r="804" ht="15.75" customHeight="1">
      <c r="D804" s="61"/>
      <c r="E804" s="61"/>
      <c r="F804" s="61"/>
    </row>
    <row r="805" ht="15.75" customHeight="1">
      <c r="D805" s="61"/>
      <c r="E805" s="61"/>
      <c r="F805" s="61"/>
    </row>
    <row r="806" ht="15.75" customHeight="1">
      <c r="D806" s="61"/>
      <c r="E806" s="61"/>
      <c r="F806" s="61"/>
    </row>
    <row r="807" ht="15.75" customHeight="1">
      <c r="D807" s="61"/>
      <c r="E807" s="61"/>
      <c r="F807" s="61"/>
    </row>
    <row r="808" ht="15.75" customHeight="1">
      <c r="D808" s="61"/>
      <c r="E808" s="61"/>
      <c r="F808" s="61"/>
    </row>
    <row r="809" ht="15.75" customHeight="1">
      <c r="D809" s="61"/>
      <c r="E809" s="61"/>
      <c r="F809" s="61"/>
    </row>
    <row r="810" ht="15.75" customHeight="1">
      <c r="D810" s="61"/>
      <c r="E810" s="61"/>
      <c r="F810" s="61"/>
    </row>
    <row r="811" ht="15.75" customHeight="1">
      <c r="D811" s="61"/>
      <c r="E811" s="61"/>
      <c r="F811" s="61"/>
    </row>
    <row r="812" ht="15.75" customHeight="1">
      <c r="D812" s="61"/>
      <c r="E812" s="61"/>
      <c r="F812" s="61"/>
    </row>
    <row r="813" ht="15.75" customHeight="1">
      <c r="D813" s="61"/>
      <c r="E813" s="61"/>
      <c r="F813" s="61"/>
    </row>
    <row r="814" ht="15.75" customHeight="1">
      <c r="D814" s="61"/>
      <c r="E814" s="61"/>
      <c r="F814" s="61"/>
    </row>
    <row r="815" ht="15.75" customHeight="1">
      <c r="D815" s="61"/>
      <c r="E815" s="61"/>
      <c r="F815" s="61"/>
    </row>
    <row r="816" ht="15.75" customHeight="1">
      <c r="D816" s="61"/>
      <c r="E816" s="61"/>
      <c r="F816" s="61"/>
    </row>
    <row r="817" ht="15.75" customHeight="1">
      <c r="D817" s="61"/>
      <c r="E817" s="61"/>
      <c r="F817" s="61"/>
    </row>
    <row r="818" ht="15.75" customHeight="1">
      <c r="D818" s="61"/>
      <c r="E818" s="61"/>
      <c r="F818" s="61"/>
    </row>
    <row r="819" ht="15.75" customHeight="1">
      <c r="D819" s="61"/>
      <c r="E819" s="61"/>
      <c r="F819" s="61"/>
    </row>
    <row r="820" ht="15.75" customHeight="1">
      <c r="D820" s="61"/>
      <c r="E820" s="61"/>
      <c r="F820" s="61"/>
    </row>
    <row r="821" ht="15.75" customHeight="1">
      <c r="D821" s="61"/>
      <c r="E821" s="61"/>
      <c r="F821" s="61"/>
    </row>
    <row r="822" ht="15.75" customHeight="1">
      <c r="D822" s="61"/>
      <c r="E822" s="61"/>
      <c r="F822" s="61"/>
    </row>
    <row r="823" ht="15.75" customHeight="1">
      <c r="D823" s="61"/>
      <c r="E823" s="61"/>
      <c r="F823" s="61"/>
    </row>
    <row r="824" ht="15.75" customHeight="1">
      <c r="D824" s="61"/>
      <c r="E824" s="61"/>
      <c r="F824" s="61"/>
    </row>
    <row r="825" ht="15.75" customHeight="1">
      <c r="D825" s="61"/>
      <c r="E825" s="61"/>
      <c r="F825" s="61"/>
    </row>
    <row r="826" ht="15.75" customHeight="1">
      <c r="D826" s="61"/>
      <c r="E826" s="61"/>
      <c r="F826" s="61"/>
    </row>
    <row r="827" ht="15.75" customHeight="1">
      <c r="D827" s="61"/>
      <c r="E827" s="61"/>
      <c r="F827" s="61"/>
    </row>
    <row r="828" ht="15.75" customHeight="1">
      <c r="D828" s="61"/>
      <c r="E828" s="61"/>
      <c r="F828" s="61"/>
    </row>
    <row r="829" ht="15.75" customHeight="1">
      <c r="D829" s="61"/>
      <c r="E829" s="61"/>
      <c r="F829" s="61"/>
    </row>
    <row r="830" ht="15.75" customHeight="1">
      <c r="D830" s="61"/>
      <c r="E830" s="61"/>
      <c r="F830" s="61"/>
    </row>
    <row r="831" ht="15.75" customHeight="1">
      <c r="D831" s="61"/>
      <c r="E831" s="61"/>
      <c r="F831" s="61"/>
    </row>
    <row r="832" ht="15.75" customHeight="1">
      <c r="D832" s="61"/>
      <c r="E832" s="61"/>
      <c r="F832" s="61"/>
    </row>
    <row r="833" ht="15.75" customHeight="1">
      <c r="D833" s="61"/>
      <c r="E833" s="61"/>
      <c r="F833" s="61"/>
    </row>
    <row r="834" ht="15.75" customHeight="1">
      <c r="D834" s="61"/>
      <c r="E834" s="61"/>
      <c r="F834" s="61"/>
    </row>
    <row r="835" ht="15.75" customHeight="1">
      <c r="D835" s="61"/>
      <c r="E835" s="61"/>
      <c r="F835" s="61"/>
    </row>
    <row r="836" ht="15.75" customHeight="1">
      <c r="D836" s="61"/>
      <c r="E836" s="61"/>
      <c r="F836" s="61"/>
    </row>
    <row r="837" ht="15.75" customHeight="1">
      <c r="D837" s="61"/>
      <c r="E837" s="61"/>
      <c r="F837" s="61"/>
    </row>
    <row r="838" ht="15.75" customHeight="1">
      <c r="D838" s="61"/>
      <c r="E838" s="61"/>
      <c r="F838" s="61"/>
    </row>
    <row r="839" ht="15.75" customHeight="1">
      <c r="D839" s="61"/>
      <c r="E839" s="61"/>
      <c r="F839" s="61"/>
    </row>
    <row r="840" ht="15.75" customHeight="1">
      <c r="D840" s="61"/>
      <c r="E840" s="61"/>
      <c r="F840" s="61"/>
    </row>
    <row r="841" ht="15.75" customHeight="1">
      <c r="D841" s="61"/>
      <c r="E841" s="61"/>
      <c r="F841" s="61"/>
    </row>
    <row r="842" ht="15.75" customHeight="1">
      <c r="D842" s="61"/>
      <c r="E842" s="61"/>
      <c r="F842" s="61"/>
    </row>
    <row r="843" ht="15.75" customHeight="1">
      <c r="D843" s="61"/>
      <c r="E843" s="61"/>
      <c r="F843" s="61"/>
    </row>
    <row r="844" ht="15.75" customHeight="1">
      <c r="D844" s="61"/>
      <c r="E844" s="61"/>
      <c r="F844" s="61"/>
    </row>
    <row r="845" ht="15.75" customHeight="1">
      <c r="D845" s="61"/>
      <c r="E845" s="61"/>
      <c r="F845" s="61"/>
    </row>
    <row r="846" ht="15.75" customHeight="1">
      <c r="D846" s="61"/>
      <c r="E846" s="61"/>
      <c r="F846" s="61"/>
    </row>
    <row r="847" ht="15.75" customHeight="1">
      <c r="D847" s="61"/>
      <c r="E847" s="61"/>
      <c r="F847" s="61"/>
    </row>
    <row r="848" ht="15.75" customHeight="1">
      <c r="D848" s="61"/>
      <c r="E848" s="61"/>
      <c r="F848" s="61"/>
    </row>
    <row r="849" ht="15.75" customHeight="1">
      <c r="D849" s="61"/>
      <c r="E849" s="61"/>
      <c r="F849" s="61"/>
    </row>
    <row r="850" ht="15.75" customHeight="1">
      <c r="D850" s="61"/>
      <c r="E850" s="61"/>
      <c r="F850" s="61"/>
    </row>
    <row r="851" ht="15.75" customHeight="1">
      <c r="D851" s="61"/>
      <c r="E851" s="61"/>
      <c r="F851" s="61"/>
    </row>
    <row r="852" ht="15.75" customHeight="1">
      <c r="D852" s="61"/>
      <c r="E852" s="61"/>
      <c r="F852" s="61"/>
    </row>
    <row r="853" ht="15.75" customHeight="1">
      <c r="D853" s="61"/>
      <c r="E853" s="61"/>
      <c r="F853" s="61"/>
    </row>
    <row r="854" ht="15.75" customHeight="1">
      <c r="D854" s="61"/>
      <c r="E854" s="61"/>
      <c r="F854" s="61"/>
    </row>
    <row r="855" ht="15.75" customHeight="1">
      <c r="D855" s="61"/>
      <c r="E855" s="61"/>
      <c r="F855" s="61"/>
    </row>
    <row r="856" ht="15.75" customHeight="1">
      <c r="D856" s="61"/>
      <c r="E856" s="61"/>
      <c r="F856" s="61"/>
    </row>
    <row r="857" ht="15.75" customHeight="1">
      <c r="D857" s="61"/>
      <c r="E857" s="61"/>
      <c r="F857" s="61"/>
    </row>
    <row r="858" ht="15.75" customHeight="1">
      <c r="D858" s="61"/>
      <c r="E858" s="61"/>
      <c r="F858" s="61"/>
    </row>
    <row r="859" ht="15.75" customHeight="1">
      <c r="D859" s="61"/>
      <c r="E859" s="61"/>
      <c r="F859" s="61"/>
    </row>
    <row r="860" ht="15.75" customHeight="1">
      <c r="D860" s="61"/>
      <c r="E860" s="61"/>
      <c r="F860" s="61"/>
    </row>
    <row r="861" ht="15.75" customHeight="1">
      <c r="D861" s="61"/>
      <c r="E861" s="61"/>
      <c r="F861" s="61"/>
    </row>
    <row r="862" ht="15.75" customHeight="1">
      <c r="D862" s="61"/>
      <c r="E862" s="61"/>
      <c r="F862" s="61"/>
    </row>
    <row r="863" ht="15.75" customHeight="1">
      <c r="D863" s="61"/>
      <c r="E863" s="61"/>
      <c r="F863" s="61"/>
    </row>
    <row r="864" ht="15.75" customHeight="1">
      <c r="D864" s="61"/>
      <c r="E864" s="61"/>
      <c r="F864" s="61"/>
    </row>
    <row r="865" ht="15.75" customHeight="1">
      <c r="D865" s="61"/>
      <c r="E865" s="61"/>
      <c r="F865" s="61"/>
    </row>
    <row r="866" ht="15.75" customHeight="1">
      <c r="D866" s="61"/>
      <c r="E866" s="61"/>
      <c r="F866" s="61"/>
    </row>
    <row r="867" ht="15.75" customHeight="1">
      <c r="D867" s="61"/>
      <c r="E867" s="61"/>
      <c r="F867" s="61"/>
    </row>
    <row r="868" ht="15.75" customHeight="1">
      <c r="D868" s="61"/>
      <c r="E868" s="61"/>
      <c r="F868" s="61"/>
    </row>
    <row r="869" ht="15.75" customHeight="1">
      <c r="D869" s="61"/>
      <c r="E869" s="61"/>
      <c r="F869" s="61"/>
    </row>
    <row r="870" ht="15.75" customHeight="1">
      <c r="D870" s="61"/>
      <c r="E870" s="61"/>
      <c r="F870" s="61"/>
    </row>
    <row r="871" ht="15.75" customHeight="1">
      <c r="D871" s="61"/>
      <c r="E871" s="61"/>
      <c r="F871" s="61"/>
    </row>
    <row r="872" ht="15.75" customHeight="1">
      <c r="D872" s="61"/>
      <c r="E872" s="61"/>
      <c r="F872" s="61"/>
    </row>
    <row r="873" ht="15.75" customHeight="1">
      <c r="D873" s="61"/>
      <c r="E873" s="61"/>
      <c r="F873" s="61"/>
    </row>
    <row r="874" ht="15.75" customHeight="1">
      <c r="D874" s="61"/>
      <c r="E874" s="61"/>
      <c r="F874" s="61"/>
    </row>
    <row r="875" ht="15.75" customHeight="1">
      <c r="D875" s="61"/>
      <c r="E875" s="61"/>
      <c r="F875" s="61"/>
    </row>
    <row r="876" ht="15.75" customHeight="1">
      <c r="D876" s="61"/>
      <c r="E876" s="61"/>
      <c r="F876" s="61"/>
    </row>
    <row r="877" ht="15.75" customHeight="1">
      <c r="D877" s="61"/>
      <c r="E877" s="61"/>
      <c r="F877" s="61"/>
    </row>
    <row r="878" ht="15.75" customHeight="1">
      <c r="D878" s="61"/>
      <c r="E878" s="61"/>
      <c r="F878" s="61"/>
    </row>
    <row r="879" ht="15.75" customHeight="1">
      <c r="D879" s="61"/>
      <c r="E879" s="61"/>
      <c r="F879" s="61"/>
    </row>
    <row r="880" ht="15.75" customHeight="1">
      <c r="D880" s="61"/>
      <c r="E880" s="61"/>
      <c r="F880" s="61"/>
    </row>
    <row r="881" ht="15.75" customHeight="1">
      <c r="D881" s="61"/>
      <c r="E881" s="61"/>
      <c r="F881" s="61"/>
    </row>
    <row r="882" ht="15.75" customHeight="1">
      <c r="D882" s="61"/>
      <c r="E882" s="61"/>
      <c r="F882" s="61"/>
    </row>
    <row r="883" ht="15.75" customHeight="1">
      <c r="D883" s="61"/>
      <c r="E883" s="61"/>
      <c r="F883" s="61"/>
    </row>
    <row r="884" ht="15.75" customHeight="1">
      <c r="D884" s="61"/>
      <c r="E884" s="61"/>
      <c r="F884" s="61"/>
    </row>
    <row r="885" ht="15.75" customHeight="1">
      <c r="D885" s="61"/>
      <c r="E885" s="61"/>
      <c r="F885" s="61"/>
    </row>
    <row r="886" ht="15.75" customHeight="1">
      <c r="D886" s="61"/>
      <c r="E886" s="61"/>
      <c r="F886" s="61"/>
    </row>
    <row r="887" ht="15.75" customHeight="1">
      <c r="D887" s="61"/>
      <c r="E887" s="61"/>
      <c r="F887" s="61"/>
    </row>
    <row r="888" ht="15.75" customHeight="1">
      <c r="D888" s="61"/>
      <c r="E888" s="61"/>
      <c r="F888" s="61"/>
    </row>
    <row r="889" ht="15.75" customHeight="1">
      <c r="D889" s="61"/>
      <c r="E889" s="61"/>
      <c r="F889" s="61"/>
    </row>
    <row r="890" ht="15.75" customHeight="1">
      <c r="D890" s="61"/>
      <c r="E890" s="61"/>
      <c r="F890" s="61"/>
    </row>
    <row r="891" ht="15.75" customHeight="1">
      <c r="D891" s="61"/>
      <c r="E891" s="61"/>
      <c r="F891" s="61"/>
    </row>
    <row r="892" ht="15.75" customHeight="1">
      <c r="D892" s="61"/>
      <c r="E892" s="61"/>
      <c r="F892" s="61"/>
    </row>
    <row r="893" ht="15.75" customHeight="1">
      <c r="D893" s="61"/>
      <c r="E893" s="61"/>
      <c r="F893" s="61"/>
    </row>
    <row r="894" ht="15.75" customHeight="1">
      <c r="D894" s="61"/>
      <c r="E894" s="61"/>
      <c r="F894" s="61"/>
    </row>
    <row r="895" ht="15.75" customHeight="1">
      <c r="D895" s="61"/>
      <c r="E895" s="61"/>
      <c r="F895" s="61"/>
    </row>
    <row r="896" ht="15.75" customHeight="1">
      <c r="D896" s="61"/>
      <c r="E896" s="61"/>
      <c r="F896" s="61"/>
    </row>
    <row r="897" ht="15.75" customHeight="1">
      <c r="D897" s="61"/>
      <c r="E897" s="61"/>
      <c r="F897" s="61"/>
    </row>
    <row r="898" ht="15.75" customHeight="1">
      <c r="D898" s="61"/>
      <c r="E898" s="61"/>
      <c r="F898" s="61"/>
    </row>
    <row r="899" ht="15.75" customHeight="1">
      <c r="D899" s="61"/>
      <c r="E899" s="61"/>
      <c r="F899" s="61"/>
    </row>
    <row r="900" ht="15.75" customHeight="1">
      <c r="D900" s="61"/>
      <c r="E900" s="61"/>
      <c r="F900" s="61"/>
    </row>
    <row r="901" ht="15.75" customHeight="1">
      <c r="D901" s="61"/>
      <c r="E901" s="61"/>
      <c r="F901" s="61"/>
    </row>
    <row r="902" ht="15.75" customHeight="1">
      <c r="D902" s="61"/>
      <c r="E902" s="61"/>
      <c r="F902" s="61"/>
    </row>
    <row r="903" ht="15.75" customHeight="1">
      <c r="D903" s="61"/>
      <c r="E903" s="61"/>
      <c r="F903" s="61"/>
    </row>
    <row r="904" ht="15.75" customHeight="1">
      <c r="D904" s="61"/>
      <c r="E904" s="61"/>
      <c r="F904" s="61"/>
    </row>
    <row r="905" ht="15.75" customHeight="1">
      <c r="D905" s="61"/>
      <c r="E905" s="61"/>
      <c r="F905" s="61"/>
    </row>
    <row r="906" ht="15.75" customHeight="1">
      <c r="D906" s="61"/>
      <c r="E906" s="61"/>
      <c r="F906" s="61"/>
    </row>
    <row r="907" ht="15.75" customHeight="1">
      <c r="D907" s="61"/>
      <c r="E907" s="61"/>
      <c r="F907" s="61"/>
    </row>
    <row r="908" ht="15.75" customHeight="1">
      <c r="D908" s="61"/>
      <c r="E908" s="61"/>
      <c r="F908" s="61"/>
    </row>
    <row r="909" ht="15.75" customHeight="1">
      <c r="D909" s="61"/>
      <c r="E909" s="61"/>
      <c r="F909" s="61"/>
    </row>
    <row r="910" ht="15.75" customHeight="1">
      <c r="D910" s="61"/>
      <c r="E910" s="61"/>
      <c r="F910" s="61"/>
    </row>
    <row r="911" ht="15.75" customHeight="1">
      <c r="D911" s="61"/>
      <c r="E911" s="61"/>
      <c r="F911" s="61"/>
    </row>
    <row r="912" ht="15.75" customHeight="1">
      <c r="D912" s="61"/>
      <c r="E912" s="61"/>
      <c r="F912" s="61"/>
    </row>
    <row r="913" ht="15.75" customHeight="1">
      <c r="D913" s="61"/>
      <c r="E913" s="61"/>
      <c r="F913" s="61"/>
    </row>
    <row r="914" ht="15.75" customHeight="1">
      <c r="D914" s="61"/>
      <c r="E914" s="61"/>
      <c r="F914" s="61"/>
    </row>
    <row r="915" ht="15.75" customHeight="1">
      <c r="D915" s="61"/>
      <c r="E915" s="61"/>
      <c r="F915" s="61"/>
    </row>
    <row r="916" ht="15.75" customHeight="1">
      <c r="D916" s="61"/>
      <c r="E916" s="61"/>
      <c r="F916" s="61"/>
    </row>
    <row r="917" ht="15.75" customHeight="1">
      <c r="D917" s="61"/>
      <c r="E917" s="61"/>
      <c r="F917" s="61"/>
    </row>
    <row r="918" ht="15.75" customHeight="1">
      <c r="D918" s="61"/>
      <c r="E918" s="61"/>
      <c r="F918" s="61"/>
    </row>
    <row r="919" ht="15.75" customHeight="1">
      <c r="D919" s="61"/>
      <c r="E919" s="61"/>
      <c r="F919" s="61"/>
    </row>
    <row r="920" ht="15.75" customHeight="1">
      <c r="D920" s="61"/>
      <c r="E920" s="61"/>
      <c r="F920" s="61"/>
    </row>
    <row r="921" ht="15.75" customHeight="1">
      <c r="D921" s="61"/>
      <c r="E921" s="61"/>
      <c r="F921" s="61"/>
    </row>
    <row r="922" ht="15.75" customHeight="1">
      <c r="D922" s="61"/>
      <c r="E922" s="61"/>
      <c r="F922" s="61"/>
    </row>
    <row r="923" ht="15.75" customHeight="1">
      <c r="D923" s="61"/>
      <c r="E923" s="61"/>
      <c r="F923" s="61"/>
    </row>
    <row r="924" ht="15.75" customHeight="1">
      <c r="D924" s="61"/>
      <c r="E924" s="61"/>
      <c r="F924" s="61"/>
    </row>
    <row r="925" ht="15.75" customHeight="1">
      <c r="D925" s="61"/>
      <c r="E925" s="61"/>
      <c r="F925" s="61"/>
    </row>
    <row r="926" ht="15.75" customHeight="1">
      <c r="D926" s="61"/>
      <c r="E926" s="61"/>
      <c r="F926" s="61"/>
    </row>
    <row r="927" ht="15.75" customHeight="1">
      <c r="D927" s="61"/>
      <c r="E927" s="61"/>
      <c r="F927" s="61"/>
    </row>
    <row r="928" ht="15.75" customHeight="1">
      <c r="D928" s="61"/>
      <c r="E928" s="61"/>
      <c r="F928" s="61"/>
    </row>
    <row r="929" ht="15.75" customHeight="1">
      <c r="D929" s="61"/>
      <c r="E929" s="61"/>
      <c r="F929" s="61"/>
    </row>
    <row r="930" ht="15.75" customHeight="1">
      <c r="D930" s="61"/>
      <c r="E930" s="61"/>
      <c r="F930" s="61"/>
    </row>
    <row r="931" ht="15.75" customHeight="1">
      <c r="D931" s="61"/>
      <c r="E931" s="61"/>
      <c r="F931" s="61"/>
    </row>
    <row r="932" ht="15.75" customHeight="1">
      <c r="D932" s="61"/>
      <c r="E932" s="61"/>
      <c r="F932" s="61"/>
    </row>
    <row r="933" ht="15.75" customHeight="1">
      <c r="D933" s="61"/>
      <c r="E933" s="61"/>
      <c r="F933" s="61"/>
    </row>
    <row r="934" ht="15.75" customHeight="1">
      <c r="D934" s="61"/>
      <c r="E934" s="61"/>
      <c r="F934" s="61"/>
    </row>
    <row r="935" ht="15.75" customHeight="1">
      <c r="D935" s="61"/>
      <c r="E935" s="61"/>
      <c r="F935" s="61"/>
    </row>
    <row r="936" ht="15.75" customHeight="1">
      <c r="D936" s="61"/>
      <c r="E936" s="61"/>
      <c r="F936" s="61"/>
    </row>
    <row r="937" ht="15.75" customHeight="1">
      <c r="D937" s="61"/>
      <c r="E937" s="61"/>
      <c r="F937" s="61"/>
    </row>
    <row r="938" ht="15.75" customHeight="1">
      <c r="D938" s="61"/>
      <c r="E938" s="61"/>
      <c r="F938" s="61"/>
    </row>
    <row r="939" ht="15.75" customHeight="1">
      <c r="D939" s="61"/>
      <c r="E939" s="61"/>
      <c r="F939" s="61"/>
    </row>
    <row r="940" ht="15.75" customHeight="1">
      <c r="D940" s="61"/>
      <c r="E940" s="61"/>
      <c r="F940" s="61"/>
    </row>
    <row r="941" ht="15.75" customHeight="1">
      <c r="D941" s="61"/>
      <c r="E941" s="61"/>
      <c r="F941" s="61"/>
    </row>
    <row r="942" ht="15.75" customHeight="1">
      <c r="D942" s="61"/>
      <c r="E942" s="61"/>
      <c r="F942" s="61"/>
    </row>
    <row r="943" ht="15.75" customHeight="1">
      <c r="D943" s="61"/>
      <c r="E943" s="61"/>
      <c r="F943" s="61"/>
    </row>
    <row r="944" ht="15.75" customHeight="1">
      <c r="D944" s="61"/>
      <c r="E944" s="61"/>
      <c r="F944" s="61"/>
    </row>
    <row r="945" ht="15.75" customHeight="1">
      <c r="D945" s="61"/>
      <c r="E945" s="61"/>
      <c r="F945" s="61"/>
    </row>
    <row r="946" ht="15.75" customHeight="1">
      <c r="D946" s="61"/>
      <c r="E946" s="61"/>
      <c r="F946" s="61"/>
    </row>
    <row r="947" ht="15.75" customHeight="1">
      <c r="D947" s="61"/>
      <c r="E947" s="61"/>
      <c r="F947" s="61"/>
    </row>
    <row r="948" ht="15.75" customHeight="1">
      <c r="D948" s="61"/>
      <c r="E948" s="61"/>
      <c r="F948" s="61"/>
    </row>
    <row r="949" ht="15.75" customHeight="1">
      <c r="D949" s="61"/>
      <c r="E949" s="61"/>
      <c r="F949" s="61"/>
    </row>
    <row r="950" ht="15.75" customHeight="1">
      <c r="D950" s="61"/>
      <c r="E950" s="61"/>
      <c r="F950" s="61"/>
    </row>
    <row r="951" ht="15.75" customHeight="1">
      <c r="D951" s="61"/>
      <c r="E951" s="61"/>
      <c r="F951" s="61"/>
    </row>
    <row r="952" ht="15.75" customHeight="1">
      <c r="D952" s="61"/>
      <c r="E952" s="61"/>
      <c r="F952" s="61"/>
    </row>
    <row r="953" ht="15.75" customHeight="1">
      <c r="D953" s="61"/>
      <c r="E953" s="61"/>
      <c r="F953" s="61"/>
    </row>
    <row r="954" ht="15.75" customHeight="1">
      <c r="D954" s="61"/>
      <c r="E954" s="61"/>
      <c r="F954" s="61"/>
    </row>
    <row r="955" ht="15.75" customHeight="1">
      <c r="D955" s="61"/>
      <c r="E955" s="61"/>
      <c r="F955" s="61"/>
    </row>
    <row r="956" ht="15.75" customHeight="1">
      <c r="D956" s="61"/>
      <c r="E956" s="61"/>
      <c r="F956" s="61"/>
    </row>
    <row r="957" ht="15.75" customHeight="1">
      <c r="D957" s="61"/>
      <c r="E957" s="61"/>
      <c r="F957" s="61"/>
    </row>
    <row r="958" ht="15.75" customHeight="1">
      <c r="D958" s="61"/>
      <c r="E958" s="61"/>
      <c r="F958" s="61"/>
    </row>
    <row r="959" ht="15.75" customHeight="1">
      <c r="D959" s="61"/>
      <c r="E959" s="61"/>
      <c r="F959" s="61"/>
    </row>
    <row r="960" ht="15.75" customHeight="1">
      <c r="D960" s="61"/>
      <c r="E960" s="61"/>
      <c r="F960" s="61"/>
    </row>
    <row r="961" ht="15.75" customHeight="1">
      <c r="D961" s="61"/>
      <c r="E961" s="61"/>
      <c r="F961" s="61"/>
    </row>
    <row r="962" ht="15.75" customHeight="1">
      <c r="D962" s="61"/>
      <c r="E962" s="61"/>
      <c r="F962" s="61"/>
    </row>
    <row r="963" ht="15.75" customHeight="1">
      <c r="D963" s="61"/>
      <c r="E963" s="61"/>
      <c r="F963" s="61"/>
    </row>
    <row r="964" ht="15.75" customHeight="1">
      <c r="D964" s="61"/>
      <c r="E964" s="61"/>
      <c r="F964" s="61"/>
    </row>
    <row r="965" ht="15.75" customHeight="1">
      <c r="D965" s="61"/>
      <c r="E965" s="61"/>
      <c r="F965" s="61"/>
    </row>
    <row r="966" ht="15.75" customHeight="1">
      <c r="D966" s="61"/>
      <c r="E966" s="61"/>
      <c r="F966" s="61"/>
    </row>
    <row r="967" ht="15.75" customHeight="1">
      <c r="D967" s="61"/>
      <c r="E967" s="61"/>
      <c r="F967" s="61"/>
    </row>
    <row r="968" ht="15.75" customHeight="1">
      <c r="D968" s="61"/>
      <c r="E968" s="61"/>
      <c r="F968" s="61"/>
    </row>
    <row r="969" ht="15.75" customHeight="1">
      <c r="D969" s="61"/>
      <c r="E969" s="61"/>
      <c r="F969" s="61"/>
    </row>
    <row r="970" ht="15.75" customHeight="1">
      <c r="D970" s="61"/>
      <c r="E970" s="61"/>
      <c r="F970" s="61"/>
    </row>
    <row r="971" ht="15.75" customHeight="1">
      <c r="D971" s="61"/>
      <c r="E971" s="61"/>
      <c r="F971" s="61"/>
    </row>
    <row r="972" ht="15.75" customHeight="1">
      <c r="D972" s="61"/>
      <c r="E972" s="61"/>
      <c r="F972" s="61"/>
    </row>
    <row r="973" ht="15.75" customHeight="1">
      <c r="D973" s="61"/>
      <c r="E973" s="61"/>
      <c r="F973" s="61"/>
    </row>
    <row r="974" ht="15.75" customHeight="1">
      <c r="D974" s="61"/>
      <c r="E974" s="61"/>
      <c r="F974" s="61"/>
    </row>
    <row r="975" ht="15.75" customHeight="1">
      <c r="D975" s="61"/>
      <c r="E975" s="61"/>
      <c r="F975" s="61"/>
    </row>
    <row r="976" ht="15.75" customHeight="1">
      <c r="D976" s="61"/>
      <c r="E976" s="61"/>
      <c r="F976" s="61"/>
    </row>
    <row r="977" ht="15.75" customHeight="1">
      <c r="D977" s="61"/>
      <c r="E977" s="61"/>
      <c r="F977" s="61"/>
    </row>
    <row r="978" ht="15.75" customHeight="1">
      <c r="D978" s="61"/>
      <c r="E978" s="61"/>
      <c r="F978" s="61"/>
    </row>
    <row r="979" ht="15.75" customHeight="1">
      <c r="D979" s="61"/>
      <c r="E979" s="61"/>
      <c r="F979" s="61"/>
    </row>
    <row r="980" ht="15.75" customHeight="1">
      <c r="D980" s="61"/>
      <c r="E980" s="61"/>
      <c r="F980" s="61"/>
    </row>
    <row r="981" ht="15.75" customHeight="1">
      <c r="D981" s="61"/>
      <c r="E981" s="61"/>
      <c r="F981" s="61"/>
    </row>
    <row r="982" ht="15.75" customHeight="1">
      <c r="D982" s="61"/>
      <c r="E982" s="61"/>
      <c r="F982" s="61"/>
    </row>
    <row r="983" ht="15.75" customHeight="1">
      <c r="D983" s="61"/>
      <c r="E983" s="61"/>
      <c r="F983" s="61"/>
    </row>
    <row r="984" ht="15.75" customHeight="1">
      <c r="D984" s="61"/>
      <c r="E984" s="61"/>
      <c r="F984" s="61"/>
    </row>
    <row r="985" ht="15.75" customHeight="1">
      <c r="D985" s="61"/>
      <c r="E985" s="61"/>
      <c r="F985" s="61"/>
    </row>
    <row r="986" ht="15.75" customHeight="1">
      <c r="D986" s="61"/>
      <c r="E986" s="61"/>
      <c r="F986" s="61"/>
    </row>
    <row r="987" ht="15.75" customHeight="1">
      <c r="D987" s="61"/>
      <c r="E987" s="61"/>
      <c r="F987" s="61"/>
    </row>
    <row r="988" ht="15.75" customHeight="1">
      <c r="D988" s="61"/>
      <c r="E988" s="61"/>
      <c r="F988" s="61"/>
    </row>
    <row r="989" ht="15.75" customHeight="1">
      <c r="D989" s="61"/>
      <c r="E989" s="61"/>
      <c r="F989" s="61"/>
    </row>
    <row r="990" ht="15.75" customHeight="1">
      <c r="D990" s="61"/>
      <c r="E990" s="61"/>
      <c r="F990" s="61"/>
    </row>
    <row r="991" ht="15.75" customHeight="1">
      <c r="D991" s="61"/>
      <c r="E991" s="61"/>
      <c r="F991" s="61"/>
    </row>
    <row r="992" ht="15.75" customHeight="1">
      <c r="D992" s="61"/>
      <c r="E992" s="61"/>
      <c r="F992" s="61"/>
    </row>
    <row r="993" ht="15.75" customHeight="1">
      <c r="D993" s="61"/>
      <c r="E993" s="61"/>
      <c r="F993" s="61"/>
    </row>
    <row r="994" ht="15.75" customHeight="1">
      <c r="D994" s="61"/>
      <c r="E994" s="61"/>
      <c r="F994" s="61"/>
    </row>
    <row r="995" ht="15.75" customHeight="1">
      <c r="D995" s="61"/>
      <c r="E995" s="61"/>
      <c r="F995" s="61"/>
    </row>
    <row r="996" ht="15.75" customHeight="1">
      <c r="D996" s="61"/>
      <c r="E996" s="61"/>
      <c r="F996" s="61"/>
    </row>
    <row r="997" ht="15.75" customHeight="1">
      <c r="D997" s="61"/>
      <c r="E997" s="61"/>
      <c r="F997" s="61"/>
    </row>
    <row r="998" ht="15.75" customHeight="1">
      <c r="D998" s="61"/>
      <c r="E998" s="61"/>
      <c r="F998" s="61"/>
    </row>
    <row r="999" ht="15.75" customHeight="1">
      <c r="D999" s="61"/>
      <c r="E999" s="61"/>
      <c r="F999" s="61"/>
    </row>
    <row r="1000" ht="15.75" customHeight="1">
      <c r="D1000" s="61"/>
      <c r="E1000" s="61"/>
      <c r="F1000" s="61"/>
    </row>
  </sheetData>
  <mergeCells count="8">
    <mergeCell ref="A1:H1"/>
    <mergeCell ref="A2:H2"/>
    <mergeCell ref="A3:H3"/>
    <mergeCell ref="A4:H4"/>
    <mergeCell ref="A5:A6"/>
    <mergeCell ref="B5:B6"/>
    <mergeCell ref="G5:H5"/>
    <mergeCell ref="A7:C7"/>
  </mergeCells>
  <conditionalFormatting sqref="D178:E178">
    <cfRule type="containsText" dxfId="0" priority="1" operator="containsText" text="AB">
      <formula>NOT(ISERROR(SEARCH(("AB"),(D178))))</formula>
    </cfRule>
  </conditionalFormatting>
  <conditionalFormatting sqref="D190:F207 G207:H207">
    <cfRule type="containsText" dxfId="0" priority="2" operator="containsText" text="AB">
      <formula>NOT(ISERROR(SEARCH(("AB"),(D190))))</formula>
    </cfRule>
  </conditionalFormatting>
  <conditionalFormatting sqref="E8:E118">
    <cfRule type="containsText" dxfId="1" priority="3" operator="containsText" text="f">
      <formula>NOT(ISERROR(SEARCH(("f"),(E8))))</formula>
    </cfRule>
  </conditionalFormatting>
  <conditionalFormatting sqref="E8:E118">
    <cfRule type="containsText" dxfId="1" priority="4" operator="containsText" text="f">
      <formula>NOT(ISERROR(SEARCH(("f"),(E8))))</formula>
    </cfRule>
  </conditionalFormatting>
  <conditionalFormatting sqref="E8:E207 D178 D183:D207 F205:H205 F207:H207">
    <cfRule type="containsText" dxfId="1" priority="5" operator="containsText" text="f">
      <formula>NOT(ISERROR(SEARCH(("f"),(E8))))</formula>
    </cfRule>
  </conditionalFormatting>
  <conditionalFormatting sqref="E8:E177 E179:E182">
    <cfRule type="colorScale" priority="6">
      <colorScale>
        <cfvo type="formula" val="F"/>
        <cfvo type="max"/>
        <color rgb="FFFF7128"/>
        <color rgb="FFFFEF9C"/>
      </colorScale>
    </cfRule>
  </conditionalFormatting>
  <conditionalFormatting sqref="E8:E177 E179:E182">
    <cfRule type="containsText" dxfId="2" priority="7" operator="containsText" text="AB">
      <formula>NOT(ISERROR(SEARCH(("AB"),(E8))))</formula>
    </cfRule>
  </conditionalFormatting>
  <conditionalFormatting sqref="E8:E207 F205 F207">
    <cfRule type="cellIs" dxfId="1" priority="8" operator="equal">
      <formula>"F"</formula>
    </cfRule>
  </conditionalFormatting>
  <conditionalFormatting sqref="E43 E51 E53 E59:E61 E68:E69 E72">
    <cfRule type="containsText" dxfId="0" priority="9" operator="containsText" text="AB">
      <formula>NOT(ISERROR(SEARCH(("AB"),(E43))))</formula>
    </cfRule>
  </conditionalFormatting>
  <conditionalFormatting sqref="E8:E38 E53 E67:E88 E103 E117">
    <cfRule type="cellIs" dxfId="1" priority="10" operator="equal">
      <formula>"F"</formula>
    </cfRule>
  </conditionalFormatting>
  <conditionalFormatting sqref="E53 E67:E88">
    <cfRule type="cellIs" dxfId="1" priority="11" operator="equal">
      <formula>"F"</formula>
    </cfRule>
  </conditionalFormatting>
  <conditionalFormatting sqref="E119:E207 F205 F207">
    <cfRule type="cellIs" dxfId="1" priority="12" operator="equal">
      <formula>"F"</formula>
    </cfRule>
  </conditionalFormatting>
  <conditionalFormatting sqref="E119:E207 F205 F207">
    <cfRule type="containsText" dxfId="1" priority="13" operator="containsText" text="f">
      <formula>NOT(ISERROR(SEARCH(("f"),(E119))))</formula>
    </cfRule>
  </conditionalFormatting>
  <conditionalFormatting sqref="E119:E207 F205 F207">
    <cfRule type="cellIs" dxfId="1" priority="14" operator="equal">
      <formula>"F"</formula>
    </cfRule>
  </conditionalFormatting>
  <conditionalFormatting sqref="E125:E162 F113:F162">
    <cfRule type="containsText" dxfId="0" priority="15" operator="containsText" text="AB">
      <formula>NOT(ISERROR(SEARCH(("AB"),(E125))))</formula>
    </cfRule>
  </conditionalFormatting>
  <conditionalFormatting sqref="E125:E207 F179:F207">
    <cfRule type="containsText" dxfId="0" priority="16" operator="containsText" text="AB">
      <formula>NOT(ISERROR(SEARCH(("AB"),(E125))))</formula>
    </cfRule>
  </conditionalFormatting>
  <conditionalFormatting sqref="E178">
    <cfRule type="colorScale" priority="17">
      <colorScale>
        <cfvo type="formula" val="F"/>
        <cfvo type="max"/>
        <color rgb="FFFF7128"/>
        <color rgb="FFFFEF9C"/>
      </colorScale>
    </cfRule>
  </conditionalFormatting>
  <conditionalFormatting sqref="E178">
    <cfRule type="containsText" dxfId="2" priority="18" operator="containsText" text="AB">
      <formula>NOT(ISERROR(SEARCH(("AB"),(E178))))</formula>
    </cfRule>
  </conditionalFormatting>
  <conditionalFormatting sqref="E183:E207 F205 F207">
    <cfRule type="colorScale" priority="19">
      <colorScale>
        <cfvo type="formula" val="F"/>
        <cfvo type="max"/>
        <color rgb="FFFF7128"/>
        <color rgb="FFFFEF9C"/>
      </colorScale>
    </cfRule>
  </conditionalFormatting>
  <conditionalFormatting sqref="E184:E207 F205 F207">
    <cfRule type="containsText" dxfId="2" priority="20" operator="containsText" text="AB">
      <formula>NOT(ISERROR(SEARCH(("AB"),(E184))))</formula>
    </cfRule>
  </conditionalFormatting>
  <conditionalFormatting sqref="E163:F174">
    <cfRule type="containsText" dxfId="0" priority="21" operator="containsText" text="AB">
      <formula>NOT(ISERROR(SEARCH(("AB"),(E163))))</formula>
    </cfRule>
  </conditionalFormatting>
  <conditionalFormatting sqref="D183:D189 E175:F177 E179:F189">
    <cfRule type="containsText" dxfId="0" priority="22" operator="containsText" text="AB">
      <formula>NOT(ISERROR(SEARCH(("AB"),(D183))))</formula>
    </cfRule>
  </conditionalFormatting>
  <conditionalFormatting sqref="E205:H205">
    <cfRule type="containsText" dxfId="0" priority="23" operator="containsText" text="AB">
      <formula>NOT(ISERROR(SEARCH(("AB"),(E205))))</formula>
    </cfRule>
  </conditionalFormatting>
  <conditionalFormatting sqref="E43 E51 E53 E59:E60 E68 E72 F8:F168">
    <cfRule type="containsText" dxfId="0" priority="24" operator="containsText" text="AB">
      <formula>NOT(ISERROR(SEARCH(("AB"),(E43))))</formula>
    </cfRule>
  </conditionalFormatting>
  <conditionalFormatting sqref="F111:F112">
    <cfRule type="containsText" dxfId="0" priority="25" operator="containsText" text="AB">
      <formula>NOT(ISERROR(SEARCH(("AB"),(F111))))</formula>
    </cfRule>
  </conditionalFormatting>
  <conditionalFormatting sqref="F169:F177">
    <cfRule type="containsText" dxfId="0" priority="26" operator="containsText" text="AB">
      <formula>NOT(ISERROR(SEARCH(("AB"),(F169))))</formula>
    </cfRule>
  </conditionalFormatting>
  <conditionalFormatting sqref="F196:G196 G8:H177 G179:H207">
    <cfRule type="cellIs" dxfId="1" priority="27" operator="equal">
      <formula>0</formula>
    </cfRule>
  </conditionalFormatting>
  <printOptions/>
  <pageMargins bottom="0.75" footer="0.0" header="0.0" left="0.7" right="0.7" top="0.75"/>
  <pageSetup paperSize="9" orientation="landscape"/>
  <rowBreaks count="1" manualBreakCount="1">
    <brk id="32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3.63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1" t="str">
        <f>'CO-PO Mapping'!A1:P1</f>
        <v>DEPARTMENT OF BASIC SCIENCE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1" t="s">
        <v>447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1" t="str">
        <f>'CO-PO Mapping'!A3:P3</f>
        <v>I YEAR II SEM 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1" t="str">
        <f>'CO-PO Mapping'!A4:P4</f>
        <v>SUBJECT: Basic Civil Engineering                                                                                                         Faculty: Dr. Kuldeep Swarnkar</v>
      </c>
      <c r="B4" s="2"/>
      <c r="C4" s="2"/>
      <c r="D4" s="2"/>
      <c r="E4" s="2"/>
      <c r="F4" s="2"/>
      <c r="G4" s="2"/>
      <c r="H4" s="2"/>
      <c r="I4" s="3"/>
    </row>
    <row r="5">
      <c r="A5" s="12" t="s">
        <v>448</v>
      </c>
      <c r="B5" s="12" t="s">
        <v>449</v>
      </c>
      <c r="C5" s="12" t="s">
        <v>450</v>
      </c>
      <c r="D5" s="12" t="s">
        <v>451</v>
      </c>
      <c r="E5" s="12" t="s">
        <v>452</v>
      </c>
      <c r="F5" s="12" t="s">
        <v>453</v>
      </c>
      <c r="G5" s="12" t="s">
        <v>451</v>
      </c>
      <c r="H5" s="12" t="s">
        <v>454</v>
      </c>
      <c r="I5" s="12" t="s">
        <v>455</v>
      </c>
    </row>
    <row r="6" ht="19.5" customHeight="1">
      <c r="A6" s="62" t="str">
        <f>'CO-PO Mapping'!A11</f>
        <v>C11FY309 (AVG)</v>
      </c>
      <c r="B6" s="63" t="s">
        <v>456</v>
      </c>
      <c r="C6" s="63">
        <f>'Sessional + End Term Assessment'!D210</f>
        <v>9</v>
      </c>
      <c r="D6" s="63">
        <f>'Sessional + End Term Assessment'!E210</f>
        <v>0</v>
      </c>
      <c r="E6" s="63">
        <f>D6*'Sessional + End Term Assessment'!D6/'Sessional + End Term Assessment'!F6</f>
        <v>0</v>
      </c>
      <c r="F6" s="63">
        <f>'Sessional + End Term Assessment'!D211</f>
        <v>52</v>
      </c>
      <c r="G6" s="63">
        <f>'Sessional + End Term Assessment'!E211</f>
        <v>2</v>
      </c>
      <c r="H6" s="63">
        <f>G6*'Sessional + End Term Assessment'!E6/'Sessional + End Term Assessment'!F6</f>
        <v>0.6</v>
      </c>
      <c r="I6" s="63">
        <f>E6+H6</f>
        <v>0.6</v>
      </c>
    </row>
    <row r="7" ht="30.75" customHeight="1">
      <c r="A7" s="54" t="s">
        <v>457</v>
      </c>
      <c r="B7" s="64"/>
      <c r="C7" s="64"/>
      <c r="D7" s="64"/>
      <c r="E7" s="64"/>
      <c r="F7" s="65"/>
      <c r="G7" s="51" t="s">
        <v>444</v>
      </c>
      <c r="H7" s="2"/>
      <c r="I7" s="3"/>
    </row>
    <row r="8">
      <c r="A8" s="66"/>
      <c r="F8" s="67"/>
      <c r="G8" s="54"/>
      <c r="H8" s="64"/>
      <c r="I8" s="65"/>
    </row>
    <row r="9">
      <c r="A9" s="68"/>
      <c r="B9" s="69"/>
      <c r="C9" s="69"/>
      <c r="D9" s="69"/>
      <c r="E9" s="69"/>
      <c r="F9" s="70"/>
      <c r="G9" s="68"/>
      <c r="H9" s="69"/>
      <c r="I9" s="7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1" t="str">
        <f>'CO-PO Mapping'!A1:P1</f>
        <v>DEPARTMENT OF BASIC SCIENCE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" t="s">
        <v>458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" t="str">
        <f>'CO-PO Mapping'!A3:P3</f>
        <v>I YEAR II SEM 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" t="str">
        <f>'CO-PO Mapping'!A4:P4</f>
        <v>SUBJECT: Basic Civil Engineering                                                                                                         Faculty: Dr. Kuldeep Swarnkar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17" t="s">
        <v>459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  <c r="O5" s="17" t="s">
        <v>18</v>
      </c>
      <c r="P5" s="17" t="s">
        <v>19</v>
      </c>
      <c r="Q5" s="71"/>
      <c r="R5" s="71"/>
      <c r="S5" s="71"/>
      <c r="T5" s="71"/>
      <c r="U5" s="71"/>
      <c r="V5" s="71"/>
      <c r="W5" s="71"/>
      <c r="X5" s="71"/>
      <c r="Y5" s="71"/>
      <c r="Z5" s="71"/>
    </row>
    <row r="6" ht="19.5" customHeight="1">
      <c r="A6" s="10" t="str">
        <f>'CO-PO Mapping'!A11</f>
        <v>C11FY309 (AVG)</v>
      </c>
      <c r="B6" s="10">
        <f>'Attainment of Subject Code'!$E$6*'CO-PO Mapping'!B12/3</f>
        <v>0</v>
      </c>
      <c r="C6" s="10">
        <f>'Attainment of Subject Code'!$E$6*'CO-PO Mapping'!C12/3</f>
        <v>0</v>
      </c>
      <c r="D6" s="10">
        <f>'Attainment of Subject Code'!$E$6*'CO-PO Mapping'!D12/3</f>
        <v>0</v>
      </c>
      <c r="E6" s="10">
        <f>'Attainment of Subject Code'!$E$6*'CO-PO Mapping'!E12/3</f>
        <v>0</v>
      </c>
      <c r="F6" s="10">
        <f>'Attainment of Subject Code'!$E$6*'CO-PO Mapping'!F12/3</f>
        <v>0</v>
      </c>
      <c r="G6" s="10">
        <f>'Attainment of Subject Code'!$E$6*'CO-PO Mapping'!G12/3</f>
        <v>0</v>
      </c>
      <c r="H6" s="10">
        <f>'Attainment of Subject Code'!$E$6*'CO-PO Mapping'!H12/3</f>
        <v>0</v>
      </c>
      <c r="I6" s="10">
        <f>'Attainment of Subject Code'!$E$6*'CO-PO Mapping'!I12/3</f>
        <v>0</v>
      </c>
      <c r="J6" s="10">
        <f>'Attainment of Subject Code'!$E$6*'CO-PO Mapping'!J12/3</f>
        <v>0</v>
      </c>
      <c r="K6" s="10">
        <f>'Attainment of Subject Code'!$E$6*'CO-PO Mapping'!K12/3</f>
        <v>0</v>
      </c>
      <c r="L6" s="10">
        <f>'Attainment of Subject Code'!$E$6*'CO-PO Mapping'!L12/3</f>
        <v>0</v>
      </c>
      <c r="M6" s="10">
        <f>'Attainment of Subject Code'!$E$6*'CO-PO Mapping'!M12/3</f>
        <v>0</v>
      </c>
      <c r="N6" s="10">
        <f>'Attainment of Subject Code'!$E$6*'CO-PO Mapping'!N12/3</f>
        <v>0</v>
      </c>
      <c r="O6" s="10">
        <f>'Attainment of Subject Code'!$E$6*'CO-PO Mapping'!O12/3</f>
        <v>0</v>
      </c>
      <c r="P6" s="10">
        <f>'Attainment of Subject Code'!$E$6*'CO-PO Mapping'!P12/3</f>
        <v>0</v>
      </c>
    </row>
    <row r="7" ht="39.75" customHeight="1">
      <c r="A7" s="14" t="s">
        <v>444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14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ySplit="6.0" topLeftCell="D7" activePane="bottomRight" state="frozen"/>
      <selection activeCell="D1" sqref="D1" pane="topRight"/>
      <selection activeCell="A7" sqref="A7" pane="bottomLeft"/>
      <selection activeCell="D7" sqref="D7" pane="bottomRight"/>
    </sheetView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11" width="15.13"/>
    <col customWidth="1" min="12" max="16" width="14.75"/>
    <col customWidth="1" min="17" max="18" width="15.13"/>
    <col customWidth="1" min="19" max="19" width="9.88"/>
    <col customWidth="1" min="20" max="29" width="8.0"/>
  </cols>
  <sheetData>
    <row r="1" ht="19.5" customHeight="1">
      <c r="A1" s="1" t="str">
        <f>'CO-PO Mapping'!A1:P1</f>
        <v>DEPARTMENT OF BASIC SCIENCE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60"/>
      <c r="U1" s="60"/>
      <c r="V1" s="60"/>
      <c r="W1" s="60"/>
      <c r="X1" s="60"/>
      <c r="Y1" s="60"/>
      <c r="Z1" s="60"/>
      <c r="AA1" s="60"/>
      <c r="AB1" s="60"/>
      <c r="AC1" s="60"/>
    </row>
    <row r="2" ht="19.5" customHeight="1">
      <c r="A2" s="1" t="s">
        <v>460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60"/>
      <c r="U2" s="60"/>
      <c r="V2" s="60"/>
      <c r="W2" s="60"/>
      <c r="X2" s="60"/>
      <c r="Y2" s="60"/>
      <c r="Z2" s="60"/>
      <c r="AA2" s="60"/>
      <c r="AB2" s="60"/>
      <c r="AC2" s="60"/>
    </row>
    <row r="3" ht="19.5" customHeight="1">
      <c r="A3" s="1" t="str">
        <f>'CO-PO Mapping'!A3:P3</f>
        <v>I YEAR II SEM 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60"/>
      <c r="U3" s="60"/>
      <c r="V3" s="60"/>
      <c r="W3" s="60"/>
      <c r="X3" s="60"/>
      <c r="Y3" s="60"/>
      <c r="Z3" s="60"/>
      <c r="AA3" s="60"/>
      <c r="AB3" s="60"/>
      <c r="AC3" s="60"/>
    </row>
    <row r="4" ht="19.5" customHeight="1">
      <c r="A4" s="16" t="s">
        <v>29</v>
      </c>
      <c r="B4" s="72" t="s">
        <v>461</v>
      </c>
      <c r="C4" s="17" t="s">
        <v>31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16" t="s">
        <v>34</v>
      </c>
      <c r="T4" s="7"/>
      <c r="U4" s="7"/>
      <c r="V4" s="7"/>
      <c r="W4" s="7"/>
      <c r="X4" s="7"/>
      <c r="Y4" s="7"/>
      <c r="Z4" s="7"/>
      <c r="AA4" s="7"/>
      <c r="AB4" s="7"/>
      <c r="AC4" s="7"/>
    </row>
    <row r="5" ht="19.5" customHeight="1">
      <c r="A5" s="73"/>
      <c r="B5" s="73"/>
      <c r="C5" s="17" t="s">
        <v>462</v>
      </c>
      <c r="D5" s="17" t="s">
        <v>463</v>
      </c>
      <c r="E5" s="72" t="s">
        <v>464</v>
      </c>
      <c r="F5" s="72" t="s">
        <v>465</v>
      </c>
      <c r="G5" s="72" t="s">
        <v>466</v>
      </c>
      <c r="H5" s="17" t="s">
        <v>467</v>
      </c>
      <c r="I5" s="72" t="s">
        <v>464</v>
      </c>
      <c r="J5" s="72" t="s">
        <v>465</v>
      </c>
      <c r="K5" s="72" t="s">
        <v>466</v>
      </c>
      <c r="L5" s="17" t="s">
        <v>468</v>
      </c>
      <c r="M5" s="72" t="s">
        <v>464</v>
      </c>
      <c r="N5" s="72" t="s">
        <v>465</v>
      </c>
      <c r="O5" s="72" t="s">
        <v>466</v>
      </c>
      <c r="P5" s="17"/>
      <c r="Q5" s="17" t="s">
        <v>469</v>
      </c>
      <c r="R5" s="17" t="s">
        <v>470</v>
      </c>
      <c r="S5" s="20"/>
      <c r="T5" s="60"/>
      <c r="U5" s="60"/>
      <c r="V5" s="60"/>
      <c r="W5" s="60"/>
      <c r="X5" s="60"/>
      <c r="Y5" s="60"/>
      <c r="Z5" s="60"/>
      <c r="AA5" s="60"/>
      <c r="AB5" s="60"/>
      <c r="AC5" s="60"/>
    </row>
    <row r="6" ht="54.75" customHeight="1">
      <c r="A6" s="20"/>
      <c r="B6" s="20"/>
      <c r="C6" s="17" t="s">
        <v>36</v>
      </c>
      <c r="D6" s="74">
        <v>28.0</v>
      </c>
      <c r="E6" s="20"/>
      <c r="F6" s="20"/>
      <c r="G6" s="20"/>
      <c r="H6" s="74">
        <v>28.0</v>
      </c>
      <c r="I6" s="20"/>
      <c r="J6" s="20"/>
      <c r="K6" s="20"/>
      <c r="L6" s="74">
        <v>14.0</v>
      </c>
      <c r="M6" s="20"/>
      <c r="N6" s="20"/>
      <c r="O6" s="20"/>
      <c r="P6" s="74"/>
      <c r="Q6" s="75"/>
      <c r="R6" s="75"/>
      <c r="S6" s="17"/>
      <c r="T6" s="76">
        <v>70.0</v>
      </c>
      <c r="U6" s="60"/>
      <c r="V6" s="60"/>
      <c r="W6" s="60"/>
      <c r="X6" s="60">
        <v>30.0</v>
      </c>
      <c r="Y6" s="60">
        <v>70.0</v>
      </c>
      <c r="Z6" s="60" t="s">
        <v>471</v>
      </c>
      <c r="AA6" s="60" t="s">
        <v>472</v>
      </c>
      <c r="AB6" s="60"/>
      <c r="AC6" s="60"/>
    </row>
    <row r="7" ht="19.5" customHeight="1">
      <c r="A7" s="77">
        <f>'Sessional + End Term Assessment'!A8</f>
        <v>1</v>
      </c>
      <c r="B7" s="78" t="str">
        <f>'Sessional + End Term Assessment'!B8</f>
        <v>23ETCCS001</v>
      </c>
      <c r="C7" s="78" t="str">
        <f>'Sessional + End Term Assessment'!C8</f>
        <v>AAKANSHA SILAWAT</v>
      </c>
      <c r="D7" s="79">
        <v>24.0</v>
      </c>
      <c r="E7" s="80">
        <f t="shared" ref="E7:E176" si="1">IF(D7&gt;=($D$6*0.5),1,0)</f>
        <v>1</v>
      </c>
      <c r="F7" s="80">
        <f t="shared" ref="F7:F176" si="2">IF(D7&gt;=($D$6*0.6),1,0)</f>
        <v>1</v>
      </c>
      <c r="G7" s="80">
        <f t="shared" ref="G7:G176" si="3">IF(D7&gt;=($D$6*0.7),1,0)</f>
        <v>1</v>
      </c>
      <c r="H7" s="79">
        <v>20.0</v>
      </c>
      <c r="I7" s="80">
        <f t="shared" ref="I7:I176" si="4">IF(H7&gt;=($H$6*0.5),1,0)</f>
        <v>1</v>
      </c>
      <c r="J7" s="80">
        <f t="shared" ref="J7:J176" si="5">IF(H7&gt;=($H$6*0.6),1,0)</f>
        <v>1</v>
      </c>
      <c r="K7" s="80">
        <f t="shared" ref="K7:K176" si="6">IF(H7&gt;=($H$6*0.7),1,0)</f>
        <v>1</v>
      </c>
      <c r="L7" s="79">
        <v>12.0</v>
      </c>
      <c r="M7" s="80">
        <f t="shared" ref="M7:M176" si="7">IF(L7&gt;=($L$6*0.5),1,0)</f>
        <v>1</v>
      </c>
      <c r="N7" s="80">
        <f t="shared" ref="N7:N176" si="8">IF(L7&gt;=($L$6*0.6),1,0)</f>
        <v>1</v>
      </c>
      <c r="O7" s="80">
        <f t="shared" ref="O7:O176" si="9">IF(L7&gt;=($L$6*0.7),1,0)</f>
        <v>1</v>
      </c>
      <c r="P7" s="79"/>
      <c r="Q7" s="80"/>
      <c r="R7" s="80"/>
      <c r="S7" s="81">
        <f t="shared" ref="S7:S176" si="10">SUM(D7,H7,L7)</f>
        <v>56</v>
      </c>
      <c r="T7" s="82">
        <v>49.0</v>
      </c>
      <c r="U7" s="83"/>
      <c r="V7" s="60"/>
      <c r="W7" s="60"/>
      <c r="X7" s="34">
        <v>25.0</v>
      </c>
      <c r="Y7" s="60">
        <f t="shared" ref="Y7:Y194" si="11">ROUNDUP(7/3*Z7,0)</f>
        <v>56</v>
      </c>
      <c r="Z7" s="60">
        <f t="shared" ref="Z7:Z194" si="12">X7-1</f>
        <v>24</v>
      </c>
      <c r="AA7" s="60">
        <f t="shared" ref="AA7:AA194" si="13">X7+1</f>
        <v>26</v>
      </c>
      <c r="AB7" s="60"/>
      <c r="AC7" s="60"/>
    </row>
    <row r="8" ht="19.5" customHeight="1">
      <c r="A8" s="77">
        <f>'Sessional + End Term Assessment'!A9</f>
        <v>2</v>
      </c>
      <c r="B8" s="78" t="str">
        <f>'Sessional + End Term Assessment'!B9</f>
        <v>23ETCCS002</v>
      </c>
      <c r="C8" s="78" t="str">
        <f>'Sessional + End Term Assessment'!C9</f>
        <v>ABHINAV MISHRA</v>
      </c>
      <c r="D8" s="79">
        <v>20.0</v>
      </c>
      <c r="E8" s="80">
        <f t="shared" si="1"/>
        <v>1</v>
      </c>
      <c r="F8" s="80">
        <f t="shared" si="2"/>
        <v>1</v>
      </c>
      <c r="G8" s="80">
        <f t="shared" si="3"/>
        <v>1</v>
      </c>
      <c r="H8" s="79">
        <v>24.0</v>
      </c>
      <c r="I8" s="80">
        <f t="shared" si="4"/>
        <v>1</v>
      </c>
      <c r="J8" s="80">
        <f t="shared" si="5"/>
        <v>1</v>
      </c>
      <c r="K8" s="80">
        <f t="shared" si="6"/>
        <v>1</v>
      </c>
      <c r="L8" s="79">
        <v>14.0</v>
      </c>
      <c r="M8" s="80">
        <f t="shared" si="7"/>
        <v>1</v>
      </c>
      <c r="N8" s="80">
        <f t="shared" si="8"/>
        <v>1</v>
      </c>
      <c r="O8" s="80">
        <f t="shared" si="9"/>
        <v>1</v>
      </c>
      <c r="P8" s="79"/>
      <c r="Q8" s="80"/>
      <c r="R8" s="80"/>
      <c r="S8" s="81">
        <f t="shared" si="10"/>
        <v>58</v>
      </c>
      <c r="T8" s="82">
        <v>61.0</v>
      </c>
      <c r="U8" s="83"/>
      <c r="V8" s="60"/>
      <c r="W8" s="60"/>
      <c r="X8" s="34">
        <v>26.0</v>
      </c>
      <c r="Y8" s="60">
        <f t="shared" si="11"/>
        <v>59</v>
      </c>
      <c r="Z8" s="60">
        <f t="shared" si="12"/>
        <v>25</v>
      </c>
      <c r="AA8" s="60">
        <f t="shared" si="13"/>
        <v>27</v>
      </c>
      <c r="AB8" s="60"/>
      <c r="AC8" s="60"/>
    </row>
    <row r="9" ht="19.5" customHeight="1">
      <c r="A9" s="77">
        <f>'Sessional + End Term Assessment'!A10</f>
        <v>3</v>
      </c>
      <c r="B9" s="78" t="str">
        <f>'Sessional + End Term Assessment'!B10</f>
        <v>23ETCCS003</v>
      </c>
      <c r="C9" s="78" t="str">
        <f>'Sessional + End Term Assessment'!C10</f>
        <v>ACHAL JAIN</v>
      </c>
      <c r="D9" s="79">
        <v>28.0</v>
      </c>
      <c r="E9" s="80">
        <f t="shared" si="1"/>
        <v>1</v>
      </c>
      <c r="F9" s="80">
        <f t="shared" si="2"/>
        <v>1</v>
      </c>
      <c r="G9" s="80">
        <f t="shared" si="3"/>
        <v>1</v>
      </c>
      <c r="H9" s="79">
        <v>14.0</v>
      </c>
      <c r="I9" s="80">
        <f t="shared" si="4"/>
        <v>1</v>
      </c>
      <c r="J9" s="80">
        <f t="shared" si="5"/>
        <v>0</v>
      </c>
      <c r="K9" s="80">
        <f t="shared" si="6"/>
        <v>0</v>
      </c>
      <c r="L9" s="79">
        <v>10.0</v>
      </c>
      <c r="M9" s="80">
        <f t="shared" si="7"/>
        <v>1</v>
      </c>
      <c r="N9" s="80">
        <f t="shared" si="8"/>
        <v>1</v>
      </c>
      <c r="O9" s="80">
        <f t="shared" si="9"/>
        <v>1</v>
      </c>
      <c r="P9" s="79"/>
      <c r="Q9" s="80"/>
      <c r="R9" s="80"/>
      <c r="S9" s="81">
        <f t="shared" si="10"/>
        <v>52</v>
      </c>
      <c r="T9" s="82">
        <v>49.0</v>
      </c>
      <c r="U9" s="83"/>
      <c r="V9" s="60"/>
      <c r="W9" s="60"/>
      <c r="X9" s="34">
        <v>23.0</v>
      </c>
      <c r="Y9" s="60">
        <f t="shared" si="11"/>
        <v>52</v>
      </c>
      <c r="Z9" s="60">
        <f t="shared" si="12"/>
        <v>22</v>
      </c>
      <c r="AA9" s="60">
        <f t="shared" si="13"/>
        <v>24</v>
      </c>
      <c r="AB9" s="60"/>
      <c r="AC9" s="60"/>
    </row>
    <row r="10" ht="19.5" customHeight="1">
      <c r="A10" s="77">
        <f>'Sessional + End Term Assessment'!A11</f>
        <v>4</v>
      </c>
      <c r="B10" s="78" t="str">
        <f>'Sessional + End Term Assessment'!B11</f>
        <v>23ETCCS004</v>
      </c>
      <c r="C10" s="78" t="str">
        <f>'Sessional + End Term Assessment'!C11</f>
        <v>ADITYA SISODIYA</v>
      </c>
      <c r="D10" s="79">
        <v>28.0</v>
      </c>
      <c r="E10" s="80">
        <f t="shared" si="1"/>
        <v>1</v>
      </c>
      <c r="F10" s="80">
        <f t="shared" si="2"/>
        <v>1</v>
      </c>
      <c r="G10" s="80">
        <f t="shared" si="3"/>
        <v>1</v>
      </c>
      <c r="H10" s="79">
        <v>24.0</v>
      </c>
      <c r="I10" s="80">
        <f t="shared" si="4"/>
        <v>1</v>
      </c>
      <c r="J10" s="80">
        <f t="shared" si="5"/>
        <v>1</v>
      </c>
      <c r="K10" s="80">
        <f t="shared" si="6"/>
        <v>1</v>
      </c>
      <c r="L10" s="79">
        <v>13.0</v>
      </c>
      <c r="M10" s="80">
        <f t="shared" si="7"/>
        <v>1</v>
      </c>
      <c r="N10" s="80">
        <f t="shared" si="8"/>
        <v>1</v>
      </c>
      <c r="O10" s="80">
        <f t="shared" si="9"/>
        <v>1</v>
      </c>
      <c r="P10" s="79"/>
      <c r="Q10" s="80"/>
      <c r="R10" s="80"/>
      <c r="S10" s="81">
        <f t="shared" si="10"/>
        <v>65</v>
      </c>
      <c r="T10" s="82">
        <v>66.0</v>
      </c>
      <c r="U10" s="83"/>
      <c r="V10" s="60"/>
      <c r="W10" s="60"/>
      <c r="X10" s="34">
        <v>29.0</v>
      </c>
      <c r="Y10" s="60">
        <f t="shared" si="11"/>
        <v>66</v>
      </c>
      <c r="Z10" s="60">
        <f t="shared" si="12"/>
        <v>28</v>
      </c>
      <c r="AA10" s="60">
        <f t="shared" si="13"/>
        <v>30</v>
      </c>
      <c r="AB10" s="60"/>
      <c r="AC10" s="60"/>
    </row>
    <row r="11" ht="19.5" customHeight="1">
      <c r="A11" s="77">
        <f>'Sessional + End Term Assessment'!A12</f>
        <v>5</v>
      </c>
      <c r="B11" s="78" t="str">
        <f>'Sessional + End Term Assessment'!B12</f>
        <v>23ETCCS005</v>
      </c>
      <c r="C11" s="78" t="str">
        <f>'Sessional + End Term Assessment'!C12</f>
        <v>AKSHAT JAIN</v>
      </c>
      <c r="D11" s="79">
        <v>19.0</v>
      </c>
      <c r="E11" s="80">
        <f t="shared" si="1"/>
        <v>1</v>
      </c>
      <c r="F11" s="80">
        <f t="shared" si="2"/>
        <v>1</v>
      </c>
      <c r="G11" s="80">
        <f t="shared" si="3"/>
        <v>0</v>
      </c>
      <c r="H11" s="79">
        <v>20.0</v>
      </c>
      <c r="I11" s="80">
        <f t="shared" si="4"/>
        <v>1</v>
      </c>
      <c r="J11" s="80">
        <f t="shared" si="5"/>
        <v>1</v>
      </c>
      <c r="K11" s="80">
        <f t="shared" si="6"/>
        <v>1</v>
      </c>
      <c r="L11" s="79">
        <v>6.0</v>
      </c>
      <c r="M11" s="80">
        <f t="shared" si="7"/>
        <v>0</v>
      </c>
      <c r="N11" s="80">
        <f t="shared" si="8"/>
        <v>0</v>
      </c>
      <c r="O11" s="80">
        <f t="shared" si="9"/>
        <v>0</v>
      </c>
      <c r="P11" s="79"/>
      <c r="Q11" s="80"/>
      <c r="R11" s="80"/>
      <c r="S11" s="81">
        <f t="shared" si="10"/>
        <v>45</v>
      </c>
      <c r="T11" s="82">
        <v>45.0</v>
      </c>
      <c r="U11" s="83"/>
      <c r="V11" s="60"/>
      <c r="W11" s="60"/>
      <c r="X11" s="34">
        <v>20.0</v>
      </c>
      <c r="Y11" s="60">
        <f t="shared" si="11"/>
        <v>45</v>
      </c>
      <c r="Z11" s="60">
        <f t="shared" si="12"/>
        <v>19</v>
      </c>
      <c r="AA11" s="60">
        <f t="shared" si="13"/>
        <v>21</v>
      </c>
      <c r="AB11" s="60"/>
      <c r="AC11" s="60"/>
    </row>
    <row r="12" ht="19.5" customHeight="1">
      <c r="A12" s="77">
        <f>'Sessional + End Term Assessment'!A13</f>
        <v>6</v>
      </c>
      <c r="B12" s="78" t="str">
        <f>'Sessional + End Term Assessment'!B13</f>
        <v>23ETCCS006</v>
      </c>
      <c r="C12" s="78" t="str">
        <f>'Sessional + End Term Assessment'!C13</f>
        <v>AKSHAY SUTHAR</v>
      </c>
      <c r="D12" s="79">
        <v>14.0</v>
      </c>
      <c r="E12" s="80">
        <f t="shared" si="1"/>
        <v>1</v>
      </c>
      <c r="F12" s="80">
        <f t="shared" si="2"/>
        <v>0</v>
      </c>
      <c r="G12" s="80">
        <f t="shared" si="3"/>
        <v>0</v>
      </c>
      <c r="H12" s="79">
        <v>19.0</v>
      </c>
      <c r="I12" s="80">
        <f t="shared" si="4"/>
        <v>1</v>
      </c>
      <c r="J12" s="80">
        <f t="shared" si="5"/>
        <v>1</v>
      </c>
      <c r="K12" s="80">
        <f t="shared" si="6"/>
        <v>0</v>
      </c>
      <c r="L12" s="79">
        <v>12.0</v>
      </c>
      <c r="M12" s="80">
        <f t="shared" si="7"/>
        <v>1</v>
      </c>
      <c r="N12" s="80">
        <f t="shared" si="8"/>
        <v>1</v>
      </c>
      <c r="O12" s="80">
        <f t="shared" si="9"/>
        <v>1</v>
      </c>
      <c r="P12" s="79"/>
      <c r="Q12" s="80"/>
      <c r="R12" s="80"/>
      <c r="S12" s="81">
        <f t="shared" si="10"/>
        <v>45</v>
      </c>
      <c r="T12" s="82">
        <v>68.0</v>
      </c>
      <c r="U12" s="83"/>
      <c r="V12" s="60"/>
      <c r="W12" s="60"/>
      <c r="X12" s="34">
        <v>20.0</v>
      </c>
      <c r="Y12" s="60">
        <f t="shared" si="11"/>
        <v>45</v>
      </c>
      <c r="Z12" s="60">
        <f t="shared" si="12"/>
        <v>19</v>
      </c>
      <c r="AA12" s="60">
        <f t="shared" si="13"/>
        <v>21</v>
      </c>
      <c r="AB12" s="60"/>
      <c r="AC12" s="60"/>
    </row>
    <row r="13" ht="19.5" customHeight="1">
      <c r="A13" s="77">
        <f>'Sessional + End Term Assessment'!A14</f>
        <v>7</v>
      </c>
      <c r="B13" s="78" t="str">
        <f>'Sessional + End Term Assessment'!B14</f>
        <v>23ETCCS007</v>
      </c>
      <c r="C13" s="78" t="str">
        <f>'Sessional + End Term Assessment'!C14</f>
        <v>ANANT SINGH JADON</v>
      </c>
      <c r="D13" s="79">
        <v>25.0</v>
      </c>
      <c r="E13" s="80">
        <f t="shared" si="1"/>
        <v>1</v>
      </c>
      <c r="F13" s="80">
        <f t="shared" si="2"/>
        <v>1</v>
      </c>
      <c r="G13" s="80">
        <f t="shared" si="3"/>
        <v>1</v>
      </c>
      <c r="H13" s="79">
        <v>23.0</v>
      </c>
      <c r="I13" s="80">
        <f t="shared" si="4"/>
        <v>1</v>
      </c>
      <c r="J13" s="80">
        <f t="shared" si="5"/>
        <v>1</v>
      </c>
      <c r="K13" s="80">
        <f t="shared" si="6"/>
        <v>1</v>
      </c>
      <c r="L13" s="79">
        <v>13.0</v>
      </c>
      <c r="M13" s="80">
        <f t="shared" si="7"/>
        <v>1</v>
      </c>
      <c r="N13" s="80">
        <f t="shared" si="8"/>
        <v>1</v>
      </c>
      <c r="O13" s="80">
        <f t="shared" si="9"/>
        <v>1</v>
      </c>
      <c r="P13" s="79"/>
      <c r="Q13" s="80"/>
      <c r="R13" s="80"/>
      <c r="S13" s="81">
        <f t="shared" si="10"/>
        <v>61</v>
      </c>
      <c r="T13" s="82">
        <v>49.0</v>
      </c>
      <c r="U13" s="83"/>
      <c r="V13" s="60"/>
      <c r="W13" s="60"/>
      <c r="X13" s="34">
        <v>27.0</v>
      </c>
      <c r="Y13" s="60">
        <f t="shared" si="11"/>
        <v>61</v>
      </c>
      <c r="Z13" s="60">
        <f t="shared" si="12"/>
        <v>26</v>
      </c>
      <c r="AA13" s="60">
        <f t="shared" si="13"/>
        <v>28</v>
      </c>
      <c r="AB13" s="60"/>
      <c r="AC13" s="60"/>
    </row>
    <row r="14" ht="19.5" customHeight="1">
      <c r="A14" s="77">
        <f>'Sessional + End Term Assessment'!A15</f>
        <v>8</v>
      </c>
      <c r="B14" s="78" t="str">
        <f>'Sessional + End Term Assessment'!B15</f>
        <v>23ETCCS008</v>
      </c>
      <c r="C14" s="78" t="str">
        <f>'Sessional + End Term Assessment'!C15</f>
        <v>ANISHKA RANAWAT</v>
      </c>
      <c r="D14" s="79">
        <v>28.0</v>
      </c>
      <c r="E14" s="80">
        <f t="shared" si="1"/>
        <v>1</v>
      </c>
      <c r="F14" s="80">
        <f t="shared" si="2"/>
        <v>1</v>
      </c>
      <c r="G14" s="80">
        <f t="shared" si="3"/>
        <v>1</v>
      </c>
      <c r="H14" s="79">
        <v>26.0</v>
      </c>
      <c r="I14" s="80">
        <f t="shared" si="4"/>
        <v>1</v>
      </c>
      <c r="J14" s="80">
        <f t="shared" si="5"/>
        <v>1</v>
      </c>
      <c r="K14" s="80">
        <f t="shared" si="6"/>
        <v>1</v>
      </c>
      <c r="L14" s="79">
        <v>13.0</v>
      </c>
      <c r="M14" s="80">
        <f t="shared" si="7"/>
        <v>1</v>
      </c>
      <c r="N14" s="80">
        <f t="shared" si="8"/>
        <v>1</v>
      </c>
      <c r="O14" s="80">
        <f t="shared" si="9"/>
        <v>1</v>
      </c>
      <c r="P14" s="79"/>
      <c r="Q14" s="80"/>
      <c r="R14" s="80"/>
      <c r="S14" s="81">
        <f t="shared" si="10"/>
        <v>67</v>
      </c>
      <c r="T14" s="82">
        <v>68.0</v>
      </c>
      <c r="U14" s="83"/>
      <c r="V14" s="60"/>
      <c r="W14" s="60"/>
      <c r="X14" s="34">
        <v>30.0</v>
      </c>
      <c r="Y14" s="60">
        <f t="shared" si="11"/>
        <v>68</v>
      </c>
      <c r="Z14" s="60">
        <f t="shared" si="12"/>
        <v>29</v>
      </c>
      <c r="AA14" s="60">
        <f t="shared" si="13"/>
        <v>31</v>
      </c>
      <c r="AB14" s="60"/>
      <c r="AC14" s="60"/>
    </row>
    <row r="15" ht="19.5" customHeight="1">
      <c r="A15" s="77">
        <f>'Sessional + End Term Assessment'!A16</f>
        <v>9</v>
      </c>
      <c r="B15" s="78" t="str">
        <f>'Sessional + End Term Assessment'!B16</f>
        <v>23ETCCS009</v>
      </c>
      <c r="C15" s="78" t="str">
        <f>'Sessional + End Term Assessment'!C16</f>
        <v>ANJEL NATHAN</v>
      </c>
      <c r="D15" s="79">
        <v>20.0</v>
      </c>
      <c r="E15" s="80">
        <f t="shared" si="1"/>
        <v>1</v>
      </c>
      <c r="F15" s="80">
        <f t="shared" si="2"/>
        <v>1</v>
      </c>
      <c r="G15" s="80">
        <f t="shared" si="3"/>
        <v>1</v>
      </c>
      <c r="H15" s="79">
        <v>18.0</v>
      </c>
      <c r="I15" s="80">
        <f t="shared" si="4"/>
        <v>1</v>
      </c>
      <c r="J15" s="80">
        <f t="shared" si="5"/>
        <v>1</v>
      </c>
      <c r="K15" s="80">
        <f t="shared" si="6"/>
        <v>0</v>
      </c>
      <c r="L15" s="79">
        <v>9.0</v>
      </c>
      <c r="M15" s="80">
        <f t="shared" si="7"/>
        <v>1</v>
      </c>
      <c r="N15" s="80">
        <f t="shared" si="8"/>
        <v>1</v>
      </c>
      <c r="O15" s="80">
        <f t="shared" si="9"/>
        <v>0</v>
      </c>
      <c r="P15" s="79"/>
      <c r="Q15" s="80"/>
      <c r="R15" s="80"/>
      <c r="S15" s="81">
        <f t="shared" si="10"/>
        <v>47</v>
      </c>
      <c r="T15" s="82">
        <v>61.0</v>
      </c>
      <c r="U15" s="83"/>
      <c r="V15" s="60"/>
      <c r="W15" s="60"/>
      <c r="X15" s="34">
        <v>21.0</v>
      </c>
      <c r="Y15" s="60">
        <f t="shared" si="11"/>
        <v>47</v>
      </c>
      <c r="Z15" s="60">
        <f t="shared" si="12"/>
        <v>20</v>
      </c>
      <c r="AA15" s="60">
        <f t="shared" si="13"/>
        <v>22</v>
      </c>
      <c r="AB15" s="60"/>
      <c r="AC15" s="60"/>
    </row>
    <row r="16" ht="19.5" customHeight="1">
      <c r="A16" s="77">
        <f>'Sessional + End Term Assessment'!A17</f>
        <v>10</v>
      </c>
      <c r="B16" s="78" t="str">
        <f>'Sessional + End Term Assessment'!B17</f>
        <v>23ETCCS010</v>
      </c>
      <c r="C16" s="78" t="str">
        <f>'Sessional + End Term Assessment'!C17</f>
        <v>AQSA MAKRANI</v>
      </c>
      <c r="D16" s="79">
        <v>27.0</v>
      </c>
      <c r="E16" s="80">
        <f t="shared" si="1"/>
        <v>1</v>
      </c>
      <c r="F16" s="80">
        <f t="shared" si="2"/>
        <v>1</v>
      </c>
      <c r="G16" s="80">
        <f t="shared" si="3"/>
        <v>1</v>
      </c>
      <c r="H16" s="79">
        <v>22.0</v>
      </c>
      <c r="I16" s="80">
        <f t="shared" si="4"/>
        <v>1</v>
      </c>
      <c r="J16" s="80">
        <f t="shared" si="5"/>
        <v>1</v>
      </c>
      <c r="K16" s="80">
        <f t="shared" si="6"/>
        <v>1</v>
      </c>
      <c r="L16" s="79">
        <v>16.0</v>
      </c>
      <c r="M16" s="80">
        <f t="shared" si="7"/>
        <v>1</v>
      </c>
      <c r="N16" s="80">
        <f t="shared" si="8"/>
        <v>1</v>
      </c>
      <c r="O16" s="80">
        <f t="shared" si="9"/>
        <v>1</v>
      </c>
      <c r="P16" s="79"/>
      <c r="Q16" s="80"/>
      <c r="R16" s="80"/>
      <c r="S16" s="81">
        <f t="shared" si="10"/>
        <v>65</v>
      </c>
      <c r="T16" s="82">
        <v>54.0</v>
      </c>
      <c r="U16" s="83"/>
      <c r="V16" s="60"/>
      <c r="W16" s="60"/>
      <c r="X16" s="34">
        <v>29.0</v>
      </c>
      <c r="Y16" s="60">
        <f t="shared" si="11"/>
        <v>66</v>
      </c>
      <c r="Z16" s="60">
        <f t="shared" si="12"/>
        <v>28</v>
      </c>
      <c r="AA16" s="60">
        <f t="shared" si="13"/>
        <v>30</v>
      </c>
      <c r="AB16" s="60"/>
      <c r="AC16" s="60"/>
    </row>
    <row r="17" ht="19.5" customHeight="1">
      <c r="A17" s="77">
        <f>'Sessional + End Term Assessment'!A18</f>
        <v>11</v>
      </c>
      <c r="B17" s="78" t="str">
        <f>'Sessional + End Term Assessment'!B18</f>
        <v>23ETCCS011</v>
      </c>
      <c r="C17" s="78" t="str">
        <f>'Sessional + End Term Assessment'!C18</f>
        <v>ARIHANT KOTHARI</v>
      </c>
      <c r="D17" s="79">
        <v>27.0</v>
      </c>
      <c r="E17" s="80">
        <f t="shared" si="1"/>
        <v>1</v>
      </c>
      <c r="F17" s="80">
        <f t="shared" si="2"/>
        <v>1</v>
      </c>
      <c r="G17" s="80">
        <f t="shared" si="3"/>
        <v>1</v>
      </c>
      <c r="H17" s="79">
        <v>25.0</v>
      </c>
      <c r="I17" s="80">
        <f t="shared" si="4"/>
        <v>1</v>
      </c>
      <c r="J17" s="80">
        <f t="shared" si="5"/>
        <v>1</v>
      </c>
      <c r="K17" s="80">
        <f t="shared" si="6"/>
        <v>1</v>
      </c>
      <c r="L17" s="79">
        <v>13.0</v>
      </c>
      <c r="M17" s="80">
        <f t="shared" si="7"/>
        <v>1</v>
      </c>
      <c r="N17" s="80">
        <f t="shared" si="8"/>
        <v>1</v>
      </c>
      <c r="O17" s="80">
        <f t="shared" si="9"/>
        <v>1</v>
      </c>
      <c r="P17" s="79"/>
      <c r="Q17" s="80"/>
      <c r="R17" s="80"/>
      <c r="S17" s="81">
        <f t="shared" si="10"/>
        <v>65</v>
      </c>
      <c r="T17" s="82">
        <v>68.0</v>
      </c>
      <c r="U17" s="83"/>
      <c r="V17" s="60"/>
      <c r="W17" s="60"/>
      <c r="X17" s="34">
        <v>29.0</v>
      </c>
      <c r="Y17" s="60">
        <f t="shared" si="11"/>
        <v>66</v>
      </c>
      <c r="Z17" s="60">
        <f t="shared" si="12"/>
        <v>28</v>
      </c>
      <c r="AA17" s="60">
        <f t="shared" si="13"/>
        <v>30</v>
      </c>
      <c r="AB17" s="60"/>
      <c r="AC17" s="60"/>
    </row>
    <row r="18" ht="19.5" customHeight="1">
      <c r="A18" s="77">
        <f>'Sessional + End Term Assessment'!A19</f>
        <v>12</v>
      </c>
      <c r="B18" s="78" t="str">
        <f>'Sessional + End Term Assessment'!B19</f>
        <v>23ETCCS012</v>
      </c>
      <c r="C18" s="78" t="str">
        <f>'Sessional + End Term Assessment'!C19</f>
        <v>ARYAN KUMAR SHRIVASTAVA</v>
      </c>
      <c r="D18" s="79">
        <v>19.0</v>
      </c>
      <c r="E18" s="80">
        <f t="shared" si="1"/>
        <v>1</v>
      </c>
      <c r="F18" s="80">
        <f t="shared" si="2"/>
        <v>1</v>
      </c>
      <c r="G18" s="80">
        <f t="shared" si="3"/>
        <v>0</v>
      </c>
      <c r="H18" s="79">
        <v>25.0</v>
      </c>
      <c r="I18" s="80">
        <f t="shared" si="4"/>
        <v>1</v>
      </c>
      <c r="J18" s="80">
        <f t="shared" si="5"/>
        <v>1</v>
      </c>
      <c r="K18" s="80">
        <f t="shared" si="6"/>
        <v>1</v>
      </c>
      <c r="L18" s="79">
        <v>1.0</v>
      </c>
      <c r="M18" s="80">
        <f t="shared" si="7"/>
        <v>0</v>
      </c>
      <c r="N18" s="80">
        <f t="shared" si="8"/>
        <v>0</v>
      </c>
      <c r="O18" s="80">
        <f t="shared" si="9"/>
        <v>0</v>
      </c>
      <c r="P18" s="79"/>
      <c r="Q18" s="80"/>
      <c r="R18" s="80"/>
      <c r="S18" s="81">
        <f t="shared" si="10"/>
        <v>45</v>
      </c>
      <c r="T18" s="82">
        <v>49.0</v>
      </c>
      <c r="U18" s="83"/>
      <c r="V18" s="60"/>
      <c r="W18" s="60"/>
      <c r="X18" s="34">
        <v>20.0</v>
      </c>
      <c r="Y18" s="60">
        <f t="shared" si="11"/>
        <v>45</v>
      </c>
      <c r="Z18" s="60">
        <f t="shared" si="12"/>
        <v>19</v>
      </c>
      <c r="AA18" s="60">
        <f t="shared" si="13"/>
        <v>21</v>
      </c>
      <c r="AB18" s="60"/>
      <c r="AC18" s="60"/>
    </row>
    <row r="19" ht="19.5" customHeight="1">
      <c r="A19" s="77">
        <f>'Sessional + End Term Assessment'!A20</f>
        <v>13</v>
      </c>
      <c r="B19" s="78" t="str">
        <f>'Sessional + End Term Assessment'!B20</f>
        <v>23ETCCS013</v>
      </c>
      <c r="C19" s="78" t="str">
        <f>'Sessional + End Term Assessment'!C20</f>
        <v>ARYAN SHARMA</v>
      </c>
      <c r="D19" s="79">
        <v>23.0</v>
      </c>
      <c r="E19" s="80">
        <f t="shared" si="1"/>
        <v>1</v>
      </c>
      <c r="F19" s="80">
        <f t="shared" si="2"/>
        <v>1</v>
      </c>
      <c r="G19" s="80">
        <f t="shared" si="3"/>
        <v>1</v>
      </c>
      <c r="H19" s="79">
        <v>26.0</v>
      </c>
      <c r="I19" s="80">
        <f t="shared" si="4"/>
        <v>1</v>
      </c>
      <c r="J19" s="80">
        <f t="shared" si="5"/>
        <v>1</v>
      </c>
      <c r="K19" s="80">
        <f t="shared" si="6"/>
        <v>1</v>
      </c>
      <c r="L19" s="79">
        <v>7.0</v>
      </c>
      <c r="M19" s="80">
        <f t="shared" si="7"/>
        <v>1</v>
      </c>
      <c r="N19" s="80">
        <f t="shared" si="8"/>
        <v>0</v>
      </c>
      <c r="O19" s="80">
        <f t="shared" si="9"/>
        <v>0</v>
      </c>
      <c r="P19" s="79"/>
      <c r="Q19" s="80"/>
      <c r="R19" s="80"/>
      <c r="S19" s="81">
        <f t="shared" si="10"/>
        <v>56</v>
      </c>
      <c r="T19" s="82">
        <v>56.0</v>
      </c>
      <c r="U19" s="83"/>
      <c r="V19" s="60"/>
      <c r="W19" s="60"/>
      <c r="X19" s="34">
        <v>25.0</v>
      </c>
      <c r="Y19" s="60">
        <f t="shared" si="11"/>
        <v>56</v>
      </c>
      <c r="Z19" s="60">
        <f t="shared" si="12"/>
        <v>24</v>
      </c>
      <c r="AA19" s="60">
        <f t="shared" si="13"/>
        <v>26</v>
      </c>
      <c r="AB19" s="60"/>
      <c r="AC19" s="60"/>
    </row>
    <row r="20" ht="19.5" customHeight="1">
      <c r="A20" s="77">
        <f>'Sessional + End Term Assessment'!A21</f>
        <v>14</v>
      </c>
      <c r="B20" s="78" t="str">
        <f>'Sessional + End Term Assessment'!B21</f>
        <v>23ETCCS014</v>
      </c>
      <c r="C20" s="78" t="str">
        <f>'Sessional + End Term Assessment'!C21</f>
        <v>ASHOK SUTHAR</v>
      </c>
      <c r="D20" s="79">
        <v>22.0</v>
      </c>
      <c r="E20" s="80">
        <f t="shared" si="1"/>
        <v>1</v>
      </c>
      <c r="F20" s="80">
        <f t="shared" si="2"/>
        <v>1</v>
      </c>
      <c r="G20" s="80">
        <f t="shared" si="3"/>
        <v>1</v>
      </c>
      <c r="H20" s="79">
        <v>20.0</v>
      </c>
      <c r="I20" s="80">
        <f t="shared" si="4"/>
        <v>1</v>
      </c>
      <c r="J20" s="80">
        <f t="shared" si="5"/>
        <v>1</v>
      </c>
      <c r="K20" s="80">
        <f t="shared" si="6"/>
        <v>1</v>
      </c>
      <c r="L20" s="79">
        <v>10.0</v>
      </c>
      <c r="M20" s="80">
        <f t="shared" si="7"/>
        <v>1</v>
      </c>
      <c r="N20" s="80">
        <f t="shared" si="8"/>
        <v>1</v>
      </c>
      <c r="O20" s="80">
        <f t="shared" si="9"/>
        <v>1</v>
      </c>
      <c r="P20" s="79"/>
      <c r="Q20" s="80"/>
      <c r="R20" s="80"/>
      <c r="S20" s="81">
        <f t="shared" si="10"/>
        <v>52</v>
      </c>
      <c r="T20" s="82">
        <v>66.0</v>
      </c>
      <c r="U20" s="83"/>
      <c r="V20" s="60"/>
      <c r="W20" s="60"/>
      <c r="X20" s="34">
        <v>23.0</v>
      </c>
      <c r="Y20" s="60">
        <f t="shared" si="11"/>
        <v>52</v>
      </c>
      <c r="Z20" s="60">
        <f t="shared" si="12"/>
        <v>22</v>
      </c>
      <c r="AA20" s="60">
        <f t="shared" si="13"/>
        <v>24</v>
      </c>
      <c r="AB20" s="60"/>
      <c r="AC20" s="60"/>
    </row>
    <row r="21" ht="19.5" customHeight="1">
      <c r="A21" s="77">
        <f>'Sessional + End Term Assessment'!A22</f>
        <v>15</v>
      </c>
      <c r="B21" s="78" t="str">
        <f>'Sessional + End Term Assessment'!B22</f>
        <v>23ETCCS015</v>
      </c>
      <c r="C21" s="78" t="str">
        <f>'Sessional + End Term Assessment'!C22</f>
        <v>ASHWIN RAJ SINGH CHOUHAN</v>
      </c>
      <c r="D21" s="79">
        <v>19.0</v>
      </c>
      <c r="E21" s="80">
        <f t="shared" si="1"/>
        <v>1</v>
      </c>
      <c r="F21" s="80">
        <f t="shared" si="2"/>
        <v>1</v>
      </c>
      <c r="G21" s="80">
        <f t="shared" si="3"/>
        <v>0</v>
      </c>
      <c r="H21" s="79">
        <v>19.0</v>
      </c>
      <c r="I21" s="80">
        <f t="shared" si="4"/>
        <v>1</v>
      </c>
      <c r="J21" s="80">
        <f t="shared" si="5"/>
        <v>1</v>
      </c>
      <c r="K21" s="80">
        <f t="shared" si="6"/>
        <v>0</v>
      </c>
      <c r="L21" s="79">
        <v>7.0</v>
      </c>
      <c r="M21" s="80">
        <f t="shared" si="7"/>
        <v>1</v>
      </c>
      <c r="N21" s="80">
        <f t="shared" si="8"/>
        <v>0</v>
      </c>
      <c r="O21" s="80">
        <f t="shared" si="9"/>
        <v>0</v>
      </c>
      <c r="P21" s="79"/>
      <c r="Q21" s="80"/>
      <c r="R21" s="80"/>
      <c r="S21" s="81">
        <f t="shared" si="10"/>
        <v>45</v>
      </c>
      <c r="T21" s="82">
        <v>49.0</v>
      </c>
      <c r="U21" s="83"/>
      <c r="V21" s="60"/>
      <c r="W21" s="60"/>
      <c r="X21" s="34">
        <v>20.0</v>
      </c>
      <c r="Y21" s="60">
        <f t="shared" si="11"/>
        <v>45</v>
      </c>
      <c r="Z21" s="60">
        <f t="shared" si="12"/>
        <v>19</v>
      </c>
      <c r="AA21" s="60">
        <f t="shared" si="13"/>
        <v>21</v>
      </c>
      <c r="AB21" s="60"/>
      <c r="AC21" s="60"/>
    </row>
    <row r="22" ht="19.5" customHeight="1">
      <c r="A22" s="77">
        <f>'Sessional + End Term Assessment'!A23</f>
        <v>16</v>
      </c>
      <c r="B22" s="78" t="str">
        <f>'Sessional + End Term Assessment'!B23</f>
        <v>23ETCCS016</v>
      </c>
      <c r="C22" s="78" t="str">
        <f>'Sessional + End Term Assessment'!C23</f>
        <v>BHARAT PRAJAPAT</v>
      </c>
      <c r="D22" s="79">
        <v>28.0</v>
      </c>
      <c r="E22" s="80">
        <f t="shared" si="1"/>
        <v>1</v>
      </c>
      <c r="F22" s="80">
        <f t="shared" si="2"/>
        <v>1</v>
      </c>
      <c r="G22" s="80">
        <f t="shared" si="3"/>
        <v>1</v>
      </c>
      <c r="H22" s="79">
        <v>28.0</v>
      </c>
      <c r="I22" s="80">
        <f t="shared" si="4"/>
        <v>1</v>
      </c>
      <c r="J22" s="80">
        <f t="shared" si="5"/>
        <v>1</v>
      </c>
      <c r="K22" s="80">
        <f t="shared" si="6"/>
        <v>1</v>
      </c>
      <c r="L22" s="79">
        <v>11.0</v>
      </c>
      <c r="M22" s="80">
        <f t="shared" si="7"/>
        <v>1</v>
      </c>
      <c r="N22" s="80">
        <f t="shared" si="8"/>
        <v>1</v>
      </c>
      <c r="O22" s="80">
        <f t="shared" si="9"/>
        <v>1</v>
      </c>
      <c r="P22" s="79"/>
      <c r="Q22" s="80"/>
      <c r="R22" s="80"/>
      <c r="S22" s="81">
        <f t="shared" si="10"/>
        <v>67</v>
      </c>
      <c r="T22" s="82">
        <v>68.0</v>
      </c>
      <c r="U22" s="83"/>
      <c r="V22" s="60"/>
      <c r="W22" s="60"/>
      <c r="X22" s="34">
        <v>30.0</v>
      </c>
      <c r="Y22" s="60">
        <f t="shared" si="11"/>
        <v>68</v>
      </c>
      <c r="Z22" s="60">
        <f t="shared" si="12"/>
        <v>29</v>
      </c>
      <c r="AA22" s="60">
        <f t="shared" si="13"/>
        <v>31</v>
      </c>
      <c r="AB22" s="60"/>
      <c r="AC22" s="60"/>
    </row>
    <row r="23" ht="19.5" customHeight="1">
      <c r="A23" s="77">
        <f>'Sessional + End Term Assessment'!A24</f>
        <v>17</v>
      </c>
      <c r="B23" s="78" t="str">
        <f>'Sessional + End Term Assessment'!B24</f>
        <v>23ETCCS017</v>
      </c>
      <c r="C23" s="78" t="str">
        <f>'Sessional + End Term Assessment'!C24</f>
        <v>BHAVESH GURJAR</v>
      </c>
      <c r="D23" s="79">
        <v>27.0</v>
      </c>
      <c r="E23" s="80">
        <f t="shared" si="1"/>
        <v>1</v>
      </c>
      <c r="F23" s="80">
        <f t="shared" si="2"/>
        <v>1</v>
      </c>
      <c r="G23" s="80">
        <f t="shared" si="3"/>
        <v>1</v>
      </c>
      <c r="H23" s="79">
        <v>29.0</v>
      </c>
      <c r="I23" s="80">
        <f t="shared" si="4"/>
        <v>1</v>
      </c>
      <c r="J23" s="80">
        <f t="shared" si="5"/>
        <v>1</v>
      </c>
      <c r="K23" s="80">
        <f t="shared" si="6"/>
        <v>1</v>
      </c>
      <c r="L23" s="79">
        <v>9.0</v>
      </c>
      <c r="M23" s="80">
        <f t="shared" si="7"/>
        <v>1</v>
      </c>
      <c r="N23" s="80">
        <f t="shared" si="8"/>
        <v>1</v>
      </c>
      <c r="O23" s="80">
        <f t="shared" si="9"/>
        <v>0</v>
      </c>
      <c r="P23" s="79"/>
      <c r="Q23" s="80"/>
      <c r="R23" s="80"/>
      <c r="S23" s="81">
        <f t="shared" si="10"/>
        <v>65</v>
      </c>
      <c r="T23" s="82">
        <v>66.0</v>
      </c>
      <c r="U23" s="83"/>
      <c r="V23" s="60"/>
      <c r="W23" s="60"/>
      <c r="X23" s="34">
        <v>29.0</v>
      </c>
      <c r="Y23" s="60">
        <f t="shared" si="11"/>
        <v>66</v>
      </c>
      <c r="Z23" s="60">
        <f t="shared" si="12"/>
        <v>28</v>
      </c>
      <c r="AA23" s="60">
        <f t="shared" si="13"/>
        <v>30</v>
      </c>
      <c r="AB23" s="60"/>
      <c r="AC23" s="60"/>
    </row>
    <row r="24" ht="19.5" customHeight="1">
      <c r="A24" s="77">
        <f>'Sessional + End Term Assessment'!A25</f>
        <v>18</v>
      </c>
      <c r="B24" s="78" t="str">
        <f>'Sessional + End Term Assessment'!B25</f>
        <v>23ETCCS018</v>
      </c>
      <c r="C24" s="78" t="str">
        <f>'Sessional + End Term Assessment'!C25</f>
        <v>BHAVESH SUTHAR</v>
      </c>
      <c r="D24" s="79">
        <v>24.0</v>
      </c>
      <c r="E24" s="80">
        <f t="shared" si="1"/>
        <v>1</v>
      </c>
      <c r="F24" s="80">
        <f t="shared" si="2"/>
        <v>1</v>
      </c>
      <c r="G24" s="80">
        <f t="shared" si="3"/>
        <v>1</v>
      </c>
      <c r="H24" s="79">
        <v>25.0</v>
      </c>
      <c r="I24" s="80">
        <f t="shared" si="4"/>
        <v>1</v>
      </c>
      <c r="J24" s="80">
        <f t="shared" si="5"/>
        <v>1</v>
      </c>
      <c r="K24" s="80">
        <f t="shared" si="6"/>
        <v>1</v>
      </c>
      <c r="L24" s="79">
        <v>9.0</v>
      </c>
      <c r="M24" s="80">
        <f t="shared" si="7"/>
        <v>1</v>
      </c>
      <c r="N24" s="80">
        <f t="shared" si="8"/>
        <v>1</v>
      </c>
      <c r="O24" s="80">
        <f t="shared" si="9"/>
        <v>0</v>
      </c>
      <c r="P24" s="79"/>
      <c r="Q24" s="80"/>
      <c r="R24" s="80"/>
      <c r="S24" s="81">
        <f t="shared" si="10"/>
        <v>58</v>
      </c>
      <c r="T24" s="82">
        <v>52.0</v>
      </c>
      <c r="U24" s="83"/>
      <c r="V24" s="60"/>
      <c r="W24" s="60"/>
      <c r="X24" s="34">
        <v>26.0</v>
      </c>
      <c r="Y24" s="60">
        <f t="shared" si="11"/>
        <v>59</v>
      </c>
      <c r="Z24" s="60">
        <f t="shared" si="12"/>
        <v>25</v>
      </c>
      <c r="AA24" s="60">
        <f t="shared" si="13"/>
        <v>27</v>
      </c>
      <c r="AB24" s="60"/>
      <c r="AC24" s="60"/>
    </row>
    <row r="25" ht="19.5" customHeight="1">
      <c r="A25" s="77">
        <f>'Sessional + End Term Assessment'!A26</f>
        <v>19</v>
      </c>
      <c r="B25" s="78" t="str">
        <f>'Sessional + End Term Assessment'!B26</f>
        <v>23ETCCS019</v>
      </c>
      <c r="C25" s="78" t="str">
        <f>'Sessional + End Term Assessment'!C26</f>
        <v>BHAVISHYA PALIWAL</v>
      </c>
      <c r="D25" s="79">
        <v>27.0</v>
      </c>
      <c r="E25" s="80">
        <f t="shared" si="1"/>
        <v>1</v>
      </c>
      <c r="F25" s="80">
        <f t="shared" si="2"/>
        <v>1</v>
      </c>
      <c r="G25" s="80">
        <f t="shared" si="3"/>
        <v>1</v>
      </c>
      <c r="H25" s="79">
        <v>25.0</v>
      </c>
      <c r="I25" s="80">
        <f t="shared" si="4"/>
        <v>1</v>
      </c>
      <c r="J25" s="80">
        <f t="shared" si="5"/>
        <v>1</v>
      </c>
      <c r="K25" s="80">
        <f t="shared" si="6"/>
        <v>1</v>
      </c>
      <c r="L25" s="79">
        <v>13.0</v>
      </c>
      <c r="M25" s="80">
        <f t="shared" si="7"/>
        <v>1</v>
      </c>
      <c r="N25" s="80">
        <f t="shared" si="8"/>
        <v>1</v>
      </c>
      <c r="O25" s="80">
        <f t="shared" si="9"/>
        <v>1</v>
      </c>
      <c r="P25" s="79"/>
      <c r="Q25" s="80"/>
      <c r="R25" s="80"/>
      <c r="S25" s="81">
        <f t="shared" si="10"/>
        <v>65</v>
      </c>
      <c r="T25" s="82">
        <v>68.0</v>
      </c>
      <c r="U25" s="83"/>
      <c r="V25" s="60"/>
      <c r="W25" s="60"/>
      <c r="X25" s="34">
        <v>29.0</v>
      </c>
      <c r="Y25" s="60">
        <f t="shared" si="11"/>
        <v>66</v>
      </c>
      <c r="Z25" s="60">
        <f t="shared" si="12"/>
        <v>28</v>
      </c>
      <c r="AA25" s="60">
        <f t="shared" si="13"/>
        <v>30</v>
      </c>
      <c r="AB25" s="60"/>
      <c r="AC25" s="60"/>
    </row>
    <row r="26" ht="19.5" customHeight="1">
      <c r="A26" s="77">
        <f>'Sessional + End Term Assessment'!A27</f>
        <v>20</v>
      </c>
      <c r="B26" s="78" t="str">
        <f>'Sessional + End Term Assessment'!B27</f>
        <v>23ETCCS020</v>
      </c>
      <c r="C26" s="78" t="str">
        <f>'Sessional + End Term Assessment'!C27</f>
        <v>BHAVY BAID</v>
      </c>
      <c r="D26" s="79">
        <v>27.0</v>
      </c>
      <c r="E26" s="80">
        <f t="shared" si="1"/>
        <v>1</v>
      </c>
      <c r="F26" s="80">
        <f t="shared" si="2"/>
        <v>1</v>
      </c>
      <c r="G26" s="80">
        <f t="shared" si="3"/>
        <v>1</v>
      </c>
      <c r="H26" s="79">
        <v>25.0</v>
      </c>
      <c r="I26" s="80">
        <f t="shared" si="4"/>
        <v>1</v>
      </c>
      <c r="J26" s="80">
        <f t="shared" si="5"/>
        <v>1</v>
      </c>
      <c r="K26" s="80">
        <f t="shared" si="6"/>
        <v>1</v>
      </c>
      <c r="L26" s="79">
        <v>13.0</v>
      </c>
      <c r="M26" s="80">
        <f t="shared" si="7"/>
        <v>1</v>
      </c>
      <c r="N26" s="80">
        <f t="shared" si="8"/>
        <v>1</v>
      </c>
      <c r="O26" s="80">
        <f t="shared" si="9"/>
        <v>1</v>
      </c>
      <c r="P26" s="79"/>
      <c r="Q26" s="80"/>
      <c r="R26" s="80"/>
      <c r="S26" s="81">
        <f t="shared" si="10"/>
        <v>65</v>
      </c>
      <c r="T26" s="82">
        <v>68.0</v>
      </c>
      <c r="U26" s="83"/>
      <c r="V26" s="60"/>
      <c r="W26" s="60"/>
      <c r="X26" s="34">
        <v>29.0</v>
      </c>
      <c r="Y26" s="60">
        <f t="shared" si="11"/>
        <v>66</v>
      </c>
      <c r="Z26" s="60">
        <f t="shared" si="12"/>
        <v>28</v>
      </c>
      <c r="AA26" s="60">
        <f t="shared" si="13"/>
        <v>30</v>
      </c>
      <c r="AB26" s="60"/>
      <c r="AC26" s="60"/>
    </row>
    <row r="27" ht="19.5" customHeight="1">
      <c r="A27" s="77">
        <f>'Sessional + End Term Assessment'!A28</f>
        <v>21</v>
      </c>
      <c r="B27" s="78" t="str">
        <f>'Sessional + End Term Assessment'!B28</f>
        <v>23ETCCS021</v>
      </c>
      <c r="C27" s="78" t="str">
        <f>'Sessional + End Term Assessment'!C28</f>
        <v>BHAVY SARVA</v>
      </c>
      <c r="D27" s="79">
        <v>22.0</v>
      </c>
      <c r="E27" s="80">
        <f t="shared" si="1"/>
        <v>1</v>
      </c>
      <c r="F27" s="80">
        <f t="shared" si="2"/>
        <v>1</v>
      </c>
      <c r="G27" s="80">
        <f t="shared" si="3"/>
        <v>1</v>
      </c>
      <c r="H27" s="79">
        <v>22.0</v>
      </c>
      <c r="I27" s="80">
        <f t="shared" si="4"/>
        <v>1</v>
      </c>
      <c r="J27" s="80">
        <f t="shared" si="5"/>
        <v>1</v>
      </c>
      <c r="K27" s="80">
        <f t="shared" si="6"/>
        <v>1</v>
      </c>
      <c r="L27" s="79">
        <v>10.0</v>
      </c>
      <c r="M27" s="80">
        <f t="shared" si="7"/>
        <v>1</v>
      </c>
      <c r="N27" s="80">
        <f t="shared" si="8"/>
        <v>1</v>
      </c>
      <c r="O27" s="80">
        <f t="shared" si="9"/>
        <v>1</v>
      </c>
      <c r="P27" s="79"/>
      <c r="Q27" s="80"/>
      <c r="R27" s="80"/>
      <c r="S27" s="81">
        <f t="shared" si="10"/>
        <v>54</v>
      </c>
      <c r="T27" s="82">
        <v>54.0</v>
      </c>
      <c r="U27" s="83"/>
      <c r="V27" s="60"/>
      <c r="W27" s="60"/>
      <c r="X27" s="34">
        <v>24.0</v>
      </c>
      <c r="Y27" s="60">
        <f t="shared" si="11"/>
        <v>54</v>
      </c>
      <c r="Z27" s="60">
        <f t="shared" si="12"/>
        <v>23</v>
      </c>
      <c r="AA27" s="60">
        <f t="shared" si="13"/>
        <v>25</v>
      </c>
      <c r="AB27" s="60"/>
      <c r="AC27" s="60"/>
    </row>
    <row r="28" ht="19.5" customHeight="1">
      <c r="A28" s="77">
        <f>'Sessional + End Term Assessment'!A29</f>
        <v>22</v>
      </c>
      <c r="B28" s="78" t="str">
        <f>'Sessional + End Term Assessment'!B29</f>
        <v>23ETCCS022</v>
      </c>
      <c r="C28" s="78" t="str">
        <f>'Sessional + End Term Assessment'!C29</f>
        <v>BHAVYARAJ SHRIMALI</v>
      </c>
      <c r="D28" s="79">
        <v>20.0</v>
      </c>
      <c r="E28" s="80">
        <f t="shared" si="1"/>
        <v>1</v>
      </c>
      <c r="F28" s="80">
        <f t="shared" si="2"/>
        <v>1</v>
      </c>
      <c r="G28" s="80">
        <f t="shared" si="3"/>
        <v>1</v>
      </c>
      <c r="H28" s="79">
        <v>18.0</v>
      </c>
      <c r="I28" s="80">
        <f t="shared" si="4"/>
        <v>1</v>
      </c>
      <c r="J28" s="80">
        <f t="shared" si="5"/>
        <v>1</v>
      </c>
      <c r="K28" s="80">
        <f t="shared" si="6"/>
        <v>0</v>
      </c>
      <c r="L28" s="79">
        <v>9.0</v>
      </c>
      <c r="M28" s="80">
        <f t="shared" si="7"/>
        <v>1</v>
      </c>
      <c r="N28" s="80">
        <f t="shared" si="8"/>
        <v>1</v>
      </c>
      <c r="O28" s="80">
        <f t="shared" si="9"/>
        <v>0</v>
      </c>
      <c r="P28" s="79"/>
      <c r="Q28" s="80"/>
      <c r="R28" s="80"/>
      <c r="S28" s="81">
        <f t="shared" si="10"/>
        <v>47</v>
      </c>
      <c r="T28" s="82">
        <v>68.0</v>
      </c>
      <c r="U28" s="83"/>
      <c r="V28" s="60"/>
      <c r="W28" s="60"/>
      <c r="X28" s="34">
        <v>21.0</v>
      </c>
      <c r="Y28" s="60">
        <f t="shared" si="11"/>
        <v>47</v>
      </c>
      <c r="Z28" s="60">
        <f t="shared" si="12"/>
        <v>20</v>
      </c>
      <c r="AA28" s="60">
        <f t="shared" si="13"/>
        <v>22</v>
      </c>
      <c r="AB28" s="60"/>
      <c r="AC28" s="60"/>
    </row>
    <row r="29" ht="19.5" customHeight="1">
      <c r="A29" s="77">
        <f>'Sessional + End Term Assessment'!A30</f>
        <v>23</v>
      </c>
      <c r="B29" s="78" t="str">
        <f>'Sessional + End Term Assessment'!B30</f>
        <v>23ETCCS023</v>
      </c>
      <c r="C29" s="78" t="str">
        <f>'Sessional + End Term Assessment'!C30</f>
        <v>BHUMI PALIWAL</v>
      </c>
      <c r="D29" s="79">
        <v>22.0</v>
      </c>
      <c r="E29" s="80">
        <f t="shared" si="1"/>
        <v>1</v>
      </c>
      <c r="F29" s="80">
        <f t="shared" si="2"/>
        <v>1</v>
      </c>
      <c r="G29" s="80">
        <f t="shared" si="3"/>
        <v>1</v>
      </c>
      <c r="H29" s="79">
        <v>22.0</v>
      </c>
      <c r="I29" s="80">
        <f t="shared" si="4"/>
        <v>1</v>
      </c>
      <c r="J29" s="80">
        <f t="shared" si="5"/>
        <v>1</v>
      </c>
      <c r="K29" s="80">
        <f t="shared" si="6"/>
        <v>1</v>
      </c>
      <c r="L29" s="79">
        <v>10.0</v>
      </c>
      <c r="M29" s="80">
        <f t="shared" si="7"/>
        <v>1</v>
      </c>
      <c r="N29" s="80">
        <f t="shared" si="8"/>
        <v>1</v>
      </c>
      <c r="O29" s="80">
        <f t="shared" si="9"/>
        <v>1</v>
      </c>
      <c r="P29" s="79"/>
      <c r="Q29" s="80"/>
      <c r="R29" s="80"/>
      <c r="S29" s="81">
        <f t="shared" si="10"/>
        <v>54</v>
      </c>
      <c r="T29" s="82">
        <v>68.0</v>
      </c>
      <c r="U29" s="83"/>
      <c r="V29" s="60"/>
      <c r="W29" s="60"/>
      <c r="X29" s="34">
        <v>24.0</v>
      </c>
      <c r="Y29" s="60">
        <f t="shared" si="11"/>
        <v>54</v>
      </c>
      <c r="Z29" s="60">
        <f t="shared" si="12"/>
        <v>23</v>
      </c>
      <c r="AA29" s="60">
        <f t="shared" si="13"/>
        <v>25</v>
      </c>
      <c r="AB29" s="60"/>
      <c r="AC29" s="60"/>
    </row>
    <row r="30" ht="19.5" customHeight="1">
      <c r="A30" s="77">
        <f>'Sessional + End Term Assessment'!A31</f>
        <v>24</v>
      </c>
      <c r="B30" s="78" t="str">
        <f>'Sessional + End Term Assessment'!B31</f>
        <v>23ETCCS024</v>
      </c>
      <c r="C30" s="78" t="str">
        <f>'Sessional + End Term Assessment'!C31</f>
        <v>CHINMAY TRIVEDI</v>
      </c>
      <c r="D30" s="79">
        <v>26.0</v>
      </c>
      <c r="E30" s="80">
        <f t="shared" si="1"/>
        <v>1</v>
      </c>
      <c r="F30" s="80">
        <f t="shared" si="2"/>
        <v>1</v>
      </c>
      <c r="G30" s="80">
        <f t="shared" si="3"/>
        <v>1</v>
      </c>
      <c r="H30" s="79">
        <v>25.0</v>
      </c>
      <c r="I30" s="80">
        <f t="shared" si="4"/>
        <v>1</v>
      </c>
      <c r="J30" s="80">
        <f t="shared" si="5"/>
        <v>1</v>
      </c>
      <c r="K30" s="80">
        <f t="shared" si="6"/>
        <v>1</v>
      </c>
      <c r="L30" s="79">
        <v>12.0</v>
      </c>
      <c r="M30" s="80">
        <f t="shared" si="7"/>
        <v>1</v>
      </c>
      <c r="N30" s="80">
        <f t="shared" si="8"/>
        <v>1</v>
      </c>
      <c r="O30" s="80">
        <f t="shared" si="9"/>
        <v>1</v>
      </c>
      <c r="P30" s="79"/>
      <c r="Q30" s="80"/>
      <c r="R30" s="80"/>
      <c r="S30" s="81">
        <f t="shared" si="10"/>
        <v>63</v>
      </c>
      <c r="T30" s="82">
        <v>49.0</v>
      </c>
      <c r="U30" s="83"/>
      <c r="V30" s="60"/>
      <c r="W30" s="60"/>
      <c r="X30" s="34">
        <v>28.0</v>
      </c>
      <c r="Y30" s="60">
        <f t="shared" si="11"/>
        <v>63</v>
      </c>
      <c r="Z30" s="60">
        <f t="shared" si="12"/>
        <v>27</v>
      </c>
      <c r="AA30" s="60">
        <f t="shared" si="13"/>
        <v>29</v>
      </c>
      <c r="AB30" s="60"/>
      <c r="AC30" s="60"/>
    </row>
    <row r="31" ht="19.5" customHeight="1">
      <c r="A31" s="77">
        <f>'Sessional + End Term Assessment'!A32</f>
        <v>25</v>
      </c>
      <c r="B31" s="78" t="str">
        <f>'Sessional + End Term Assessment'!B32</f>
        <v>23ETCCS025</v>
      </c>
      <c r="C31" s="78" t="str">
        <f>'Sessional + End Term Assessment'!C32</f>
        <v>DARAKSHAN KHAN</v>
      </c>
      <c r="D31" s="79">
        <v>25.0</v>
      </c>
      <c r="E31" s="80">
        <f t="shared" si="1"/>
        <v>1</v>
      </c>
      <c r="F31" s="80">
        <f t="shared" si="2"/>
        <v>1</v>
      </c>
      <c r="G31" s="80">
        <f t="shared" si="3"/>
        <v>1</v>
      </c>
      <c r="H31" s="79">
        <v>24.0</v>
      </c>
      <c r="I31" s="80">
        <f t="shared" si="4"/>
        <v>1</v>
      </c>
      <c r="J31" s="80">
        <f t="shared" si="5"/>
        <v>1</v>
      </c>
      <c r="K31" s="80">
        <f t="shared" si="6"/>
        <v>1</v>
      </c>
      <c r="L31" s="79">
        <v>12.0</v>
      </c>
      <c r="M31" s="80">
        <f t="shared" si="7"/>
        <v>1</v>
      </c>
      <c r="N31" s="80">
        <f t="shared" si="8"/>
        <v>1</v>
      </c>
      <c r="O31" s="80">
        <f t="shared" si="9"/>
        <v>1</v>
      </c>
      <c r="P31" s="79"/>
      <c r="Q31" s="80"/>
      <c r="R31" s="80"/>
      <c r="S31" s="81">
        <f t="shared" si="10"/>
        <v>61</v>
      </c>
      <c r="T31" s="82">
        <v>66.0</v>
      </c>
      <c r="U31" s="83"/>
      <c r="V31" s="60"/>
      <c r="W31" s="60"/>
      <c r="X31" s="34">
        <v>27.0</v>
      </c>
      <c r="Y31" s="60">
        <f t="shared" si="11"/>
        <v>61</v>
      </c>
      <c r="Z31" s="60">
        <f t="shared" si="12"/>
        <v>26</v>
      </c>
      <c r="AA31" s="60">
        <f t="shared" si="13"/>
        <v>28</v>
      </c>
      <c r="AB31" s="60"/>
      <c r="AC31" s="60"/>
    </row>
    <row r="32" ht="19.5" customHeight="1">
      <c r="A32" s="77">
        <f>'Sessional + End Term Assessment'!A33</f>
        <v>26</v>
      </c>
      <c r="B32" s="78" t="str">
        <f>'Sessional + End Term Assessment'!B33</f>
        <v>23ETCCS026</v>
      </c>
      <c r="C32" s="78" t="str">
        <f>'Sessional + End Term Assessment'!C33</f>
        <v>DASHRATH JANWA</v>
      </c>
      <c r="D32" s="79">
        <v>20.0</v>
      </c>
      <c r="E32" s="80">
        <f t="shared" si="1"/>
        <v>1</v>
      </c>
      <c r="F32" s="80">
        <f t="shared" si="2"/>
        <v>1</v>
      </c>
      <c r="G32" s="80">
        <f t="shared" si="3"/>
        <v>1</v>
      </c>
      <c r="H32" s="79">
        <v>18.0</v>
      </c>
      <c r="I32" s="80">
        <f t="shared" si="4"/>
        <v>1</v>
      </c>
      <c r="J32" s="80">
        <f t="shared" si="5"/>
        <v>1</v>
      </c>
      <c r="K32" s="80">
        <f t="shared" si="6"/>
        <v>0</v>
      </c>
      <c r="L32" s="79">
        <v>9.0</v>
      </c>
      <c r="M32" s="80">
        <f t="shared" si="7"/>
        <v>1</v>
      </c>
      <c r="N32" s="80">
        <f t="shared" si="8"/>
        <v>1</v>
      </c>
      <c r="O32" s="80">
        <f t="shared" si="9"/>
        <v>0</v>
      </c>
      <c r="P32" s="79"/>
      <c r="Q32" s="80"/>
      <c r="R32" s="80"/>
      <c r="S32" s="81">
        <f t="shared" si="10"/>
        <v>47</v>
      </c>
      <c r="T32" s="82">
        <v>52.0</v>
      </c>
      <c r="U32" s="83"/>
      <c r="V32" s="60"/>
      <c r="W32" s="60"/>
      <c r="X32" s="34">
        <v>21.0</v>
      </c>
      <c r="Y32" s="60">
        <f t="shared" si="11"/>
        <v>47</v>
      </c>
      <c r="Z32" s="60">
        <f t="shared" si="12"/>
        <v>20</v>
      </c>
      <c r="AA32" s="60">
        <f t="shared" si="13"/>
        <v>22</v>
      </c>
      <c r="AB32" s="60"/>
      <c r="AC32" s="60"/>
    </row>
    <row r="33" ht="19.5" customHeight="1">
      <c r="A33" s="77">
        <f>'Sessional + End Term Assessment'!A34</f>
        <v>27</v>
      </c>
      <c r="B33" s="78" t="str">
        <f>'Sessional + End Term Assessment'!B34</f>
        <v>23ETCCS027</v>
      </c>
      <c r="C33" s="78" t="str">
        <f>'Sessional + End Term Assessment'!C34</f>
        <v>DEEPAK SAINI</v>
      </c>
      <c r="D33" s="79">
        <v>26.0</v>
      </c>
      <c r="E33" s="80">
        <f t="shared" si="1"/>
        <v>1</v>
      </c>
      <c r="F33" s="80">
        <f t="shared" si="2"/>
        <v>1</v>
      </c>
      <c r="G33" s="80">
        <f t="shared" si="3"/>
        <v>1</v>
      </c>
      <c r="H33" s="79">
        <v>24.0</v>
      </c>
      <c r="I33" s="80">
        <f t="shared" si="4"/>
        <v>1</v>
      </c>
      <c r="J33" s="80">
        <f t="shared" si="5"/>
        <v>1</v>
      </c>
      <c r="K33" s="80">
        <f t="shared" si="6"/>
        <v>1</v>
      </c>
      <c r="L33" s="79">
        <v>13.0</v>
      </c>
      <c r="M33" s="80">
        <f t="shared" si="7"/>
        <v>1</v>
      </c>
      <c r="N33" s="80">
        <f t="shared" si="8"/>
        <v>1</v>
      </c>
      <c r="O33" s="80">
        <f t="shared" si="9"/>
        <v>1</v>
      </c>
      <c r="P33" s="79"/>
      <c r="Q33" s="80"/>
      <c r="R33" s="80"/>
      <c r="S33" s="81">
        <f t="shared" si="10"/>
        <v>63</v>
      </c>
      <c r="T33" s="82">
        <v>68.0</v>
      </c>
      <c r="U33" s="83"/>
      <c r="V33" s="60"/>
      <c r="W33" s="60"/>
      <c r="X33" s="34">
        <v>28.0</v>
      </c>
      <c r="Y33" s="60">
        <f t="shared" si="11"/>
        <v>63</v>
      </c>
      <c r="Z33" s="60">
        <f t="shared" si="12"/>
        <v>27</v>
      </c>
      <c r="AA33" s="60">
        <f t="shared" si="13"/>
        <v>29</v>
      </c>
      <c r="AB33" s="60"/>
      <c r="AC33" s="60"/>
    </row>
    <row r="34" ht="19.5" customHeight="1">
      <c r="A34" s="77">
        <f>'Sessional + End Term Assessment'!A35</f>
        <v>28</v>
      </c>
      <c r="B34" s="78" t="str">
        <f>'Sessional + End Term Assessment'!B35</f>
        <v>23ETCCS028</v>
      </c>
      <c r="C34" s="78" t="str">
        <f>'Sessional + End Term Assessment'!C35</f>
        <v>DEVENDRA SINGH</v>
      </c>
      <c r="D34" s="79">
        <v>21.0</v>
      </c>
      <c r="E34" s="80">
        <f t="shared" si="1"/>
        <v>1</v>
      </c>
      <c r="F34" s="80">
        <f t="shared" si="2"/>
        <v>1</v>
      </c>
      <c r="G34" s="80">
        <f t="shared" si="3"/>
        <v>1</v>
      </c>
      <c r="H34" s="79">
        <v>22.0</v>
      </c>
      <c r="I34" s="80">
        <f t="shared" si="4"/>
        <v>1</v>
      </c>
      <c r="J34" s="80">
        <f t="shared" si="5"/>
        <v>1</v>
      </c>
      <c r="K34" s="80">
        <f t="shared" si="6"/>
        <v>1</v>
      </c>
      <c r="L34" s="79">
        <v>7.0</v>
      </c>
      <c r="M34" s="80">
        <f t="shared" si="7"/>
        <v>1</v>
      </c>
      <c r="N34" s="80">
        <f t="shared" si="8"/>
        <v>0</v>
      </c>
      <c r="O34" s="80">
        <f t="shared" si="9"/>
        <v>0</v>
      </c>
      <c r="P34" s="79"/>
      <c r="Q34" s="80"/>
      <c r="R34" s="80"/>
      <c r="S34" s="81">
        <f t="shared" si="10"/>
        <v>50</v>
      </c>
      <c r="T34" s="82">
        <v>49.0</v>
      </c>
      <c r="U34" s="83"/>
      <c r="V34" s="60"/>
      <c r="W34" s="60"/>
      <c r="X34" s="34">
        <v>22.0</v>
      </c>
      <c r="Y34" s="60">
        <f t="shared" si="11"/>
        <v>49</v>
      </c>
      <c r="Z34" s="60">
        <f t="shared" si="12"/>
        <v>21</v>
      </c>
      <c r="AA34" s="60">
        <f t="shared" si="13"/>
        <v>23</v>
      </c>
      <c r="AB34" s="60"/>
      <c r="AC34" s="60"/>
    </row>
    <row r="35" ht="19.5" customHeight="1">
      <c r="A35" s="77">
        <f>'Sessional + End Term Assessment'!A36</f>
        <v>29</v>
      </c>
      <c r="B35" s="78" t="str">
        <f>'Sessional + End Term Assessment'!B36</f>
        <v>23ETCCS029</v>
      </c>
      <c r="C35" s="78" t="str">
        <f>'Sessional + End Term Assessment'!C36</f>
        <v>DEVIKA SAJEEV</v>
      </c>
      <c r="D35" s="79">
        <v>26.0</v>
      </c>
      <c r="E35" s="80">
        <f t="shared" si="1"/>
        <v>1</v>
      </c>
      <c r="F35" s="80">
        <f t="shared" si="2"/>
        <v>1</v>
      </c>
      <c r="G35" s="80">
        <f t="shared" si="3"/>
        <v>1</v>
      </c>
      <c r="H35" s="79">
        <v>28.0</v>
      </c>
      <c r="I35" s="80">
        <f t="shared" si="4"/>
        <v>1</v>
      </c>
      <c r="J35" s="80">
        <f t="shared" si="5"/>
        <v>1</v>
      </c>
      <c r="K35" s="80">
        <f t="shared" si="6"/>
        <v>1</v>
      </c>
      <c r="L35" s="79">
        <v>13.0</v>
      </c>
      <c r="M35" s="80">
        <f t="shared" si="7"/>
        <v>1</v>
      </c>
      <c r="N35" s="80">
        <f t="shared" si="8"/>
        <v>1</v>
      </c>
      <c r="O35" s="80">
        <f t="shared" si="9"/>
        <v>1</v>
      </c>
      <c r="P35" s="79"/>
      <c r="Q35" s="80"/>
      <c r="R35" s="80"/>
      <c r="S35" s="81">
        <f t="shared" si="10"/>
        <v>67</v>
      </c>
      <c r="T35" s="82">
        <v>68.0</v>
      </c>
      <c r="U35" s="83"/>
      <c r="V35" s="60"/>
      <c r="W35" s="60"/>
      <c r="X35" s="34">
        <v>30.0</v>
      </c>
      <c r="Y35" s="60">
        <f t="shared" si="11"/>
        <v>68</v>
      </c>
      <c r="Z35" s="60">
        <f t="shared" si="12"/>
        <v>29</v>
      </c>
      <c r="AA35" s="60">
        <f t="shared" si="13"/>
        <v>31</v>
      </c>
      <c r="AB35" s="60"/>
      <c r="AC35" s="60"/>
    </row>
    <row r="36" ht="19.5" customHeight="1">
      <c r="A36" s="77">
        <f>'Sessional + End Term Assessment'!A37</f>
        <v>30</v>
      </c>
      <c r="B36" s="78" t="str">
        <f>'Sessional + End Term Assessment'!B37</f>
        <v>23ETCCS030</v>
      </c>
      <c r="C36" s="78" t="str">
        <f>'Sessional + End Term Assessment'!C37</f>
        <v>DHRUV AMETA</v>
      </c>
      <c r="D36" s="79">
        <v>15.0</v>
      </c>
      <c r="E36" s="80">
        <f t="shared" si="1"/>
        <v>1</v>
      </c>
      <c r="F36" s="80">
        <f t="shared" si="2"/>
        <v>0</v>
      </c>
      <c r="G36" s="80">
        <f t="shared" si="3"/>
        <v>0</v>
      </c>
      <c r="H36" s="79">
        <v>22.0</v>
      </c>
      <c r="I36" s="80">
        <f t="shared" si="4"/>
        <v>1</v>
      </c>
      <c r="J36" s="80">
        <f t="shared" si="5"/>
        <v>1</v>
      </c>
      <c r="K36" s="80">
        <f t="shared" si="6"/>
        <v>1</v>
      </c>
      <c r="L36" s="79">
        <v>8.0</v>
      </c>
      <c r="M36" s="80">
        <f t="shared" si="7"/>
        <v>1</v>
      </c>
      <c r="N36" s="80">
        <f t="shared" si="8"/>
        <v>0</v>
      </c>
      <c r="O36" s="80">
        <f t="shared" si="9"/>
        <v>0</v>
      </c>
      <c r="P36" s="79"/>
      <c r="Q36" s="80"/>
      <c r="R36" s="80"/>
      <c r="S36" s="81">
        <f t="shared" si="10"/>
        <v>45</v>
      </c>
      <c r="T36" s="82">
        <v>49.0</v>
      </c>
      <c r="U36" s="83"/>
      <c r="V36" s="60"/>
      <c r="W36" s="60"/>
      <c r="X36" s="34">
        <v>20.0</v>
      </c>
      <c r="Y36" s="60">
        <f t="shared" si="11"/>
        <v>45</v>
      </c>
      <c r="Z36" s="60">
        <f t="shared" si="12"/>
        <v>19</v>
      </c>
      <c r="AA36" s="60">
        <f t="shared" si="13"/>
        <v>21</v>
      </c>
      <c r="AB36" s="60"/>
      <c r="AC36" s="60"/>
    </row>
    <row r="37" ht="19.5" customHeight="1">
      <c r="A37" s="77">
        <f>'Sessional + End Term Assessment'!A38</f>
        <v>31</v>
      </c>
      <c r="B37" s="78" t="str">
        <f>'Sessional + End Term Assessment'!B38</f>
        <v>23ETCCS031</v>
      </c>
      <c r="C37" s="78" t="str">
        <f>'Sessional + End Term Assessment'!C38</f>
        <v>DIBYOJYOTI BAL</v>
      </c>
      <c r="D37" s="79">
        <v>23.0</v>
      </c>
      <c r="E37" s="80">
        <f t="shared" si="1"/>
        <v>1</v>
      </c>
      <c r="F37" s="80">
        <f t="shared" si="2"/>
        <v>1</v>
      </c>
      <c r="G37" s="80">
        <f t="shared" si="3"/>
        <v>1</v>
      </c>
      <c r="H37" s="79">
        <v>28.0</v>
      </c>
      <c r="I37" s="80">
        <f t="shared" si="4"/>
        <v>1</v>
      </c>
      <c r="J37" s="80">
        <f t="shared" si="5"/>
        <v>1</v>
      </c>
      <c r="K37" s="80">
        <f t="shared" si="6"/>
        <v>1</v>
      </c>
      <c r="L37" s="79">
        <v>14.0</v>
      </c>
      <c r="M37" s="80">
        <f t="shared" si="7"/>
        <v>1</v>
      </c>
      <c r="N37" s="80">
        <f t="shared" si="8"/>
        <v>1</v>
      </c>
      <c r="O37" s="80">
        <f t="shared" si="9"/>
        <v>1</v>
      </c>
      <c r="P37" s="79"/>
      <c r="Q37" s="80"/>
      <c r="R37" s="80"/>
      <c r="S37" s="81">
        <f t="shared" si="10"/>
        <v>65</v>
      </c>
      <c r="T37" s="82">
        <v>49.0</v>
      </c>
      <c r="U37" s="83"/>
      <c r="V37" s="60"/>
      <c r="W37" s="60"/>
      <c r="X37" s="34">
        <v>29.0</v>
      </c>
      <c r="Y37" s="60">
        <f t="shared" si="11"/>
        <v>66</v>
      </c>
      <c r="Z37" s="60">
        <f t="shared" si="12"/>
        <v>28</v>
      </c>
      <c r="AA37" s="60">
        <f t="shared" si="13"/>
        <v>30</v>
      </c>
      <c r="AB37" s="60"/>
      <c r="AC37" s="60"/>
    </row>
    <row r="38" ht="19.5" customHeight="1">
      <c r="A38" s="77">
        <f>'Sessional + End Term Assessment'!A39</f>
        <v>32</v>
      </c>
      <c r="B38" s="78" t="str">
        <f>'Sessional + End Term Assessment'!B39</f>
        <v>23ETCCS032</v>
      </c>
      <c r="C38" s="78" t="str">
        <f>'Sessional + End Term Assessment'!C39</f>
        <v>DIKSHIT SUTHAR</v>
      </c>
      <c r="D38" s="79">
        <v>10.0</v>
      </c>
      <c r="E38" s="80">
        <f t="shared" si="1"/>
        <v>0</v>
      </c>
      <c r="F38" s="80">
        <f t="shared" si="2"/>
        <v>0</v>
      </c>
      <c r="G38" s="80">
        <f t="shared" si="3"/>
        <v>0</v>
      </c>
      <c r="H38" s="79">
        <v>27.0</v>
      </c>
      <c r="I38" s="80">
        <f t="shared" si="4"/>
        <v>1</v>
      </c>
      <c r="J38" s="80">
        <f t="shared" si="5"/>
        <v>1</v>
      </c>
      <c r="K38" s="80">
        <f t="shared" si="6"/>
        <v>1</v>
      </c>
      <c r="L38" s="79">
        <v>4.0</v>
      </c>
      <c r="M38" s="80">
        <f t="shared" si="7"/>
        <v>0</v>
      </c>
      <c r="N38" s="80">
        <f t="shared" si="8"/>
        <v>0</v>
      </c>
      <c r="O38" s="80">
        <f t="shared" si="9"/>
        <v>0</v>
      </c>
      <c r="P38" s="79"/>
      <c r="Q38" s="80"/>
      <c r="R38" s="80"/>
      <c r="S38" s="81">
        <f t="shared" si="10"/>
        <v>41</v>
      </c>
      <c r="T38" s="82">
        <v>52.0</v>
      </c>
      <c r="U38" s="83"/>
      <c r="V38" s="60"/>
      <c r="W38" s="60"/>
      <c r="X38" s="34">
        <v>18.0</v>
      </c>
      <c r="Y38" s="60">
        <f t="shared" si="11"/>
        <v>40</v>
      </c>
      <c r="Z38" s="60">
        <f t="shared" si="12"/>
        <v>17</v>
      </c>
      <c r="AA38" s="60">
        <f t="shared" si="13"/>
        <v>19</v>
      </c>
      <c r="AB38" s="60"/>
      <c r="AC38" s="60"/>
    </row>
    <row r="39" ht="19.5" customHeight="1">
      <c r="A39" s="77">
        <f>'Sessional + End Term Assessment'!A40</f>
        <v>33</v>
      </c>
      <c r="B39" s="78" t="str">
        <f>'Sessional + End Term Assessment'!B40</f>
        <v>23ETCCS033</v>
      </c>
      <c r="C39" s="78" t="str">
        <f>'Sessional + End Term Assessment'!C40</f>
        <v>DISHI GUPTA</v>
      </c>
      <c r="D39" s="79">
        <v>28.0</v>
      </c>
      <c r="E39" s="80">
        <f t="shared" si="1"/>
        <v>1</v>
      </c>
      <c r="F39" s="80">
        <f t="shared" si="2"/>
        <v>1</v>
      </c>
      <c r="G39" s="80">
        <f t="shared" si="3"/>
        <v>1</v>
      </c>
      <c r="H39" s="79">
        <v>26.0</v>
      </c>
      <c r="I39" s="80">
        <f t="shared" si="4"/>
        <v>1</v>
      </c>
      <c r="J39" s="80">
        <f t="shared" si="5"/>
        <v>1</v>
      </c>
      <c r="K39" s="80">
        <f t="shared" si="6"/>
        <v>1</v>
      </c>
      <c r="L39" s="79">
        <v>13.0</v>
      </c>
      <c r="M39" s="80">
        <f t="shared" si="7"/>
        <v>1</v>
      </c>
      <c r="N39" s="80">
        <f t="shared" si="8"/>
        <v>1</v>
      </c>
      <c r="O39" s="80">
        <f t="shared" si="9"/>
        <v>1</v>
      </c>
      <c r="P39" s="79"/>
      <c r="Q39" s="80"/>
      <c r="R39" s="80"/>
      <c r="S39" s="81">
        <f t="shared" si="10"/>
        <v>67</v>
      </c>
      <c r="T39" s="82">
        <v>68.0</v>
      </c>
      <c r="U39" s="83"/>
      <c r="V39" s="60"/>
      <c r="W39" s="60"/>
      <c r="X39" s="34">
        <v>30.0</v>
      </c>
      <c r="Y39" s="60">
        <f t="shared" si="11"/>
        <v>68</v>
      </c>
      <c r="Z39" s="60">
        <f t="shared" si="12"/>
        <v>29</v>
      </c>
      <c r="AA39" s="60">
        <f t="shared" si="13"/>
        <v>31</v>
      </c>
      <c r="AB39" s="60"/>
      <c r="AC39" s="60"/>
    </row>
    <row r="40" ht="19.5" customHeight="1">
      <c r="A40" s="77">
        <f>'Sessional + End Term Assessment'!A41</f>
        <v>34</v>
      </c>
      <c r="B40" s="78" t="str">
        <f>'Sessional + End Term Assessment'!B41</f>
        <v>23ETCCS034</v>
      </c>
      <c r="C40" s="78" t="str">
        <f>'Sessional + End Term Assessment'!C41</f>
        <v>DISHITA JAIN</v>
      </c>
      <c r="D40" s="79">
        <v>14.0</v>
      </c>
      <c r="E40" s="80">
        <f t="shared" si="1"/>
        <v>1</v>
      </c>
      <c r="F40" s="80">
        <f t="shared" si="2"/>
        <v>0</v>
      </c>
      <c r="G40" s="80">
        <f t="shared" si="3"/>
        <v>0</v>
      </c>
      <c r="H40" s="79">
        <v>24.0</v>
      </c>
      <c r="I40" s="80">
        <f t="shared" si="4"/>
        <v>1</v>
      </c>
      <c r="J40" s="80">
        <f t="shared" si="5"/>
        <v>1</v>
      </c>
      <c r="K40" s="80">
        <f t="shared" si="6"/>
        <v>1</v>
      </c>
      <c r="L40" s="79">
        <v>9.0</v>
      </c>
      <c r="M40" s="80">
        <f t="shared" si="7"/>
        <v>1</v>
      </c>
      <c r="N40" s="80">
        <f t="shared" si="8"/>
        <v>1</v>
      </c>
      <c r="O40" s="80">
        <f t="shared" si="9"/>
        <v>0</v>
      </c>
      <c r="P40" s="79"/>
      <c r="Q40" s="80"/>
      <c r="R40" s="80"/>
      <c r="S40" s="81">
        <f t="shared" si="10"/>
        <v>47</v>
      </c>
      <c r="T40" s="82">
        <v>52.0</v>
      </c>
      <c r="U40" s="83"/>
      <c r="V40" s="60"/>
      <c r="W40" s="60"/>
      <c r="X40" s="34">
        <v>21.0</v>
      </c>
      <c r="Y40" s="60">
        <f t="shared" si="11"/>
        <v>47</v>
      </c>
      <c r="Z40" s="60">
        <f t="shared" si="12"/>
        <v>20</v>
      </c>
      <c r="AA40" s="60">
        <f t="shared" si="13"/>
        <v>22</v>
      </c>
      <c r="AB40" s="60"/>
      <c r="AC40" s="60"/>
    </row>
    <row r="41" ht="19.5" customHeight="1">
      <c r="A41" s="77">
        <f>'Sessional + End Term Assessment'!A42</f>
        <v>35</v>
      </c>
      <c r="B41" s="78" t="str">
        <f>'Sessional + End Term Assessment'!B42</f>
        <v>23ETCCS035</v>
      </c>
      <c r="C41" s="78" t="str">
        <f>'Sessional + End Term Assessment'!C42</f>
        <v>DIVYANSH BOLIA</v>
      </c>
      <c r="D41" s="79">
        <v>14.0</v>
      </c>
      <c r="E41" s="80">
        <f t="shared" si="1"/>
        <v>1</v>
      </c>
      <c r="F41" s="80">
        <f t="shared" si="2"/>
        <v>0</v>
      </c>
      <c r="G41" s="80">
        <f t="shared" si="3"/>
        <v>0</v>
      </c>
      <c r="H41" s="79">
        <v>24.0</v>
      </c>
      <c r="I41" s="80">
        <f t="shared" si="4"/>
        <v>1</v>
      </c>
      <c r="J41" s="80">
        <f t="shared" si="5"/>
        <v>1</v>
      </c>
      <c r="K41" s="80">
        <f t="shared" si="6"/>
        <v>1</v>
      </c>
      <c r="L41" s="79">
        <v>7.0</v>
      </c>
      <c r="M41" s="80">
        <f t="shared" si="7"/>
        <v>1</v>
      </c>
      <c r="N41" s="80">
        <f t="shared" si="8"/>
        <v>0</v>
      </c>
      <c r="O41" s="80">
        <f t="shared" si="9"/>
        <v>0</v>
      </c>
      <c r="P41" s="79"/>
      <c r="Q41" s="80"/>
      <c r="R41" s="80"/>
      <c r="S41" s="81">
        <f t="shared" si="10"/>
        <v>45</v>
      </c>
      <c r="T41" s="82">
        <v>49.0</v>
      </c>
      <c r="U41" s="83"/>
      <c r="V41" s="60"/>
      <c r="W41" s="60"/>
      <c r="X41" s="34">
        <v>20.0</v>
      </c>
      <c r="Y41" s="60">
        <f t="shared" si="11"/>
        <v>45</v>
      </c>
      <c r="Z41" s="60">
        <f t="shared" si="12"/>
        <v>19</v>
      </c>
      <c r="AA41" s="60">
        <f t="shared" si="13"/>
        <v>21</v>
      </c>
      <c r="AB41" s="60"/>
      <c r="AC41" s="60"/>
    </row>
    <row r="42" ht="19.5" customHeight="1">
      <c r="A42" s="77">
        <f>'Sessional + End Term Assessment'!A43</f>
        <v>36</v>
      </c>
      <c r="B42" s="78" t="str">
        <f>'Sessional + End Term Assessment'!B43</f>
        <v>23ETCCS036</v>
      </c>
      <c r="C42" s="78" t="str">
        <f>'Sessional + End Term Assessment'!C43</f>
        <v>DIVYANSHU RAJ TAILOR</v>
      </c>
      <c r="D42" s="79">
        <v>23.0</v>
      </c>
      <c r="E42" s="80">
        <f t="shared" si="1"/>
        <v>1</v>
      </c>
      <c r="F42" s="80">
        <f t="shared" si="2"/>
        <v>1</v>
      </c>
      <c r="G42" s="80">
        <f t="shared" si="3"/>
        <v>1</v>
      </c>
      <c r="H42" s="79">
        <v>22.0</v>
      </c>
      <c r="I42" s="80">
        <f t="shared" si="4"/>
        <v>1</v>
      </c>
      <c r="J42" s="80">
        <f t="shared" si="5"/>
        <v>1</v>
      </c>
      <c r="K42" s="80">
        <f t="shared" si="6"/>
        <v>1</v>
      </c>
      <c r="L42" s="79">
        <v>11.0</v>
      </c>
      <c r="M42" s="80">
        <f t="shared" si="7"/>
        <v>1</v>
      </c>
      <c r="N42" s="80">
        <f t="shared" si="8"/>
        <v>1</v>
      </c>
      <c r="O42" s="80">
        <f t="shared" si="9"/>
        <v>1</v>
      </c>
      <c r="P42" s="79"/>
      <c r="Q42" s="80"/>
      <c r="R42" s="80"/>
      <c r="S42" s="81">
        <f t="shared" si="10"/>
        <v>56</v>
      </c>
      <c r="T42" s="82">
        <v>61.0</v>
      </c>
      <c r="U42" s="83"/>
      <c r="V42" s="60"/>
      <c r="W42" s="60"/>
      <c r="X42" s="34">
        <v>25.0</v>
      </c>
      <c r="Y42" s="60">
        <f t="shared" si="11"/>
        <v>56</v>
      </c>
      <c r="Z42" s="60">
        <f t="shared" si="12"/>
        <v>24</v>
      </c>
      <c r="AA42" s="60">
        <f t="shared" si="13"/>
        <v>26</v>
      </c>
      <c r="AB42" s="60"/>
      <c r="AC42" s="60"/>
    </row>
    <row r="43" ht="19.5" customHeight="1">
      <c r="A43" s="77">
        <f>'Sessional + End Term Assessment'!A44</f>
        <v>37</v>
      </c>
      <c r="B43" s="78" t="str">
        <f>'Sessional + End Term Assessment'!B44</f>
        <v>23ETCCS037</v>
      </c>
      <c r="C43" s="78" t="str">
        <f>'Sessional + End Term Assessment'!C44</f>
        <v>GAURAV JOSHI</v>
      </c>
      <c r="D43" s="79">
        <v>25.0</v>
      </c>
      <c r="E43" s="80">
        <f t="shared" si="1"/>
        <v>1</v>
      </c>
      <c r="F43" s="80">
        <f t="shared" si="2"/>
        <v>1</v>
      </c>
      <c r="G43" s="80">
        <f t="shared" si="3"/>
        <v>1</v>
      </c>
      <c r="H43" s="79">
        <v>24.0</v>
      </c>
      <c r="I43" s="80">
        <f t="shared" si="4"/>
        <v>1</v>
      </c>
      <c r="J43" s="80">
        <f t="shared" si="5"/>
        <v>1</v>
      </c>
      <c r="K43" s="80">
        <f t="shared" si="6"/>
        <v>1</v>
      </c>
      <c r="L43" s="79">
        <v>12.0</v>
      </c>
      <c r="M43" s="80">
        <f t="shared" si="7"/>
        <v>1</v>
      </c>
      <c r="N43" s="80">
        <f t="shared" si="8"/>
        <v>1</v>
      </c>
      <c r="O43" s="80">
        <f t="shared" si="9"/>
        <v>1</v>
      </c>
      <c r="P43" s="79"/>
      <c r="Q43" s="80"/>
      <c r="R43" s="80"/>
      <c r="S43" s="81">
        <f t="shared" si="10"/>
        <v>61</v>
      </c>
      <c r="T43" s="82">
        <v>63.0</v>
      </c>
      <c r="U43" s="83"/>
      <c r="V43" s="60"/>
      <c r="W43" s="60"/>
      <c r="X43" s="34">
        <v>27.0</v>
      </c>
      <c r="Y43" s="60">
        <f t="shared" si="11"/>
        <v>61</v>
      </c>
      <c r="Z43" s="60">
        <f t="shared" si="12"/>
        <v>26</v>
      </c>
      <c r="AA43" s="60">
        <f t="shared" si="13"/>
        <v>28</v>
      </c>
      <c r="AB43" s="60"/>
      <c r="AC43" s="60"/>
    </row>
    <row r="44" ht="19.5" customHeight="1">
      <c r="A44" s="77">
        <f>'Sessional + End Term Assessment'!A45</f>
        <v>38</v>
      </c>
      <c r="B44" s="78" t="str">
        <f>'Sessional + End Term Assessment'!B45</f>
        <v>23ETCCS038</v>
      </c>
      <c r="C44" s="78" t="str">
        <f>'Sessional + End Term Assessment'!C45</f>
        <v>GITIKA TRIVEDI</v>
      </c>
      <c r="D44" s="79">
        <v>14.0</v>
      </c>
      <c r="E44" s="80">
        <f t="shared" si="1"/>
        <v>1</v>
      </c>
      <c r="F44" s="80">
        <f t="shared" si="2"/>
        <v>0</v>
      </c>
      <c r="G44" s="80">
        <f t="shared" si="3"/>
        <v>0</v>
      </c>
      <c r="H44" s="79">
        <v>24.0</v>
      </c>
      <c r="I44" s="80">
        <f t="shared" si="4"/>
        <v>1</v>
      </c>
      <c r="J44" s="80">
        <f t="shared" si="5"/>
        <v>1</v>
      </c>
      <c r="K44" s="80">
        <f t="shared" si="6"/>
        <v>1</v>
      </c>
      <c r="L44" s="79">
        <v>7.0</v>
      </c>
      <c r="M44" s="80">
        <f t="shared" si="7"/>
        <v>1</v>
      </c>
      <c r="N44" s="80">
        <f t="shared" si="8"/>
        <v>0</v>
      </c>
      <c r="O44" s="80">
        <f t="shared" si="9"/>
        <v>0</v>
      </c>
      <c r="P44" s="79"/>
      <c r="Q44" s="80"/>
      <c r="R44" s="80"/>
      <c r="S44" s="81">
        <f t="shared" si="10"/>
        <v>45</v>
      </c>
      <c r="T44" s="82">
        <v>47.0</v>
      </c>
      <c r="U44" s="83"/>
      <c r="V44" s="60"/>
      <c r="W44" s="60"/>
      <c r="X44" s="34">
        <v>20.0</v>
      </c>
      <c r="Y44" s="60">
        <f t="shared" si="11"/>
        <v>45</v>
      </c>
      <c r="Z44" s="60">
        <f t="shared" si="12"/>
        <v>19</v>
      </c>
      <c r="AA44" s="60">
        <f t="shared" si="13"/>
        <v>21</v>
      </c>
      <c r="AB44" s="60"/>
      <c r="AC44" s="60"/>
    </row>
    <row r="45" ht="19.5" customHeight="1">
      <c r="A45" s="77">
        <f>'Sessional + End Term Assessment'!A46</f>
        <v>39</v>
      </c>
      <c r="B45" s="78" t="str">
        <f>'Sessional + End Term Assessment'!B46</f>
        <v>23ETCCS039</v>
      </c>
      <c r="C45" s="78" t="str">
        <f>'Sessional + End Term Assessment'!C46</f>
        <v>GOURAV CHANDALIYA</v>
      </c>
      <c r="D45" s="79">
        <v>18.0</v>
      </c>
      <c r="E45" s="80">
        <f t="shared" si="1"/>
        <v>1</v>
      </c>
      <c r="F45" s="80">
        <f t="shared" si="2"/>
        <v>1</v>
      </c>
      <c r="G45" s="80">
        <f t="shared" si="3"/>
        <v>0</v>
      </c>
      <c r="H45" s="79">
        <v>24.0</v>
      </c>
      <c r="I45" s="80">
        <f t="shared" si="4"/>
        <v>1</v>
      </c>
      <c r="J45" s="80">
        <f t="shared" si="5"/>
        <v>1</v>
      </c>
      <c r="K45" s="80">
        <f t="shared" si="6"/>
        <v>1</v>
      </c>
      <c r="L45" s="79">
        <v>10.0</v>
      </c>
      <c r="M45" s="80">
        <f t="shared" si="7"/>
        <v>1</v>
      </c>
      <c r="N45" s="80">
        <f t="shared" si="8"/>
        <v>1</v>
      </c>
      <c r="O45" s="80">
        <f t="shared" si="9"/>
        <v>1</v>
      </c>
      <c r="P45" s="79"/>
      <c r="Q45" s="80"/>
      <c r="R45" s="80"/>
      <c r="S45" s="81">
        <f t="shared" si="10"/>
        <v>52</v>
      </c>
      <c r="T45" s="82">
        <v>68.0</v>
      </c>
      <c r="U45" s="83"/>
      <c r="V45" s="60"/>
      <c r="W45" s="60"/>
      <c r="X45" s="34">
        <v>23.0</v>
      </c>
      <c r="Y45" s="60">
        <f t="shared" si="11"/>
        <v>52</v>
      </c>
      <c r="Z45" s="60">
        <f t="shared" si="12"/>
        <v>22</v>
      </c>
      <c r="AA45" s="60">
        <f t="shared" si="13"/>
        <v>24</v>
      </c>
      <c r="AB45" s="60"/>
      <c r="AC45" s="60"/>
    </row>
    <row r="46" ht="19.5" customHeight="1">
      <c r="A46" s="77">
        <f>'Sessional + End Term Assessment'!A47</f>
        <v>40</v>
      </c>
      <c r="B46" s="78" t="str">
        <f>'Sessional + End Term Assessment'!B47</f>
        <v>23ETCCS040</v>
      </c>
      <c r="C46" s="78" t="str">
        <f>'Sessional + End Term Assessment'!C47</f>
        <v>GOURI SHRIMALI</v>
      </c>
      <c r="D46" s="79">
        <v>22.0</v>
      </c>
      <c r="E46" s="80">
        <f t="shared" si="1"/>
        <v>1</v>
      </c>
      <c r="F46" s="80">
        <f t="shared" si="2"/>
        <v>1</v>
      </c>
      <c r="G46" s="80">
        <f t="shared" si="3"/>
        <v>1</v>
      </c>
      <c r="H46" s="79">
        <v>20.0</v>
      </c>
      <c r="I46" s="80">
        <f t="shared" si="4"/>
        <v>1</v>
      </c>
      <c r="J46" s="80">
        <f t="shared" si="5"/>
        <v>1</v>
      </c>
      <c r="K46" s="80">
        <f t="shared" si="6"/>
        <v>1</v>
      </c>
      <c r="L46" s="79">
        <v>10.0</v>
      </c>
      <c r="M46" s="80">
        <f t="shared" si="7"/>
        <v>1</v>
      </c>
      <c r="N46" s="80">
        <f t="shared" si="8"/>
        <v>1</v>
      </c>
      <c r="O46" s="80">
        <f t="shared" si="9"/>
        <v>1</v>
      </c>
      <c r="P46" s="79"/>
      <c r="Q46" s="80"/>
      <c r="R46" s="80"/>
      <c r="S46" s="81">
        <f t="shared" si="10"/>
        <v>52</v>
      </c>
      <c r="T46" s="82">
        <v>63.0</v>
      </c>
      <c r="U46" s="83"/>
      <c r="V46" s="60"/>
      <c r="W46" s="60"/>
      <c r="X46" s="34">
        <v>23.0</v>
      </c>
      <c r="Y46" s="60">
        <f t="shared" si="11"/>
        <v>52</v>
      </c>
      <c r="Z46" s="60">
        <f t="shared" si="12"/>
        <v>22</v>
      </c>
      <c r="AA46" s="60">
        <f t="shared" si="13"/>
        <v>24</v>
      </c>
      <c r="AB46" s="60"/>
      <c r="AC46" s="60"/>
    </row>
    <row r="47" ht="19.5" customHeight="1">
      <c r="A47" s="77">
        <f>'Sessional + End Term Assessment'!A48</f>
        <v>41</v>
      </c>
      <c r="B47" s="78" t="str">
        <f>'Sessional + End Term Assessment'!B48</f>
        <v>23ETCCS041</v>
      </c>
      <c r="C47" s="78" t="str">
        <f>'Sessional + End Term Assessment'!C48</f>
        <v>GURJAR NIKUNJ GIRDHARLAL</v>
      </c>
      <c r="D47" s="79">
        <v>25.0</v>
      </c>
      <c r="E47" s="80">
        <f t="shared" si="1"/>
        <v>1</v>
      </c>
      <c r="F47" s="80">
        <f t="shared" si="2"/>
        <v>1</v>
      </c>
      <c r="G47" s="80">
        <f t="shared" si="3"/>
        <v>1</v>
      </c>
      <c r="H47" s="79">
        <v>24.0</v>
      </c>
      <c r="I47" s="80">
        <f t="shared" si="4"/>
        <v>1</v>
      </c>
      <c r="J47" s="80">
        <f t="shared" si="5"/>
        <v>1</v>
      </c>
      <c r="K47" s="80">
        <f t="shared" si="6"/>
        <v>1</v>
      </c>
      <c r="L47" s="79">
        <v>12.0</v>
      </c>
      <c r="M47" s="80">
        <f t="shared" si="7"/>
        <v>1</v>
      </c>
      <c r="N47" s="80">
        <f t="shared" si="8"/>
        <v>1</v>
      </c>
      <c r="O47" s="80">
        <f t="shared" si="9"/>
        <v>1</v>
      </c>
      <c r="P47" s="79"/>
      <c r="Q47" s="80"/>
      <c r="R47" s="80"/>
      <c r="S47" s="81">
        <f t="shared" si="10"/>
        <v>61</v>
      </c>
      <c r="T47" s="82">
        <v>54.0</v>
      </c>
      <c r="U47" s="83"/>
      <c r="V47" s="60"/>
      <c r="W47" s="60"/>
      <c r="X47" s="34">
        <v>27.0</v>
      </c>
      <c r="Y47" s="60">
        <f t="shared" si="11"/>
        <v>61</v>
      </c>
      <c r="Z47" s="60">
        <f t="shared" si="12"/>
        <v>26</v>
      </c>
      <c r="AA47" s="60">
        <f t="shared" si="13"/>
        <v>28</v>
      </c>
      <c r="AB47" s="60"/>
      <c r="AC47" s="60"/>
    </row>
    <row r="48" ht="19.5" customHeight="1">
      <c r="A48" s="77">
        <f>'Sessional + End Term Assessment'!A49</f>
        <v>42</v>
      </c>
      <c r="B48" s="78" t="str">
        <f>'Sessional + End Term Assessment'!B49</f>
        <v>23ETCCS042</v>
      </c>
      <c r="C48" s="78" t="str">
        <f>'Sessional + End Term Assessment'!C49</f>
        <v>HARIDRUMAD SINGH JHALA</v>
      </c>
      <c r="D48" s="79">
        <v>15.0</v>
      </c>
      <c r="E48" s="80">
        <f t="shared" si="1"/>
        <v>1</v>
      </c>
      <c r="F48" s="80">
        <f t="shared" si="2"/>
        <v>0</v>
      </c>
      <c r="G48" s="80">
        <f t="shared" si="3"/>
        <v>0</v>
      </c>
      <c r="H48" s="79">
        <v>23.0</v>
      </c>
      <c r="I48" s="80">
        <f t="shared" si="4"/>
        <v>1</v>
      </c>
      <c r="J48" s="80">
        <f t="shared" si="5"/>
        <v>1</v>
      </c>
      <c r="K48" s="80">
        <f t="shared" si="6"/>
        <v>1</v>
      </c>
      <c r="L48" s="79">
        <v>7.0</v>
      </c>
      <c r="M48" s="80">
        <f t="shared" si="7"/>
        <v>1</v>
      </c>
      <c r="N48" s="80">
        <f t="shared" si="8"/>
        <v>0</v>
      </c>
      <c r="O48" s="80">
        <f t="shared" si="9"/>
        <v>0</v>
      </c>
      <c r="P48" s="79"/>
      <c r="Q48" s="80"/>
      <c r="R48" s="80"/>
      <c r="S48" s="81">
        <f t="shared" si="10"/>
        <v>45</v>
      </c>
      <c r="T48" s="82">
        <v>49.0</v>
      </c>
      <c r="U48" s="83"/>
      <c r="V48" s="60"/>
      <c r="W48" s="60"/>
      <c r="X48" s="34">
        <v>20.0</v>
      </c>
      <c r="Y48" s="60">
        <f t="shared" si="11"/>
        <v>45</v>
      </c>
      <c r="Z48" s="60">
        <f t="shared" si="12"/>
        <v>19</v>
      </c>
      <c r="AA48" s="60">
        <f t="shared" si="13"/>
        <v>21</v>
      </c>
      <c r="AB48" s="60"/>
      <c r="AC48" s="60"/>
    </row>
    <row r="49" ht="19.5" customHeight="1">
      <c r="A49" s="77">
        <f>'Sessional + End Term Assessment'!A50</f>
        <v>43</v>
      </c>
      <c r="B49" s="78" t="str">
        <f>'Sessional + End Term Assessment'!B50</f>
        <v>23ETCCS043</v>
      </c>
      <c r="C49" s="78" t="str">
        <f>'Sessional + End Term Assessment'!C50</f>
        <v>HARSH KUMAWAT</v>
      </c>
      <c r="D49" s="79">
        <v>17.0</v>
      </c>
      <c r="E49" s="80">
        <f t="shared" si="1"/>
        <v>1</v>
      </c>
      <c r="F49" s="80">
        <f t="shared" si="2"/>
        <v>1</v>
      </c>
      <c r="G49" s="80">
        <f t="shared" si="3"/>
        <v>0</v>
      </c>
      <c r="H49" s="79">
        <v>24.0</v>
      </c>
      <c r="I49" s="80">
        <f t="shared" si="4"/>
        <v>1</v>
      </c>
      <c r="J49" s="80">
        <f t="shared" si="5"/>
        <v>1</v>
      </c>
      <c r="K49" s="80">
        <f t="shared" si="6"/>
        <v>1</v>
      </c>
      <c r="L49" s="79">
        <v>9.0</v>
      </c>
      <c r="M49" s="80">
        <f t="shared" si="7"/>
        <v>1</v>
      </c>
      <c r="N49" s="80">
        <f t="shared" si="8"/>
        <v>1</v>
      </c>
      <c r="O49" s="80">
        <f t="shared" si="9"/>
        <v>0</v>
      </c>
      <c r="P49" s="79"/>
      <c r="Q49" s="80"/>
      <c r="R49" s="80"/>
      <c r="S49" s="81">
        <f t="shared" si="10"/>
        <v>50</v>
      </c>
      <c r="T49" s="82">
        <v>66.0</v>
      </c>
      <c r="U49" s="83"/>
      <c r="V49" s="60"/>
      <c r="W49" s="60"/>
      <c r="X49" s="34">
        <v>22.0</v>
      </c>
      <c r="Y49" s="60">
        <f t="shared" si="11"/>
        <v>49</v>
      </c>
      <c r="Z49" s="60">
        <f t="shared" si="12"/>
        <v>21</v>
      </c>
      <c r="AA49" s="60">
        <f t="shared" si="13"/>
        <v>23</v>
      </c>
      <c r="AB49" s="60"/>
      <c r="AC49" s="60"/>
    </row>
    <row r="50" ht="19.5" customHeight="1">
      <c r="A50" s="77">
        <f>'Sessional + End Term Assessment'!A51</f>
        <v>44</v>
      </c>
      <c r="B50" s="78" t="str">
        <f>'Sessional + End Term Assessment'!B51</f>
        <v>23ETCCS044</v>
      </c>
      <c r="C50" s="78" t="str">
        <f>'Sessional + End Term Assessment'!C51</f>
        <v>HASMUKH SUTHAR</v>
      </c>
      <c r="D50" s="79">
        <v>21.0</v>
      </c>
      <c r="E50" s="80">
        <f t="shared" si="1"/>
        <v>1</v>
      </c>
      <c r="F50" s="80">
        <f t="shared" si="2"/>
        <v>1</v>
      </c>
      <c r="G50" s="80">
        <f t="shared" si="3"/>
        <v>1</v>
      </c>
      <c r="H50" s="79">
        <v>24.0</v>
      </c>
      <c r="I50" s="80">
        <f t="shared" si="4"/>
        <v>1</v>
      </c>
      <c r="J50" s="80">
        <f t="shared" si="5"/>
        <v>1</v>
      </c>
      <c r="K50" s="80">
        <f t="shared" si="6"/>
        <v>1</v>
      </c>
      <c r="L50" s="79">
        <v>11.0</v>
      </c>
      <c r="M50" s="80">
        <f t="shared" si="7"/>
        <v>1</v>
      </c>
      <c r="N50" s="80">
        <f t="shared" si="8"/>
        <v>1</v>
      </c>
      <c r="O50" s="80">
        <f t="shared" si="9"/>
        <v>1</v>
      </c>
      <c r="P50" s="79"/>
      <c r="Q50" s="80"/>
      <c r="R50" s="80"/>
      <c r="S50" s="81">
        <f t="shared" si="10"/>
        <v>56</v>
      </c>
      <c r="T50" s="82">
        <v>68.0</v>
      </c>
      <c r="U50" s="83"/>
      <c r="V50" s="60"/>
      <c r="W50" s="60"/>
      <c r="X50" s="34">
        <v>25.0</v>
      </c>
      <c r="Y50" s="60">
        <f t="shared" si="11"/>
        <v>56</v>
      </c>
      <c r="Z50" s="60">
        <f t="shared" si="12"/>
        <v>24</v>
      </c>
      <c r="AA50" s="60">
        <f t="shared" si="13"/>
        <v>26</v>
      </c>
      <c r="AB50" s="60"/>
      <c r="AC50" s="60"/>
    </row>
    <row r="51" ht="19.5" customHeight="1">
      <c r="A51" s="77">
        <f>'Sessional + End Term Assessment'!A52</f>
        <v>45</v>
      </c>
      <c r="B51" s="78" t="str">
        <f>'Sessional + End Term Assessment'!B52</f>
        <v>23ETCCS045</v>
      </c>
      <c r="C51" s="78" t="str">
        <f>'Sessional + End Term Assessment'!C52</f>
        <v>HIMANSHI AGARWAL</v>
      </c>
      <c r="D51" s="79">
        <v>28.0</v>
      </c>
      <c r="E51" s="80">
        <f t="shared" si="1"/>
        <v>1</v>
      </c>
      <c r="F51" s="80">
        <f t="shared" si="2"/>
        <v>1</v>
      </c>
      <c r="G51" s="80">
        <f t="shared" si="3"/>
        <v>1</v>
      </c>
      <c r="H51" s="79">
        <v>24.0</v>
      </c>
      <c r="I51" s="80">
        <f t="shared" si="4"/>
        <v>1</v>
      </c>
      <c r="J51" s="80">
        <f t="shared" si="5"/>
        <v>1</v>
      </c>
      <c r="K51" s="80">
        <f t="shared" si="6"/>
        <v>1</v>
      </c>
      <c r="L51" s="79">
        <v>13.0</v>
      </c>
      <c r="M51" s="80">
        <f t="shared" si="7"/>
        <v>1</v>
      </c>
      <c r="N51" s="80">
        <f t="shared" si="8"/>
        <v>1</v>
      </c>
      <c r="O51" s="80">
        <f t="shared" si="9"/>
        <v>1</v>
      </c>
      <c r="P51" s="79"/>
      <c r="Q51" s="80"/>
      <c r="R51" s="80"/>
      <c r="S51" s="81">
        <f t="shared" si="10"/>
        <v>65</v>
      </c>
      <c r="T51" s="82">
        <v>68.0</v>
      </c>
      <c r="U51" s="83"/>
      <c r="V51" s="60"/>
      <c r="W51" s="60"/>
      <c r="X51" s="34">
        <v>29.0</v>
      </c>
      <c r="Y51" s="60">
        <f t="shared" si="11"/>
        <v>66</v>
      </c>
      <c r="Z51" s="60">
        <f t="shared" si="12"/>
        <v>28</v>
      </c>
      <c r="AA51" s="60">
        <f t="shared" si="13"/>
        <v>30</v>
      </c>
      <c r="AB51" s="60"/>
      <c r="AC51" s="60"/>
    </row>
    <row r="52" ht="19.5" customHeight="1">
      <c r="A52" s="77">
        <f>'Sessional + End Term Assessment'!A53</f>
        <v>46</v>
      </c>
      <c r="B52" s="78" t="str">
        <f>'Sessional + End Term Assessment'!B53</f>
        <v>23ETCCS046</v>
      </c>
      <c r="C52" s="78" t="str">
        <f>'Sessional + End Term Assessment'!C53</f>
        <v>HIMESH SHRIMALI</v>
      </c>
      <c r="D52" s="79">
        <v>23.0</v>
      </c>
      <c r="E52" s="80">
        <f t="shared" si="1"/>
        <v>1</v>
      </c>
      <c r="F52" s="80">
        <f t="shared" si="2"/>
        <v>1</v>
      </c>
      <c r="G52" s="80">
        <f t="shared" si="3"/>
        <v>1</v>
      </c>
      <c r="H52" s="79">
        <v>22.0</v>
      </c>
      <c r="I52" s="80">
        <f t="shared" si="4"/>
        <v>1</v>
      </c>
      <c r="J52" s="80">
        <f t="shared" si="5"/>
        <v>1</v>
      </c>
      <c r="K52" s="80">
        <f t="shared" si="6"/>
        <v>1</v>
      </c>
      <c r="L52" s="79">
        <v>11.0</v>
      </c>
      <c r="M52" s="80">
        <f t="shared" si="7"/>
        <v>1</v>
      </c>
      <c r="N52" s="80">
        <f t="shared" si="8"/>
        <v>1</v>
      </c>
      <c r="O52" s="80">
        <f t="shared" si="9"/>
        <v>1</v>
      </c>
      <c r="P52" s="79"/>
      <c r="Q52" s="80"/>
      <c r="R52" s="80"/>
      <c r="S52" s="81">
        <f t="shared" si="10"/>
        <v>56</v>
      </c>
      <c r="T52" s="82">
        <v>49.0</v>
      </c>
      <c r="U52" s="83"/>
      <c r="V52" s="60"/>
      <c r="W52" s="60"/>
      <c r="X52" s="34">
        <v>25.0</v>
      </c>
      <c r="Y52" s="60">
        <f t="shared" si="11"/>
        <v>56</v>
      </c>
      <c r="Z52" s="60">
        <f t="shared" si="12"/>
        <v>24</v>
      </c>
      <c r="AA52" s="60">
        <f t="shared" si="13"/>
        <v>26</v>
      </c>
      <c r="AB52" s="60"/>
      <c r="AC52" s="60"/>
    </row>
    <row r="53" ht="19.5" customHeight="1">
      <c r="A53" s="77">
        <f>'Sessional + End Term Assessment'!A54</f>
        <v>47</v>
      </c>
      <c r="B53" s="78" t="str">
        <f>'Sessional + End Term Assessment'!B54</f>
        <v>23ETCCS047</v>
      </c>
      <c r="C53" s="78" t="str">
        <f>'Sessional + End Term Assessment'!C54</f>
        <v>HIYA KARANPURIA</v>
      </c>
      <c r="D53" s="79">
        <v>28.0</v>
      </c>
      <c r="E53" s="80">
        <f t="shared" si="1"/>
        <v>1</v>
      </c>
      <c r="F53" s="80">
        <f t="shared" si="2"/>
        <v>1</v>
      </c>
      <c r="G53" s="80">
        <f t="shared" si="3"/>
        <v>1</v>
      </c>
      <c r="H53" s="79">
        <v>25.0</v>
      </c>
      <c r="I53" s="80">
        <f t="shared" si="4"/>
        <v>1</v>
      </c>
      <c r="J53" s="80">
        <f t="shared" si="5"/>
        <v>1</v>
      </c>
      <c r="K53" s="80">
        <f t="shared" si="6"/>
        <v>1</v>
      </c>
      <c r="L53" s="79">
        <v>14.0</v>
      </c>
      <c r="M53" s="80">
        <f t="shared" si="7"/>
        <v>1</v>
      </c>
      <c r="N53" s="80">
        <f t="shared" si="8"/>
        <v>1</v>
      </c>
      <c r="O53" s="80">
        <f t="shared" si="9"/>
        <v>1</v>
      </c>
      <c r="P53" s="79"/>
      <c r="Q53" s="80"/>
      <c r="R53" s="80"/>
      <c r="S53" s="81">
        <f t="shared" si="10"/>
        <v>67</v>
      </c>
      <c r="T53" s="82">
        <v>68.0</v>
      </c>
      <c r="U53" s="83"/>
      <c r="V53" s="60"/>
      <c r="W53" s="60"/>
      <c r="X53" s="34">
        <v>30.0</v>
      </c>
      <c r="Y53" s="60">
        <f t="shared" si="11"/>
        <v>68</v>
      </c>
      <c r="Z53" s="60">
        <f t="shared" si="12"/>
        <v>29</v>
      </c>
      <c r="AA53" s="60">
        <f t="shared" si="13"/>
        <v>31</v>
      </c>
      <c r="AB53" s="60"/>
      <c r="AC53" s="60"/>
    </row>
    <row r="54" ht="19.5" customHeight="1">
      <c r="A54" s="77">
        <f>'Sessional + End Term Assessment'!A55</f>
        <v>48</v>
      </c>
      <c r="B54" s="78" t="str">
        <f>'Sessional + End Term Assessment'!B55</f>
        <v>23ETCCS048</v>
      </c>
      <c r="C54" s="78" t="str">
        <f>'Sessional + End Term Assessment'!C55</f>
        <v>ISHWAR SONI</v>
      </c>
      <c r="D54" s="79">
        <v>21.0</v>
      </c>
      <c r="E54" s="80">
        <f t="shared" si="1"/>
        <v>1</v>
      </c>
      <c r="F54" s="80">
        <f t="shared" si="2"/>
        <v>1</v>
      </c>
      <c r="G54" s="80">
        <f t="shared" si="3"/>
        <v>1</v>
      </c>
      <c r="H54" s="79">
        <v>19.0</v>
      </c>
      <c r="I54" s="80">
        <f t="shared" si="4"/>
        <v>1</v>
      </c>
      <c r="J54" s="80">
        <f t="shared" si="5"/>
        <v>1</v>
      </c>
      <c r="K54" s="80">
        <f t="shared" si="6"/>
        <v>0</v>
      </c>
      <c r="L54" s="79">
        <v>10.0</v>
      </c>
      <c r="M54" s="80">
        <f t="shared" si="7"/>
        <v>1</v>
      </c>
      <c r="N54" s="80">
        <f t="shared" si="8"/>
        <v>1</v>
      </c>
      <c r="O54" s="80">
        <f t="shared" si="9"/>
        <v>1</v>
      </c>
      <c r="P54" s="79"/>
      <c r="Q54" s="80"/>
      <c r="R54" s="80"/>
      <c r="S54" s="81">
        <f t="shared" si="10"/>
        <v>50</v>
      </c>
      <c r="T54" s="82">
        <v>56.0</v>
      </c>
      <c r="U54" s="83"/>
      <c r="V54" s="60"/>
      <c r="W54" s="60"/>
      <c r="X54" s="34">
        <v>22.0</v>
      </c>
      <c r="Y54" s="60">
        <f t="shared" si="11"/>
        <v>49</v>
      </c>
      <c r="Z54" s="60">
        <f t="shared" si="12"/>
        <v>21</v>
      </c>
      <c r="AA54" s="60">
        <f t="shared" si="13"/>
        <v>23</v>
      </c>
      <c r="AB54" s="60"/>
      <c r="AC54" s="60"/>
    </row>
    <row r="55" ht="19.5" customHeight="1">
      <c r="A55" s="77">
        <f>'Sessional + End Term Assessment'!A56</f>
        <v>49</v>
      </c>
      <c r="B55" s="78" t="str">
        <f>'Sessional + End Term Assessment'!B56</f>
        <v>23ETCCS049</v>
      </c>
      <c r="C55" s="78" t="str">
        <f>'Sessional + End Term Assessment'!C56</f>
        <v>IVANSHI AGRAWAL</v>
      </c>
      <c r="D55" s="79">
        <v>21.0</v>
      </c>
      <c r="E55" s="80">
        <f t="shared" si="1"/>
        <v>1</v>
      </c>
      <c r="F55" s="80">
        <f t="shared" si="2"/>
        <v>1</v>
      </c>
      <c r="G55" s="80">
        <f t="shared" si="3"/>
        <v>1</v>
      </c>
      <c r="H55" s="79">
        <v>19.0</v>
      </c>
      <c r="I55" s="80">
        <f t="shared" si="4"/>
        <v>1</v>
      </c>
      <c r="J55" s="80">
        <f t="shared" si="5"/>
        <v>1</v>
      </c>
      <c r="K55" s="80">
        <f t="shared" si="6"/>
        <v>0</v>
      </c>
      <c r="L55" s="79">
        <v>10.0</v>
      </c>
      <c r="M55" s="80">
        <f t="shared" si="7"/>
        <v>1</v>
      </c>
      <c r="N55" s="80">
        <f t="shared" si="8"/>
        <v>1</v>
      </c>
      <c r="O55" s="80">
        <f t="shared" si="9"/>
        <v>1</v>
      </c>
      <c r="P55" s="79"/>
      <c r="Q55" s="80"/>
      <c r="R55" s="80"/>
      <c r="S55" s="81">
        <f t="shared" si="10"/>
        <v>50</v>
      </c>
      <c r="T55" s="82">
        <v>49.0</v>
      </c>
      <c r="U55" s="83"/>
      <c r="V55" s="60"/>
      <c r="W55" s="60"/>
      <c r="X55" s="34">
        <v>22.0</v>
      </c>
      <c r="Y55" s="60">
        <f t="shared" si="11"/>
        <v>49</v>
      </c>
      <c r="Z55" s="60">
        <f t="shared" si="12"/>
        <v>21</v>
      </c>
      <c r="AA55" s="60">
        <f t="shared" si="13"/>
        <v>23</v>
      </c>
      <c r="AB55" s="60"/>
      <c r="AC55" s="60"/>
    </row>
    <row r="56" ht="19.5" customHeight="1">
      <c r="A56" s="77">
        <f>'Sessional + End Term Assessment'!A57</f>
        <v>50</v>
      </c>
      <c r="B56" s="78" t="str">
        <f>'Sessional + End Term Assessment'!B57</f>
        <v>23ETCCS050</v>
      </c>
      <c r="C56" s="78" t="str">
        <f>'Sessional + End Term Assessment'!C57</f>
        <v>JAIDEEP SINGH RAO</v>
      </c>
      <c r="D56" s="79">
        <v>28.0</v>
      </c>
      <c r="E56" s="80">
        <f t="shared" si="1"/>
        <v>1</v>
      </c>
      <c r="F56" s="80">
        <f t="shared" si="2"/>
        <v>1</v>
      </c>
      <c r="G56" s="80">
        <f t="shared" si="3"/>
        <v>1</v>
      </c>
      <c r="H56" s="79">
        <v>26.0</v>
      </c>
      <c r="I56" s="80">
        <f t="shared" si="4"/>
        <v>1</v>
      </c>
      <c r="J56" s="80">
        <f t="shared" si="5"/>
        <v>1</v>
      </c>
      <c r="K56" s="80">
        <f t="shared" si="6"/>
        <v>1</v>
      </c>
      <c r="L56" s="79">
        <v>13.0</v>
      </c>
      <c r="M56" s="80">
        <f t="shared" si="7"/>
        <v>1</v>
      </c>
      <c r="N56" s="80">
        <f t="shared" si="8"/>
        <v>1</v>
      </c>
      <c r="O56" s="80">
        <f t="shared" si="9"/>
        <v>1</v>
      </c>
      <c r="P56" s="79"/>
      <c r="Q56" s="80"/>
      <c r="R56" s="80"/>
      <c r="S56" s="81">
        <f t="shared" si="10"/>
        <v>67</v>
      </c>
      <c r="T56" s="82">
        <v>68.0</v>
      </c>
      <c r="U56" s="83"/>
      <c r="V56" s="60"/>
      <c r="W56" s="60"/>
      <c r="X56" s="34">
        <v>30.0</v>
      </c>
      <c r="Y56" s="60">
        <f t="shared" si="11"/>
        <v>68</v>
      </c>
      <c r="Z56" s="60">
        <f t="shared" si="12"/>
        <v>29</v>
      </c>
      <c r="AA56" s="60">
        <f t="shared" si="13"/>
        <v>31</v>
      </c>
      <c r="AB56" s="60"/>
      <c r="AC56" s="60"/>
    </row>
    <row r="57" ht="19.5" customHeight="1">
      <c r="A57" s="77">
        <f>'Sessional + End Term Assessment'!A58</f>
        <v>51</v>
      </c>
      <c r="B57" s="78" t="str">
        <f>'Sessional + End Term Assessment'!B58</f>
        <v>23ETCCS051</v>
      </c>
      <c r="C57" s="78" t="str">
        <f>'Sessional + End Term Assessment'!C58</f>
        <v>JAISHEEL JAIN</v>
      </c>
      <c r="D57" s="79">
        <v>25.0</v>
      </c>
      <c r="E57" s="80">
        <f t="shared" si="1"/>
        <v>1</v>
      </c>
      <c r="F57" s="80">
        <f t="shared" si="2"/>
        <v>1</v>
      </c>
      <c r="G57" s="80">
        <f t="shared" si="3"/>
        <v>1</v>
      </c>
      <c r="H57" s="79">
        <v>24.0</v>
      </c>
      <c r="I57" s="80">
        <f t="shared" si="4"/>
        <v>1</v>
      </c>
      <c r="J57" s="80">
        <f t="shared" si="5"/>
        <v>1</v>
      </c>
      <c r="K57" s="80">
        <f t="shared" si="6"/>
        <v>1</v>
      </c>
      <c r="L57" s="79">
        <v>12.0</v>
      </c>
      <c r="M57" s="80">
        <f t="shared" si="7"/>
        <v>1</v>
      </c>
      <c r="N57" s="80">
        <f t="shared" si="8"/>
        <v>1</v>
      </c>
      <c r="O57" s="80">
        <f t="shared" si="9"/>
        <v>1</v>
      </c>
      <c r="P57" s="79"/>
      <c r="Q57" s="80"/>
      <c r="R57" s="80"/>
      <c r="S57" s="81">
        <f t="shared" si="10"/>
        <v>61</v>
      </c>
      <c r="T57" s="82">
        <v>49.0</v>
      </c>
      <c r="U57" s="83"/>
      <c r="V57" s="60"/>
      <c r="W57" s="60"/>
      <c r="X57" s="34">
        <v>27.0</v>
      </c>
      <c r="Y57" s="60">
        <f t="shared" si="11"/>
        <v>61</v>
      </c>
      <c r="Z57" s="60">
        <f t="shared" si="12"/>
        <v>26</v>
      </c>
      <c r="AA57" s="60">
        <f t="shared" si="13"/>
        <v>28</v>
      </c>
      <c r="AB57" s="60"/>
      <c r="AC57" s="60"/>
    </row>
    <row r="58" ht="19.5" customHeight="1">
      <c r="A58" s="77">
        <f>'Sessional + End Term Assessment'!A59</f>
        <v>52</v>
      </c>
      <c r="B58" s="78" t="str">
        <f>'Sessional + End Term Assessment'!B59</f>
        <v>23ETCCS052</v>
      </c>
      <c r="C58" s="78" t="str">
        <f>'Sessional + End Term Assessment'!C59</f>
        <v>JAY NIGAM</v>
      </c>
      <c r="D58" s="79">
        <v>19.0</v>
      </c>
      <c r="E58" s="80">
        <f t="shared" si="1"/>
        <v>1</v>
      </c>
      <c r="F58" s="80">
        <f t="shared" si="2"/>
        <v>1</v>
      </c>
      <c r="G58" s="80">
        <f t="shared" si="3"/>
        <v>0</v>
      </c>
      <c r="H58" s="79">
        <v>24.0</v>
      </c>
      <c r="I58" s="80">
        <f t="shared" si="4"/>
        <v>1</v>
      </c>
      <c r="J58" s="80">
        <f t="shared" si="5"/>
        <v>1</v>
      </c>
      <c r="K58" s="80">
        <f t="shared" si="6"/>
        <v>1</v>
      </c>
      <c r="L58" s="79">
        <v>7.0</v>
      </c>
      <c r="M58" s="80">
        <f t="shared" si="7"/>
        <v>1</v>
      </c>
      <c r="N58" s="80">
        <f t="shared" si="8"/>
        <v>0</v>
      </c>
      <c r="O58" s="80">
        <f t="shared" si="9"/>
        <v>0</v>
      </c>
      <c r="P58" s="79"/>
      <c r="Q58" s="80"/>
      <c r="R58" s="80"/>
      <c r="S58" s="81">
        <f t="shared" si="10"/>
        <v>50</v>
      </c>
      <c r="T58" s="82">
        <v>49.0</v>
      </c>
      <c r="U58" s="83"/>
      <c r="V58" s="60"/>
      <c r="W58" s="60"/>
      <c r="X58" s="34">
        <v>22.0</v>
      </c>
      <c r="Y58" s="60">
        <f t="shared" si="11"/>
        <v>49</v>
      </c>
      <c r="Z58" s="60">
        <f t="shared" si="12"/>
        <v>21</v>
      </c>
      <c r="AA58" s="60">
        <f t="shared" si="13"/>
        <v>23</v>
      </c>
      <c r="AB58" s="60"/>
      <c r="AC58" s="60"/>
    </row>
    <row r="59" ht="19.5" customHeight="1">
      <c r="A59" s="77">
        <f>'Sessional + End Term Assessment'!A60</f>
        <v>53</v>
      </c>
      <c r="B59" s="78" t="str">
        <f>'Sessional + End Term Assessment'!B60</f>
        <v>23ETCCS053</v>
      </c>
      <c r="C59" s="78" t="str">
        <f>'Sessional + End Term Assessment'!C60</f>
        <v>JAY SHARMA</v>
      </c>
      <c r="D59" s="79">
        <v>22.0</v>
      </c>
      <c r="E59" s="80">
        <f t="shared" si="1"/>
        <v>1</v>
      </c>
      <c r="F59" s="80">
        <f t="shared" si="2"/>
        <v>1</v>
      </c>
      <c r="G59" s="80">
        <f t="shared" si="3"/>
        <v>1</v>
      </c>
      <c r="H59" s="79">
        <v>20.0</v>
      </c>
      <c r="I59" s="80">
        <f t="shared" si="4"/>
        <v>1</v>
      </c>
      <c r="J59" s="80">
        <f t="shared" si="5"/>
        <v>1</v>
      </c>
      <c r="K59" s="80">
        <f t="shared" si="6"/>
        <v>1</v>
      </c>
      <c r="L59" s="79">
        <v>10.0</v>
      </c>
      <c r="M59" s="80">
        <f t="shared" si="7"/>
        <v>1</v>
      </c>
      <c r="N59" s="80">
        <f t="shared" si="8"/>
        <v>1</v>
      </c>
      <c r="O59" s="80">
        <f t="shared" si="9"/>
        <v>1</v>
      </c>
      <c r="P59" s="79"/>
      <c r="Q59" s="80"/>
      <c r="R59" s="80"/>
      <c r="S59" s="81">
        <f t="shared" si="10"/>
        <v>52</v>
      </c>
      <c r="T59" s="82">
        <v>49.0</v>
      </c>
      <c r="U59" s="83"/>
      <c r="V59" s="60"/>
      <c r="W59" s="60"/>
      <c r="X59" s="34">
        <v>23.0</v>
      </c>
      <c r="Y59" s="60">
        <f t="shared" si="11"/>
        <v>52</v>
      </c>
      <c r="Z59" s="60">
        <f t="shared" si="12"/>
        <v>22</v>
      </c>
      <c r="AA59" s="60">
        <f t="shared" si="13"/>
        <v>24</v>
      </c>
      <c r="AB59" s="60"/>
      <c r="AC59" s="60"/>
    </row>
    <row r="60" ht="19.5" customHeight="1">
      <c r="A60" s="77">
        <f>'Sessional + End Term Assessment'!A61</f>
        <v>54</v>
      </c>
      <c r="B60" s="78" t="str">
        <f>'Sessional + End Term Assessment'!B61</f>
        <v>23ETCCS054</v>
      </c>
      <c r="C60" s="78" t="str">
        <f>'Sessional + End Term Assessment'!C61</f>
        <v>JAY SINGHVI</v>
      </c>
      <c r="D60" s="79">
        <v>27.0</v>
      </c>
      <c r="E60" s="80">
        <f t="shared" si="1"/>
        <v>1</v>
      </c>
      <c r="F60" s="80">
        <f t="shared" si="2"/>
        <v>1</v>
      </c>
      <c r="G60" s="80">
        <f t="shared" si="3"/>
        <v>1</v>
      </c>
      <c r="H60" s="79">
        <v>25.0</v>
      </c>
      <c r="I60" s="80">
        <f t="shared" si="4"/>
        <v>1</v>
      </c>
      <c r="J60" s="80">
        <f t="shared" si="5"/>
        <v>1</v>
      </c>
      <c r="K60" s="80">
        <f t="shared" si="6"/>
        <v>1</v>
      </c>
      <c r="L60" s="79">
        <v>13.0</v>
      </c>
      <c r="M60" s="80">
        <f t="shared" si="7"/>
        <v>1</v>
      </c>
      <c r="N60" s="80">
        <f t="shared" si="8"/>
        <v>1</v>
      </c>
      <c r="O60" s="80">
        <f t="shared" si="9"/>
        <v>1</v>
      </c>
      <c r="P60" s="79"/>
      <c r="Q60" s="80"/>
      <c r="R60" s="80"/>
      <c r="S60" s="81">
        <f t="shared" si="10"/>
        <v>65</v>
      </c>
      <c r="T60" s="82">
        <v>68.0</v>
      </c>
      <c r="U60" s="83"/>
      <c r="V60" s="60"/>
      <c r="W60" s="60"/>
      <c r="X60" s="34">
        <v>29.0</v>
      </c>
      <c r="Y60" s="60">
        <f t="shared" si="11"/>
        <v>66</v>
      </c>
      <c r="Z60" s="60">
        <f t="shared" si="12"/>
        <v>28</v>
      </c>
      <c r="AA60" s="60">
        <f t="shared" si="13"/>
        <v>30</v>
      </c>
      <c r="AB60" s="60"/>
      <c r="AC60" s="60"/>
    </row>
    <row r="61" ht="19.5" customHeight="1">
      <c r="A61" s="77">
        <f>'Sessional + End Term Assessment'!A62</f>
        <v>55</v>
      </c>
      <c r="B61" s="78" t="str">
        <f>'Sessional + End Term Assessment'!B62</f>
        <v>23ETCCS055</v>
      </c>
      <c r="C61" s="78" t="str">
        <f>'Sessional + End Term Assessment'!C62</f>
        <v>JAYA SINGH</v>
      </c>
      <c r="D61" s="79">
        <v>21.0</v>
      </c>
      <c r="E61" s="80">
        <f t="shared" si="1"/>
        <v>1</v>
      </c>
      <c r="F61" s="80">
        <f t="shared" si="2"/>
        <v>1</v>
      </c>
      <c r="G61" s="80">
        <f t="shared" si="3"/>
        <v>1</v>
      </c>
      <c r="H61" s="79">
        <v>19.0</v>
      </c>
      <c r="I61" s="80">
        <f t="shared" si="4"/>
        <v>1</v>
      </c>
      <c r="J61" s="80">
        <f t="shared" si="5"/>
        <v>1</v>
      </c>
      <c r="K61" s="80">
        <f t="shared" si="6"/>
        <v>0</v>
      </c>
      <c r="L61" s="79">
        <v>10.0</v>
      </c>
      <c r="M61" s="80">
        <f t="shared" si="7"/>
        <v>1</v>
      </c>
      <c r="N61" s="80">
        <f t="shared" si="8"/>
        <v>1</v>
      </c>
      <c r="O61" s="80">
        <f t="shared" si="9"/>
        <v>1</v>
      </c>
      <c r="P61" s="79"/>
      <c r="Q61" s="80"/>
      <c r="R61" s="80"/>
      <c r="S61" s="81">
        <f t="shared" si="10"/>
        <v>50</v>
      </c>
      <c r="T61" s="82">
        <v>49.0</v>
      </c>
      <c r="U61" s="83"/>
      <c r="V61" s="60"/>
      <c r="W61" s="60"/>
      <c r="X61" s="34">
        <v>22.0</v>
      </c>
      <c r="Y61" s="60">
        <f t="shared" si="11"/>
        <v>49</v>
      </c>
      <c r="Z61" s="60">
        <f t="shared" si="12"/>
        <v>21</v>
      </c>
      <c r="AA61" s="60">
        <f t="shared" si="13"/>
        <v>23</v>
      </c>
      <c r="AB61" s="60"/>
      <c r="AC61" s="60"/>
    </row>
    <row r="62" ht="19.5" customHeight="1">
      <c r="A62" s="77">
        <f>'Sessional + End Term Assessment'!A63</f>
        <v>56</v>
      </c>
      <c r="B62" s="78" t="str">
        <f>'Sessional + End Term Assessment'!B63</f>
        <v>23ETCCS056</v>
      </c>
      <c r="C62" s="78" t="str">
        <f>'Sessional + End Term Assessment'!C63</f>
        <v>JAYAM JAIN</v>
      </c>
      <c r="D62" s="79">
        <v>27.0</v>
      </c>
      <c r="E62" s="80">
        <f t="shared" si="1"/>
        <v>1</v>
      </c>
      <c r="F62" s="80">
        <f t="shared" si="2"/>
        <v>1</v>
      </c>
      <c r="G62" s="80">
        <f t="shared" si="3"/>
        <v>1</v>
      </c>
      <c r="H62" s="79">
        <v>25.0</v>
      </c>
      <c r="I62" s="80">
        <f t="shared" si="4"/>
        <v>1</v>
      </c>
      <c r="J62" s="80">
        <f t="shared" si="5"/>
        <v>1</v>
      </c>
      <c r="K62" s="80">
        <f t="shared" si="6"/>
        <v>1</v>
      </c>
      <c r="L62" s="79">
        <v>13.0</v>
      </c>
      <c r="M62" s="80">
        <f t="shared" si="7"/>
        <v>1</v>
      </c>
      <c r="N62" s="80">
        <f t="shared" si="8"/>
        <v>1</v>
      </c>
      <c r="O62" s="80">
        <f t="shared" si="9"/>
        <v>1</v>
      </c>
      <c r="P62" s="79"/>
      <c r="Q62" s="84"/>
      <c r="R62" s="84"/>
      <c r="S62" s="81">
        <f t="shared" si="10"/>
        <v>65</v>
      </c>
      <c r="T62" s="82">
        <v>68.0</v>
      </c>
      <c r="U62" s="83"/>
      <c r="V62" s="60"/>
      <c r="W62" s="60"/>
      <c r="X62" s="34">
        <v>29.0</v>
      </c>
      <c r="Y62" s="60">
        <f t="shared" si="11"/>
        <v>66</v>
      </c>
      <c r="Z62" s="60">
        <f t="shared" si="12"/>
        <v>28</v>
      </c>
      <c r="AA62" s="60">
        <f t="shared" si="13"/>
        <v>30</v>
      </c>
      <c r="AB62" s="60"/>
      <c r="AC62" s="60"/>
    </row>
    <row r="63" ht="19.5" customHeight="1">
      <c r="A63" s="77">
        <f>'Sessional + End Term Assessment'!A64</f>
        <v>57</v>
      </c>
      <c r="B63" s="78" t="str">
        <f>'Sessional + End Term Assessment'!B64</f>
        <v>23ETCCS057</v>
      </c>
      <c r="C63" s="78" t="str">
        <f>'Sessional + End Term Assessment'!C64</f>
        <v>JAYESH GAYRI</v>
      </c>
      <c r="D63" s="79">
        <v>14.0</v>
      </c>
      <c r="E63" s="80">
        <f t="shared" si="1"/>
        <v>1</v>
      </c>
      <c r="F63" s="80">
        <f t="shared" si="2"/>
        <v>0</v>
      </c>
      <c r="G63" s="80">
        <f t="shared" si="3"/>
        <v>0</v>
      </c>
      <c r="H63" s="79">
        <v>25.0</v>
      </c>
      <c r="I63" s="80">
        <f t="shared" si="4"/>
        <v>1</v>
      </c>
      <c r="J63" s="80">
        <f t="shared" si="5"/>
        <v>1</v>
      </c>
      <c r="K63" s="80">
        <f t="shared" si="6"/>
        <v>1</v>
      </c>
      <c r="L63" s="79">
        <v>8.0</v>
      </c>
      <c r="M63" s="80">
        <f t="shared" si="7"/>
        <v>1</v>
      </c>
      <c r="N63" s="80">
        <f t="shared" si="8"/>
        <v>0</v>
      </c>
      <c r="O63" s="80">
        <f t="shared" si="9"/>
        <v>0</v>
      </c>
      <c r="P63" s="79"/>
      <c r="Q63" s="80"/>
      <c r="R63" s="80"/>
      <c r="S63" s="81">
        <f t="shared" si="10"/>
        <v>47</v>
      </c>
      <c r="T63" s="82">
        <v>49.0</v>
      </c>
      <c r="U63" s="83"/>
      <c r="V63" s="60"/>
      <c r="W63" s="60"/>
      <c r="X63" s="34">
        <v>21.0</v>
      </c>
      <c r="Y63" s="60">
        <f t="shared" si="11"/>
        <v>47</v>
      </c>
      <c r="Z63" s="60">
        <f t="shared" si="12"/>
        <v>20</v>
      </c>
      <c r="AA63" s="60">
        <f t="shared" si="13"/>
        <v>22</v>
      </c>
      <c r="AB63" s="60"/>
      <c r="AC63" s="60"/>
    </row>
    <row r="64" ht="19.5" customHeight="1">
      <c r="A64" s="77">
        <f>'Sessional + End Term Assessment'!A65</f>
        <v>58</v>
      </c>
      <c r="B64" s="78" t="str">
        <f>'Sessional + End Term Assessment'!B65</f>
        <v>23ETCCS058</v>
      </c>
      <c r="C64" s="78" t="str">
        <f>'Sessional + End Term Assessment'!C65</f>
        <v>JAYESH KALYANA</v>
      </c>
      <c r="D64" s="79">
        <v>19.0</v>
      </c>
      <c r="E64" s="80">
        <f t="shared" si="1"/>
        <v>1</v>
      </c>
      <c r="F64" s="80">
        <f t="shared" si="2"/>
        <v>1</v>
      </c>
      <c r="G64" s="80">
        <f t="shared" si="3"/>
        <v>0</v>
      </c>
      <c r="H64" s="79">
        <v>17.0</v>
      </c>
      <c r="I64" s="80">
        <f t="shared" si="4"/>
        <v>1</v>
      </c>
      <c r="J64" s="80">
        <f t="shared" si="5"/>
        <v>1</v>
      </c>
      <c r="K64" s="80">
        <f t="shared" si="6"/>
        <v>0</v>
      </c>
      <c r="L64" s="79">
        <v>9.0</v>
      </c>
      <c r="M64" s="80">
        <f t="shared" si="7"/>
        <v>1</v>
      </c>
      <c r="N64" s="80">
        <f t="shared" si="8"/>
        <v>1</v>
      </c>
      <c r="O64" s="80">
        <f t="shared" si="9"/>
        <v>0</v>
      </c>
      <c r="P64" s="79"/>
      <c r="Q64" s="80"/>
      <c r="R64" s="80"/>
      <c r="S64" s="81">
        <f t="shared" si="10"/>
        <v>45</v>
      </c>
      <c r="T64" s="82">
        <v>54.0</v>
      </c>
      <c r="U64" s="83"/>
      <c r="V64" s="60"/>
      <c r="W64" s="60"/>
      <c r="X64" s="34">
        <v>20.0</v>
      </c>
      <c r="Y64" s="60">
        <f t="shared" si="11"/>
        <v>45</v>
      </c>
      <c r="Z64" s="60">
        <f t="shared" si="12"/>
        <v>19</v>
      </c>
      <c r="AA64" s="60">
        <f t="shared" si="13"/>
        <v>21</v>
      </c>
      <c r="AB64" s="60"/>
      <c r="AC64" s="60"/>
    </row>
    <row r="65" ht="19.5" customHeight="1">
      <c r="A65" s="77">
        <f>'Sessional + End Term Assessment'!A66</f>
        <v>59</v>
      </c>
      <c r="B65" s="78" t="str">
        <f>'Sessional + End Term Assessment'!B66</f>
        <v>23ETCCS059</v>
      </c>
      <c r="C65" s="78" t="str">
        <f>'Sessional + End Term Assessment'!C66</f>
        <v>KANISHK RAJAWAT</v>
      </c>
      <c r="D65" s="79">
        <v>27.0</v>
      </c>
      <c r="E65" s="80">
        <f t="shared" si="1"/>
        <v>1</v>
      </c>
      <c r="F65" s="80">
        <f t="shared" si="2"/>
        <v>1</v>
      </c>
      <c r="G65" s="80">
        <f t="shared" si="3"/>
        <v>1</v>
      </c>
      <c r="H65" s="79">
        <v>25.0</v>
      </c>
      <c r="I65" s="80">
        <f t="shared" si="4"/>
        <v>1</v>
      </c>
      <c r="J65" s="80">
        <f t="shared" si="5"/>
        <v>1</v>
      </c>
      <c r="K65" s="80">
        <f t="shared" si="6"/>
        <v>1</v>
      </c>
      <c r="L65" s="79">
        <v>13.0</v>
      </c>
      <c r="M65" s="80">
        <f t="shared" si="7"/>
        <v>1</v>
      </c>
      <c r="N65" s="80">
        <f t="shared" si="8"/>
        <v>1</v>
      </c>
      <c r="O65" s="80">
        <f t="shared" si="9"/>
        <v>1</v>
      </c>
      <c r="P65" s="79"/>
      <c r="Q65" s="80"/>
      <c r="R65" s="80"/>
      <c r="S65" s="81">
        <f t="shared" si="10"/>
        <v>65</v>
      </c>
      <c r="T65" s="82">
        <v>63.0</v>
      </c>
      <c r="U65" s="83"/>
      <c r="V65" s="60"/>
      <c r="W65" s="60"/>
      <c r="X65" s="34">
        <v>29.0</v>
      </c>
      <c r="Y65" s="60">
        <f t="shared" si="11"/>
        <v>66</v>
      </c>
      <c r="Z65" s="60">
        <f t="shared" si="12"/>
        <v>28</v>
      </c>
      <c r="AA65" s="60">
        <f t="shared" si="13"/>
        <v>30</v>
      </c>
      <c r="AB65" s="60"/>
      <c r="AC65" s="60"/>
    </row>
    <row r="66" ht="19.5" customHeight="1">
      <c r="A66" s="77">
        <f>'Sessional + End Term Assessment'!A67</f>
        <v>60</v>
      </c>
      <c r="B66" s="78" t="str">
        <f>'Sessional + End Term Assessment'!B67</f>
        <v>23ETCCS060</v>
      </c>
      <c r="C66" s="78" t="str">
        <f>'Sessional + End Term Assessment'!C67</f>
        <v>KAVISH PATEL</v>
      </c>
      <c r="D66" s="79">
        <v>24.0</v>
      </c>
      <c r="E66" s="80">
        <f t="shared" si="1"/>
        <v>1</v>
      </c>
      <c r="F66" s="80">
        <f t="shared" si="2"/>
        <v>1</v>
      </c>
      <c r="G66" s="80">
        <f t="shared" si="3"/>
        <v>1</v>
      </c>
      <c r="H66" s="79">
        <v>23.0</v>
      </c>
      <c r="I66" s="80">
        <f t="shared" si="4"/>
        <v>1</v>
      </c>
      <c r="J66" s="80">
        <f t="shared" si="5"/>
        <v>1</v>
      </c>
      <c r="K66" s="80">
        <f t="shared" si="6"/>
        <v>1</v>
      </c>
      <c r="L66" s="79">
        <v>11.0</v>
      </c>
      <c r="M66" s="80">
        <f t="shared" si="7"/>
        <v>1</v>
      </c>
      <c r="N66" s="80">
        <f t="shared" si="8"/>
        <v>1</v>
      </c>
      <c r="O66" s="80">
        <f t="shared" si="9"/>
        <v>1</v>
      </c>
      <c r="P66" s="79"/>
      <c r="Q66" s="80"/>
      <c r="R66" s="80"/>
      <c r="S66" s="81">
        <f t="shared" si="10"/>
        <v>58</v>
      </c>
      <c r="T66" s="82">
        <v>49.0</v>
      </c>
      <c r="U66" s="83"/>
      <c r="V66" s="60"/>
      <c r="W66" s="60"/>
      <c r="X66" s="34">
        <v>26.0</v>
      </c>
      <c r="Y66" s="60">
        <f t="shared" si="11"/>
        <v>59</v>
      </c>
      <c r="Z66" s="60">
        <f t="shared" si="12"/>
        <v>25</v>
      </c>
      <c r="AA66" s="60">
        <f t="shared" si="13"/>
        <v>27</v>
      </c>
      <c r="AB66" s="60"/>
      <c r="AC66" s="60"/>
    </row>
    <row r="67" ht="19.5" customHeight="1">
      <c r="A67" s="77">
        <f>'Sessional + End Term Assessment'!A68</f>
        <v>61</v>
      </c>
      <c r="B67" s="78" t="str">
        <f>'Sessional + End Term Assessment'!B68</f>
        <v>23ETCCS061</v>
      </c>
      <c r="C67" s="78" t="str">
        <f>'Sessional + End Term Assessment'!C68</f>
        <v>KHUSHAL DAK</v>
      </c>
      <c r="D67" s="79">
        <v>27.0</v>
      </c>
      <c r="E67" s="80">
        <f t="shared" si="1"/>
        <v>1</v>
      </c>
      <c r="F67" s="80">
        <f t="shared" si="2"/>
        <v>1</v>
      </c>
      <c r="G67" s="80">
        <f t="shared" si="3"/>
        <v>1</v>
      </c>
      <c r="H67" s="79">
        <v>25.0</v>
      </c>
      <c r="I67" s="80">
        <f t="shared" si="4"/>
        <v>1</v>
      </c>
      <c r="J67" s="80">
        <f t="shared" si="5"/>
        <v>1</v>
      </c>
      <c r="K67" s="80">
        <f t="shared" si="6"/>
        <v>1</v>
      </c>
      <c r="L67" s="79">
        <v>13.0</v>
      </c>
      <c r="M67" s="80">
        <f t="shared" si="7"/>
        <v>1</v>
      </c>
      <c r="N67" s="80">
        <f t="shared" si="8"/>
        <v>1</v>
      </c>
      <c r="O67" s="80">
        <f t="shared" si="9"/>
        <v>1</v>
      </c>
      <c r="P67" s="79"/>
      <c r="Q67" s="80"/>
      <c r="R67" s="80"/>
      <c r="S67" s="81">
        <f t="shared" si="10"/>
        <v>65</v>
      </c>
      <c r="T67" s="82">
        <v>66.0</v>
      </c>
      <c r="U67" s="83"/>
      <c r="V67" s="60"/>
      <c r="W67" s="60"/>
      <c r="X67" s="34">
        <v>29.0</v>
      </c>
      <c r="Y67" s="60">
        <f t="shared" si="11"/>
        <v>66</v>
      </c>
      <c r="Z67" s="60">
        <f t="shared" si="12"/>
        <v>28</v>
      </c>
      <c r="AA67" s="60">
        <f t="shared" si="13"/>
        <v>30</v>
      </c>
      <c r="AB67" s="60"/>
      <c r="AC67" s="60"/>
    </row>
    <row r="68" ht="19.5" customHeight="1">
      <c r="A68" s="77">
        <f>'Sessional + End Term Assessment'!A69</f>
        <v>62</v>
      </c>
      <c r="B68" s="78" t="str">
        <f>'Sessional + End Term Assessment'!B69</f>
        <v>23ETCCS062</v>
      </c>
      <c r="C68" s="78" t="str">
        <f>'Sessional + End Term Assessment'!C69</f>
        <v>KHUSHAL TAMBAR</v>
      </c>
      <c r="D68" s="79">
        <v>23.0</v>
      </c>
      <c r="E68" s="80">
        <f t="shared" si="1"/>
        <v>1</v>
      </c>
      <c r="F68" s="80">
        <f t="shared" si="2"/>
        <v>1</v>
      </c>
      <c r="G68" s="80">
        <f t="shared" si="3"/>
        <v>1</v>
      </c>
      <c r="H68" s="79">
        <v>25.0</v>
      </c>
      <c r="I68" s="80">
        <f t="shared" si="4"/>
        <v>1</v>
      </c>
      <c r="J68" s="80">
        <f t="shared" si="5"/>
        <v>1</v>
      </c>
      <c r="K68" s="80">
        <f t="shared" si="6"/>
        <v>1</v>
      </c>
      <c r="L68" s="79">
        <v>8.0</v>
      </c>
      <c r="M68" s="80">
        <f t="shared" si="7"/>
        <v>1</v>
      </c>
      <c r="N68" s="80">
        <f t="shared" si="8"/>
        <v>0</v>
      </c>
      <c r="O68" s="80">
        <f t="shared" si="9"/>
        <v>0</v>
      </c>
      <c r="P68" s="79"/>
      <c r="Q68" s="80"/>
      <c r="R68" s="80"/>
      <c r="S68" s="81">
        <f t="shared" si="10"/>
        <v>56</v>
      </c>
      <c r="T68" s="82">
        <v>49.0</v>
      </c>
      <c r="U68" s="83"/>
      <c r="V68" s="60"/>
      <c r="W68" s="60"/>
      <c r="X68" s="34">
        <v>25.0</v>
      </c>
      <c r="Y68" s="60">
        <f t="shared" si="11"/>
        <v>56</v>
      </c>
      <c r="Z68" s="60">
        <f t="shared" si="12"/>
        <v>24</v>
      </c>
      <c r="AA68" s="60">
        <f t="shared" si="13"/>
        <v>26</v>
      </c>
      <c r="AB68" s="60"/>
      <c r="AC68" s="60"/>
    </row>
    <row r="69" ht="19.5" customHeight="1">
      <c r="A69" s="77">
        <f>'Sessional + End Term Assessment'!A70</f>
        <v>63</v>
      </c>
      <c r="B69" s="78" t="str">
        <f>'Sessional + End Term Assessment'!B70</f>
        <v>23ETCCS063</v>
      </c>
      <c r="C69" s="78" t="str">
        <f>'Sessional + End Term Assessment'!C70</f>
        <v>KHUSHBU BISHT</v>
      </c>
      <c r="D69" s="79">
        <v>23.0</v>
      </c>
      <c r="E69" s="80">
        <f t="shared" si="1"/>
        <v>1</v>
      </c>
      <c r="F69" s="80">
        <f t="shared" si="2"/>
        <v>1</v>
      </c>
      <c r="G69" s="80">
        <f t="shared" si="3"/>
        <v>1</v>
      </c>
      <c r="H69" s="79">
        <v>24.0</v>
      </c>
      <c r="I69" s="80">
        <f t="shared" si="4"/>
        <v>1</v>
      </c>
      <c r="J69" s="80">
        <f t="shared" si="5"/>
        <v>1</v>
      </c>
      <c r="K69" s="80">
        <f t="shared" si="6"/>
        <v>1</v>
      </c>
      <c r="L69" s="79">
        <v>11.0</v>
      </c>
      <c r="M69" s="80">
        <f t="shared" si="7"/>
        <v>1</v>
      </c>
      <c r="N69" s="80">
        <f t="shared" si="8"/>
        <v>1</v>
      </c>
      <c r="O69" s="80">
        <f t="shared" si="9"/>
        <v>1</v>
      </c>
      <c r="P69" s="79"/>
      <c r="Q69" s="80"/>
      <c r="R69" s="80"/>
      <c r="S69" s="81">
        <f t="shared" si="10"/>
        <v>58</v>
      </c>
      <c r="T69" s="82">
        <v>68.0</v>
      </c>
      <c r="U69" s="83"/>
      <c r="V69" s="60"/>
      <c r="W69" s="60"/>
      <c r="X69" s="34">
        <v>26.0</v>
      </c>
      <c r="Y69" s="60">
        <f t="shared" si="11"/>
        <v>59</v>
      </c>
      <c r="Z69" s="60">
        <f t="shared" si="12"/>
        <v>25</v>
      </c>
      <c r="AA69" s="60">
        <f t="shared" si="13"/>
        <v>27</v>
      </c>
      <c r="AB69" s="60"/>
      <c r="AC69" s="60"/>
    </row>
    <row r="70" ht="19.5" customHeight="1">
      <c r="A70" s="77">
        <f>'Sessional + End Term Assessment'!A71</f>
        <v>64</v>
      </c>
      <c r="B70" s="78" t="str">
        <f>'Sessional + End Term Assessment'!B71</f>
        <v>23ETCCS064</v>
      </c>
      <c r="C70" s="78" t="str">
        <f>'Sessional + End Term Assessment'!C71</f>
        <v>KHUSHI JAIN</v>
      </c>
      <c r="D70" s="79">
        <v>28.0</v>
      </c>
      <c r="E70" s="80">
        <f t="shared" si="1"/>
        <v>1</v>
      </c>
      <c r="F70" s="80">
        <f t="shared" si="2"/>
        <v>1</v>
      </c>
      <c r="G70" s="80">
        <f t="shared" si="3"/>
        <v>1</v>
      </c>
      <c r="H70" s="79">
        <v>26.0</v>
      </c>
      <c r="I70" s="80">
        <f t="shared" si="4"/>
        <v>1</v>
      </c>
      <c r="J70" s="80">
        <f t="shared" si="5"/>
        <v>1</v>
      </c>
      <c r="K70" s="80">
        <f t="shared" si="6"/>
        <v>1</v>
      </c>
      <c r="L70" s="79">
        <v>13.0</v>
      </c>
      <c r="M70" s="80">
        <f t="shared" si="7"/>
        <v>1</v>
      </c>
      <c r="N70" s="80">
        <f t="shared" si="8"/>
        <v>1</v>
      </c>
      <c r="O70" s="80">
        <f t="shared" si="9"/>
        <v>1</v>
      </c>
      <c r="P70" s="79"/>
      <c r="Q70" s="80"/>
      <c r="R70" s="80"/>
      <c r="S70" s="81">
        <f t="shared" si="10"/>
        <v>67</v>
      </c>
      <c r="T70" s="82">
        <v>61.0</v>
      </c>
      <c r="U70" s="83"/>
      <c r="V70" s="60"/>
      <c r="W70" s="60"/>
      <c r="X70" s="34">
        <v>30.0</v>
      </c>
      <c r="Y70" s="60">
        <f t="shared" si="11"/>
        <v>68</v>
      </c>
      <c r="Z70" s="60">
        <f t="shared" si="12"/>
        <v>29</v>
      </c>
      <c r="AA70" s="60">
        <f t="shared" si="13"/>
        <v>31</v>
      </c>
      <c r="AB70" s="60"/>
      <c r="AC70" s="60"/>
    </row>
    <row r="71" ht="19.5" customHeight="1">
      <c r="A71" s="77">
        <f>'Sessional + End Term Assessment'!A72</f>
        <v>65</v>
      </c>
      <c r="B71" s="78" t="str">
        <f>'Sessional + End Term Assessment'!B72</f>
        <v>23ETCCS065</v>
      </c>
      <c r="C71" s="78" t="str">
        <f>'Sessional + End Term Assessment'!C72</f>
        <v>KOMAL SHARMA</v>
      </c>
      <c r="D71" s="79">
        <v>28.0</v>
      </c>
      <c r="E71" s="80">
        <f t="shared" si="1"/>
        <v>1</v>
      </c>
      <c r="F71" s="80">
        <f t="shared" si="2"/>
        <v>1</v>
      </c>
      <c r="G71" s="80">
        <f t="shared" si="3"/>
        <v>1</v>
      </c>
      <c r="H71" s="79">
        <v>24.0</v>
      </c>
      <c r="I71" s="80">
        <f t="shared" si="4"/>
        <v>1</v>
      </c>
      <c r="J71" s="80">
        <f t="shared" si="5"/>
        <v>1</v>
      </c>
      <c r="K71" s="80">
        <f t="shared" si="6"/>
        <v>1</v>
      </c>
      <c r="L71" s="79">
        <v>2.0</v>
      </c>
      <c r="M71" s="80">
        <f t="shared" si="7"/>
        <v>0</v>
      </c>
      <c r="N71" s="80">
        <f t="shared" si="8"/>
        <v>0</v>
      </c>
      <c r="O71" s="80">
        <f t="shared" si="9"/>
        <v>0</v>
      </c>
      <c r="P71" s="79"/>
      <c r="Q71" s="80"/>
      <c r="R71" s="80"/>
      <c r="S71" s="81">
        <f t="shared" si="10"/>
        <v>54</v>
      </c>
      <c r="T71" s="82">
        <v>49.0</v>
      </c>
      <c r="U71" s="83"/>
      <c r="V71" s="60"/>
      <c r="W71" s="60"/>
      <c r="X71" s="34">
        <v>24.0</v>
      </c>
      <c r="Y71" s="60">
        <f t="shared" si="11"/>
        <v>54</v>
      </c>
      <c r="Z71" s="60">
        <f t="shared" si="12"/>
        <v>23</v>
      </c>
      <c r="AA71" s="60">
        <f t="shared" si="13"/>
        <v>25</v>
      </c>
      <c r="AB71" s="60"/>
      <c r="AC71" s="60"/>
    </row>
    <row r="72" ht="19.5" customHeight="1">
      <c r="A72" s="77">
        <f>'Sessional + End Term Assessment'!A73</f>
        <v>66</v>
      </c>
      <c r="B72" s="78" t="str">
        <f>'Sessional + End Term Assessment'!B73</f>
        <v>23ETCCS066</v>
      </c>
      <c r="C72" s="78" t="str">
        <f>'Sessional + End Term Assessment'!C73</f>
        <v>KRATIK SHARMA</v>
      </c>
      <c r="D72" s="79">
        <v>22.0</v>
      </c>
      <c r="E72" s="80">
        <f t="shared" si="1"/>
        <v>1</v>
      </c>
      <c r="F72" s="80">
        <f t="shared" si="2"/>
        <v>1</v>
      </c>
      <c r="G72" s="80">
        <f t="shared" si="3"/>
        <v>1</v>
      </c>
      <c r="H72" s="79">
        <v>18.0</v>
      </c>
      <c r="I72" s="80">
        <f t="shared" si="4"/>
        <v>1</v>
      </c>
      <c r="J72" s="80">
        <f t="shared" si="5"/>
        <v>1</v>
      </c>
      <c r="K72" s="80">
        <f t="shared" si="6"/>
        <v>0</v>
      </c>
      <c r="L72" s="79">
        <v>14.0</v>
      </c>
      <c r="M72" s="80">
        <f t="shared" si="7"/>
        <v>1</v>
      </c>
      <c r="N72" s="80">
        <f t="shared" si="8"/>
        <v>1</v>
      </c>
      <c r="O72" s="80">
        <f t="shared" si="9"/>
        <v>1</v>
      </c>
      <c r="P72" s="79"/>
      <c r="Q72" s="80"/>
      <c r="R72" s="80"/>
      <c r="S72" s="81">
        <f t="shared" si="10"/>
        <v>54</v>
      </c>
      <c r="T72" s="82">
        <v>49.0</v>
      </c>
      <c r="U72" s="83"/>
      <c r="V72" s="60"/>
      <c r="W72" s="60"/>
      <c r="X72" s="34">
        <v>24.0</v>
      </c>
      <c r="Y72" s="60">
        <f t="shared" si="11"/>
        <v>54</v>
      </c>
      <c r="Z72" s="60">
        <f t="shared" si="12"/>
        <v>23</v>
      </c>
      <c r="AA72" s="60">
        <f t="shared" si="13"/>
        <v>25</v>
      </c>
      <c r="AB72" s="60"/>
      <c r="AC72" s="60"/>
    </row>
    <row r="73" ht="19.5" customHeight="1">
      <c r="A73" s="77">
        <f>'Sessional + End Term Assessment'!A74</f>
        <v>67</v>
      </c>
      <c r="B73" s="78" t="str">
        <f>'Sessional + End Term Assessment'!B74</f>
        <v>23ETCCS067</v>
      </c>
      <c r="C73" s="78" t="str">
        <f>'Sessional + End Term Assessment'!C74</f>
        <v>KRISHNA DOSHI</v>
      </c>
      <c r="D73" s="79">
        <v>27.0</v>
      </c>
      <c r="E73" s="80">
        <f t="shared" si="1"/>
        <v>1</v>
      </c>
      <c r="F73" s="80">
        <f t="shared" si="2"/>
        <v>1</v>
      </c>
      <c r="G73" s="80">
        <f t="shared" si="3"/>
        <v>1</v>
      </c>
      <c r="H73" s="79">
        <v>25.0</v>
      </c>
      <c r="I73" s="80">
        <f t="shared" si="4"/>
        <v>1</v>
      </c>
      <c r="J73" s="80">
        <f t="shared" si="5"/>
        <v>1</v>
      </c>
      <c r="K73" s="80">
        <f t="shared" si="6"/>
        <v>1</v>
      </c>
      <c r="L73" s="79">
        <v>13.0</v>
      </c>
      <c r="M73" s="80">
        <f t="shared" si="7"/>
        <v>1</v>
      </c>
      <c r="N73" s="80">
        <f t="shared" si="8"/>
        <v>1</v>
      </c>
      <c r="O73" s="80">
        <f t="shared" si="9"/>
        <v>1</v>
      </c>
      <c r="P73" s="79"/>
      <c r="Q73" s="80"/>
      <c r="R73" s="80"/>
      <c r="S73" s="81">
        <f t="shared" si="10"/>
        <v>65</v>
      </c>
      <c r="T73" s="82">
        <v>54.0</v>
      </c>
      <c r="U73" s="83"/>
      <c r="V73" s="60"/>
      <c r="W73" s="60"/>
      <c r="X73" s="34">
        <v>29.0</v>
      </c>
      <c r="Y73" s="60">
        <f t="shared" si="11"/>
        <v>66</v>
      </c>
      <c r="Z73" s="60">
        <f t="shared" si="12"/>
        <v>28</v>
      </c>
      <c r="AA73" s="60">
        <f t="shared" si="13"/>
        <v>30</v>
      </c>
      <c r="AB73" s="60"/>
      <c r="AC73" s="60"/>
    </row>
    <row r="74" ht="19.5" customHeight="1">
      <c r="A74" s="77">
        <f>'Sessional + End Term Assessment'!A75</f>
        <v>68</v>
      </c>
      <c r="B74" s="78" t="str">
        <f>'Sessional + End Term Assessment'!B75</f>
        <v>23ETCCS068</v>
      </c>
      <c r="C74" s="78" t="str">
        <f>'Sessional + End Term Assessment'!C75</f>
        <v>KUASHAL KUMAWAT</v>
      </c>
      <c r="D74" s="79">
        <v>21.0</v>
      </c>
      <c r="E74" s="80">
        <f t="shared" si="1"/>
        <v>1</v>
      </c>
      <c r="F74" s="80">
        <f t="shared" si="2"/>
        <v>1</v>
      </c>
      <c r="G74" s="80">
        <f t="shared" si="3"/>
        <v>1</v>
      </c>
      <c r="H74" s="79">
        <v>19.0</v>
      </c>
      <c r="I74" s="80">
        <f t="shared" si="4"/>
        <v>1</v>
      </c>
      <c r="J74" s="80">
        <f t="shared" si="5"/>
        <v>1</v>
      </c>
      <c r="K74" s="80">
        <f t="shared" si="6"/>
        <v>0</v>
      </c>
      <c r="L74" s="79">
        <v>10.0</v>
      </c>
      <c r="M74" s="80">
        <f t="shared" si="7"/>
        <v>1</v>
      </c>
      <c r="N74" s="80">
        <f t="shared" si="8"/>
        <v>1</v>
      </c>
      <c r="O74" s="80">
        <f t="shared" si="9"/>
        <v>1</v>
      </c>
      <c r="P74" s="79"/>
      <c r="Q74" s="80"/>
      <c r="R74" s="80"/>
      <c r="S74" s="81">
        <f t="shared" si="10"/>
        <v>50</v>
      </c>
      <c r="T74" s="82">
        <v>49.0</v>
      </c>
      <c r="U74" s="83"/>
      <c r="V74" s="60"/>
      <c r="W74" s="60"/>
      <c r="X74" s="34">
        <v>22.0</v>
      </c>
      <c r="Y74" s="60">
        <f t="shared" si="11"/>
        <v>49</v>
      </c>
      <c r="Z74" s="60">
        <f t="shared" si="12"/>
        <v>21</v>
      </c>
      <c r="AA74" s="60">
        <f t="shared" si="13"/>
        <v>23</v>
      </c>
      <c r="AB74" s="60"/>
      <c r="AC74" s="60"/>
    </row>
    <row r="75" ht="19.5" customHeight="1">
      <c r="A75" s="77">
        <f>'Sessional + End Term Assessment'!A76</f>
        <v>69</v>
      </c>
      <c r="B75" s="78" t="str">
        <f>'Sessional + End Term Assessment'!B76</f>
        <v>23ETCCS069</v>
      </c>
      <c r="C75" s="78" t="str">
        <f>'Sessional + End Term Assessment'!C76</f>
        <v>LAKSH PATEL</v>
      </c>
      <c r="D75" s="79">
        <v>20.0</v>
      </c>
      <c r="E75" s="80">
        <f t="shared" si="1"/>
        <v>1</v>
      </c>
      <c r="F75" s="80">
        <f t="shared" si="2"/>
        <v>1</v>
      </c>
      <c r="G75" s="80">
        <f t="shared" si="3"/>
        <v>1</v>
      </c>
      <c r="H75" s="79">
        <v>18.0</v>
      </c>
      <c r="I75" s="80">
        <f t="shared" si="4"/>
        <v>1</v>
      </c>
      <c r="J75" s="80">
        <f t="shared" si="5"/>
        <v>1</v>
      </c>
      <c r="K75" s="80">
        <f t="shared" si="6"/>
        <v>0</v>
      </c>
      <c r="L75" s="79">
        <v>9.0</v>
      </c>
      <c r="M75" s="80">
        <f t="shared" si="7"/>
        <v>1</v>
      </c>
      <c r="N75" s="80">
        <f t="shared" si="8"/>
        <v>1</v>
      </c>
      <c r="O75" s="80">
        <f t="shared" si="9"/>
        <v>0</v>
      </c>
      <c r="P75" s="79"/>
      <c r="Q75" s="80"/>
      <c r="R75" s="80"/>
      <c r="S75" s="81">
        <f t="shared" si="10"/>
        <v>47</v>
      </c>
      <c r="T75" s="82">
        <v>49.0</v>
      </c>
      <c r="U75" s="83"/>
      <c r="V75" s="60"/>
      <c r="W75" s="60"/>
      <c r="X75" s="34">
        <v>21.0</v>
      </c>
      <c r="Y75" s="60">
        <f t="shared" si="11"/>
        <v>47</v>
      </c>
      <c r="Z75" s="60">
        <f t="shared" si="12"/>
        <v>20</v>
      </c>
      <c r="AA75" s="60">
        <f t="shared" si="13"/>
        <v>22</v>
      </c>
      <c r="AB75" s="60"/>
      <c r="AC75" s="60"/>
    </row>
    <row r="76" ht="19.5" customHeight="1">
      <c r="A76" s="77">
        <f>'Sessional + End Term Assessment'!A77</f>
        <v>70</v>
      </c>
      <c r="B76" s="78" t="str">
        <f>'Sessional + End Term Assessment'!B77</f>
        <v>23ETCCS070</v>
      </c>
      <c r="C76" s="78" t="str">
        <f>'Sessional + End Term Assessment'!C77</f>
        <v>LAKSHITA CHUNDAWAT</v>
      </c>
      <c r="D76" s="79">
        <v>25.0</v>
      </c>
      <c r="E76" s="80">
        <f t="shared" si="1"/>
        <v>1</v>
      </c>
      <c r="F76" s="80">
        <f t="shared" si="2"/>
        <v>1</v>
      </c>
      <c r="G76" s="80">
        <f t="shared" si="3"/>
        <v>1</v>
      </c>
      <c r="H76" s="79">
        <v>24.0</v>
      </c>
      <c r="I76" s="80">
        <f t="shared" si="4"/>
        <v>1</v>
      </c>
      <c r="J76" s="80">
        <f t="shared" si="5"/>
        <v>1</v>
      </c>
      <c r="K76" s="80">
        <f t="shared" si="6"/>
        <v>1</v>
      </c>
      <c r="L76" s="79">
        <v>12.0</v>
      </c>
      <c r="M76" s="80">
        <f t="shared" si="7"/>
        <v>1</v>
      </c>
      <c r="N76" s="80">
        <f t="shared" si="8"/>
        <v>1</v>
      </c>
      <c r="O76" s="80">
        <f t="shared" si="9"/>
        <v>1</v>
      </c>
      <c r="P76" s="79"/>
      <c r="Q76" s="80"/>
      <c r="R76" s="80"/>
      <c r="S76" s="81">
        <f t="shared" si="10"/>
        <v>61</v>
      </c>
      <c r="T76" s="82">
        <v>49.0</v>
      </c>
      <c r="U76" s="83"/>
      <c r="V76" s="60"/>
      <c r="W76" s="60"/>
      <c r="X76" s="34">
        <v>27.0</v>
      </c>
      <c r="Y76" s="60">
        <f t="shared" si="11"/>
        <v>61</v>
      </c>
      <c r="Z76" s="60">
        <f t="shared" si="12"/>
        <v>26</v>
      </c>
      <c r="AA76" s="60">
        <f t="shared" si="13"/>
        <v>28</v>
      </c>
      <c r="AB76" s="60"/>
      <c r="AC76" s="60"/>
    </row>
    <row r="77" ht="19.5" customHeight="1">
      <c r="A77" s="77">
        <f>'Sessional + End Term Assessment'!A78</f>
        <v>71</v>
      </c>
      <c r="B77" s="78" t="str">
        <f>'Sessional + End Term Assessment'!B78</f>
        <v>23ETCCS071</v>
      </c>
      <c r="C77" s="78" t="str">
        <f>'Sessional + End Term Assessment'!C78</f>
        <v>LAKSHYARAJ PURBIA</v>
      </c>
      <c r="D77" s="79">
        <v>26.0</v>
      </c>
      <c r="E77" s="80">
        <f t="shared" si="1"/>
        <v>1</v>
      </c>
      <c r="F77" s="80">
        <f t="shared" si="2"/>
        <v>1</v>
      </c>
      <c r="G77" s="80">
        <f t="shared" si="3"/>
        <v>1</v>
      </c>
      <c r="H77" s="79">
        <v>25.0</v>
      </c>
      <c r="I77" s="80">
        <f t="shared" si="4"/>
        <v>1</v>
      </c>
      <c r="J77" s="80">
        <f t="shared" si="5"/>
        <v>1</v>
      </c>
      <c r="K77" s="80">
        <f t="shared" si="6"/>
        <v>1</v>
      </c>
      <c r="L77" s="79">
        <v>12.0</v>
      </c>
      <c r="M77" s="80">
        <f t="shared" si="7"/>
        <v>1</v>
      </c>
      <c r="N77" s="80">
        <f t="shared" si="8"/>
        <v>1</v>
      </c>
      <c r="O77" s="80">
        <f t="shared" si="9"/>
        <v>1</v>
      </c>
      <c r="P77" s="79"/>
      <c r="Q77" s="80"/>
      <c r="R77" s="80"/>
      <c r="S77" s="81">
        <f t="shared" si="10"/>
        <v>63</v>
      </c>
      <c r="T77" s="82">
        <v>49.0</v>
      </c>
      <c r="U77" s="83"/>
      <c r="V77" s="60"/>
      <c r="W77" s="60"/>
      <c r="X77" s="34">
        <v>28.0</v>
      </c>
      <c r="Y77" s="60">
        <f t="shared" si="11"/>
        <v>63</v>
      </c>
      <c r="Z77" s="60">
        <f t="shared" si="12"/>
        <v>27</v>
      </c>
      <c r="AA77" s="60">
        <f t="shared" si="13"/>
        <v>29</v>
      </c>
      <c r="AB77" s="60"/>
      <c r="AC77" s="60"/>
    </row>
    <row r="78" ht="19.5" customHeight="1">
      <c r="A78" s="77">
        <f>'Sessional + End Term Assessment'!A79</f>
        <v>72</v>
      </c>
      <c r="B78" s="78" t="str">
        <f>'Sessional + End Term Assessment'!B79</f>
        <v>23ETCCS072</v>
      </c>
      <c r="C78" s="78" t="str">
        <f>'Sessional + End Term Assessment'!C79</f>
        <v>LALIT SUTHAR</v>
      </c>
      <c r="D78" s="79">
        <v>27.0</v>
      </c>
      <c r="E78" s="80">
        <f t="shared" si="1"/>
        <v>1</v>
      </c>
      <c r="F78" s="80">
        <f t="shared" si="2"/>
        <v>1</v>
      </c>
      <c r="G78" s="80">
        <f t="shared" si="3"/>
        <v>1</v>
      </c>
      <c r="H78" s="79">
        <v>25.0</v>
      </c>
      <c r="I78" s="80">
        <f t="shared" si="4"/>
        <v>1</v>
      </c>
      <c r="J78" s="80">
        <f t="shared" si="5"/>
        <v>1</v>
      </c>
      <c r="K78" s="80">
        <f t="shared" si="6"/>
        <v>1</v>
      </c>
      <c r="L78" s="79">
        <v>13.0</v>
      </c>
      <c r="M78" s="80">
        <f t="shared" si="7"/>
        <v>1</v>
      </c>
      <c r="N78" s="80">
        <f t="shared" si="8"/>
        <v>1</v>
      </c>
      <c r="O78" s="80">
        <f t="shared" si="9"/>
        <v>1</v>
      </c>
      <c r="P78" s="79"/>
      <c r="Q78" s="80"/>
      <c r="R78" s="80"/>
      <c r="S78" s="81">
        <f t="shared" si="10"/>
        <v>65</v>
      </c>
      <c r="T78" s="82">
        <v>68.0</v>
      </c>
      <c r="U78" s="83"/>
      <c r="V78" s="60"/>
      <c r="W78" s="60"/>
      <c r="X78" s="34">
        <v>29.0</v>
      </c>
      <c r="Y78" s="60">
        <f t="shared" si="11"/>
        <v>66</v>
      </c>
      <c r="Z78" s="60">
        <f t="shared" si="12"/>
        <v>28</v>
      </c>
      <c r="AA78" s="60">
        <f t="shared" si="13"/>
        <v>30</v>
      </c>
      <c r="AB78" s="60"/>
      <c r="AC78" s="60"/>
    </row>
    <row r="79" ht="19.5" customHeight="1">
      <c r="A79" s="77">
        <f>'Sessional + End Term Assessment'!A80</f>
        <v>73</v>
      </c>
      <c r="B79" s="78" t="str">
        <f>'Sessional + End Term Assessment'!B80</f>
        <v>23ETCCS073</v>
      </c>
      <c r="C79" s="78" t="str">
        <f>'Sessional + End Term Assessment'!C80</f>
        <v>MANAN JAIN</v>
      </c>
      <c r="D79" s="79">
        <v>25.0</v>
      </c>
      <c r="E79" s="80">
        <f t="shared" si="1"/>
        <v>1</v>
      </c>
      <c r="F79" s="80">
        <f t="shared" si="2"/>
        <v>1</v>
      </c>
      <c r="G79" s="80">
        <f t="shared" si="3"/>
        <v>1</v>
      </c>
      <c r="H79" s="79">
        <v>24.0</v>
      </c>
      <c r="I79" s="80">
        <f t="shared" si="4"/>
        <v>1</v>
      </c>
      <c r="J79" s="80">
        <f t="shared" si="5"/>
        <v>1</v>
      </c>
      <c r="K79" s="80">
        <f t="shared" si="6"/>
        <v>1</v>
      </c>
      <c r="L79" s="79">
        <v>12.0</v>
      </c>
      <c r="M79" s="80">
        <f t="shared" si="7"/>
        <v>1</v>
      </c>
      <c r="N79" s="80">
        <f t="shared" si="8"/>
        <v>1</v>
      </c>
      <c r="O79" s="80">
        <f t="shared" si="9"/>
        <v>1</v>
      </c>
      <c r="P79" s="79"/>
      <c r="Q79" s="80"/>
      <c r="R79" s="80"/>
      <c r="S79" s="81">
        <f t="shared" si="10"/>
        <v>61</v>
      </c>
      <c r="T79" s="82">
        <v>61.0</v>
      </c>
      <c r="U79" s="83"/>
      <c r="V79" s="60"/>
      <c r="W79" s="60"/>
      <c r="X79" s="34">
        <v>27.0</v>
      </c>
      <c r="Y79" s="60">
        <f t="shared" si="11"/>
        <v>61</v>
      </c>
      <c r="Z79" s="60">
        <f t="shared" si="12"/>
        <v>26</v>
      </c>
      <c r="AA79" s="60">
        <f t="shared" si="13"/>
        <v>28</v>
      </c>
      <c r="AB79" s="60"/>
      <c r="AC79" s="60"/>
    </row>
    <row r="80" ht="19.5" customHeight="1">
      <c r="A80" s="77">
        <f>'Sessional + End Term Assessment'!A81</f>
        <v>74</v>
      </c>
      <c r="B80" s="78" t="str">
        <f>'Sessional + End Term Assessment'!B81</f>
        <v>23ETCCS074</v>
      </c>
      <c r="C80" s="78" t="str">
        <f>'Sessional + End Term Assessment'!C81</f>
        <v>MANAN MEHTA</v>
      </c>
      <c r="D80" s="79">
        <v>25.0</v>
      </c>
      <c r="E80" s="80">
        <f t="shared" si="1"/>
        <v>1</v>
      </c>
      <c r="F80" s="80">
        <f t="shared" si="2"/>
        <v>1</v>
      </c>
      <c r="G80" s="80">
        <f t="shared" si="3"/>
        <v>1</v>
      </c>
      <c r="H80" s="79">
        <v>24.0</v>
      </c>
      <c r="I80" s="80">
        <f t="shared" si="4"/>
        <v>1</v>
      </c>
      <c r="J80" s="80">
        <f t="shared" si="5"/>
        <v>1</v>
      </c>
      <c r="K80" s="80">
        <f t="shared" si="6"/>
        <v>1</v>
      </c>
      <c r="L80" s="79">
        <v>12.0</v>
      </c>
      <c r="M80" s="80">
        <f t="shared" si="7"/>
        <v>1</v>
      </c>
      <c r="N80" s="80">
        <f t="shared" si="8"/>
        <v>1</v>
      </c>
      <c r="O80" s="80">
        <f t="shared" si="9"/>
        <v>1</v>
      </c>
      <c r="P80" s="79"/>
      <c r="Q80" s="80"/>
      <c r="R80" s="80"/>
      <c r="S80" s="81">
        <f t="shared" si="10"/>
        <v>61</v>
      </c>
      <c r="T80" s="82">
        <v>49.0</v>
      </c>
      <c r="U80" s="83"/>
      <c r="V80" s="60"/>
      <c r="W80" s="60"/>
      <c r="X80" s="34">
        <v>27.0</v>
      </c>
      <c r="Y80" s="60">
        <f t="shared" si="11"/>
        <v>61</v>
      </c>
      <c r="Z80" s="60">
        <f t="shared" si="12"/>
        <v>26</v>
      </c>
      <c r="AA80" s="60">
        <f t="shared" si="13"/>
        <v>28</v>
      </c>
      <c r="AB80" s="60"/>
      <c r="AC80" s="60"/>
    </row>
    <row r="81" ht="19.5" customHeight="1">
      <c r="A81" s="77">
        <f>'Sessional + End Term Assessment'!A82</f>
        <v>75</v>
      </c>
      <c r="B81" s="78" t="str">
        <f>'Sessional + End Term Assessment'!B82</f>
        <v>23ETCCS075</v>
      </c>
      <c r="C81" s="78" t="str">
        <f>'Sessional + End Term Assessment'!C82</f>
        <v>MANISH SUTHAR</v>
      </c>
      <c r="D81" s="79">
        <v>21.0</v>
      </c>
      <c r="E81" s="80">
        <f t="shared" si="1"/>
        <v>1</v>
      </c>
      <c r="F81" s="80">
        <f t="shared" si="2"/>
        <v>1</v>
      </c>
      <c r="G81" s="80">
        <f t="shared" si="3"/>
        <v>1</v>
      </c>
      <c r="H81" s="79">
        <v>19.0</v>
      </c>
      <c r="I81" s="80">
        <f t="shared" si="4"/>
        <v>1</v>
      </c>
      <c r="J81" s="80">
        <f t="shared" si="5"/>
        <v>1</v>
      </c>
      <c r="K81" s="80">
        <f t="shared" si="6"/>
        <v>0</v>
      </c>
      <c r="L81" s="79">
        <v>10.0</v>
      </c>
      <c r="M81" s="80">
        <f t="shared" si="7"/>
        <v>1</v>
      </c>
      <c r="N81" s="80">
        <f t="shared" si="8"/>
        <v>1</v>
      </c>
      <c r="O81" s="80">
        <f t="shared" si="9"/>
        <v>1</v>
      </c>
      <c r="P81" s="79"/>
      <c r="Q81" s="80"/>
      <c r="R81" s="80"/>
      <c r="S81" s="81">
        <f t="shared" si="10"/>
        <v>50</v>
      </c>
      <c r="T81" s="82">
        <v>49.0</v>
      </c>
      <c r="U81" s="83"/>
      <c r="V81" s="60"/>
      <c r="W81" s="60"/>
      <c r="X81" s="34">
        <v>22.0</v>
      </c>
      <c r="Y81" s="60">
        <f t="shared" si="11"/>
        <v>49</v>
      </c>
      <c r="Z81" s="60">
        <f t="shared" si="12"/>
        <v>21</v>
      </c>
      <c r="AA81" s="60">
        <f t="shared" si="13"/>
        <v>23</v>
      </c>
      <c r="AB81" s="60"/>
      <c r="AC81" s="60"/>
    </row>
    <row r="82" ht="19.5" customHeight="1">
      <c r="A82" s="77">
        <f>'Sessional + End Term Assessment'!A83</f>
        <v>76</v>
      </c>
      <c r="B82" s="78" t="str">
        <f>'Sessional + End Term Assessment'!B83</f>
        <v>23ETCCS076</v>
      </c>
      <c r="C82" s="78" t="str">
        <f>'Sessional + End Term Assessment'!C83</f>
        <v>MANRAJ SINGH CHOUHAN</v>
      </c>
      <c r="D82" s="79">
        <v>18.0</v>
      </c>
      <c r="E82" s="80">
        <f t="shared" si="1"/>
        <v>1</v>
      </c>
      <c r="F82" s="80">
        <f t="shared" si="2"/>
        <v>1</v>
      </c>
      <c r="G82" s="80">
        <f t="shared" si="3"/>
        <v>0</v>
      </c>
      <c r="H82" s="79">
        <v>17.0</v>
      </c>
      <c r="I82" s="80">
        <f t="shared" si="4"/>
        <v>1</v>
      </c>
      <c r="J82" s="80">
        <f t="shared" si="5"/>
        <v>1</v>
      </c>
      <c r="K82" s="80">
        <f t="shared" si="6"/>
        <v>0</v>
      </c>
      <c r="L82" s="79">
        <v>8.0</v>
      </c>
      <c r="M82" s="80">
        <f t="shared" si="7"/>
        <v>1</v>
      </c>
      <c r="N82" s="80">
        <f t="shared" si="8"/>
        <v>0</v>
      </c>
      <c r="O82" s="80">
        <f t="shared" si="9"/>
        <v>0</v>
      </c>
      <c r="P82" s="79"/>
      <c r="Q82" s="80"/>
      <c r="R82" s="80"/>
      <c r="S82" s="81">
        <f t="shared" si="10"/>
        <v>43</v>
      </c>
      <c r="T82" s="82">
        <v>45.0</v>
      </c>
      <c r="U82" s="83"/>
      <c r="V82" s="60"/>
      <c r="W82" s="60"/>
      <c r="X82" s="34">
        <v>19.0</v>
      </c>
      <c r="Y82" s="60">
        <f t="shared" si="11"/>
        <v>42</v>
      </c>
      <c r="Z82" s="60">
        <f t="shared" si="12"/>
        <v>18</v>
      </c>
      <c r="AA82" s="60">
        <f t="shared" si="13"/>
        <v>20</v>
      </c>
      <c r="AB82" s="60"/>
      <c r="AC82" s="60"/>
    </row>
    <row r="83" ht="19.5" customHeight="1">
      <c r="A83" s="77">
        <f>'Sessional + End Term Assessment'!A84</f>
        <v>77</v>
      </c>
      <c r="B83" s="78" t="str">
        <f>'Sessional + End Term Assessment'!B84</f>
        <v>23ETCCS077</v>
      </c>
      <c r="C83" s="78" t="str">
        <f>'Sessional + End Term Assessment'!C84</f>
        <v>MAYANK KUMAR GAUTAM</v>
      </c>
      <c r="D83" s="79">
        <v>22.0</v>
      </c>
      <c r="E83" s="80">
        <f t="shared" si="1"/>
        <v>1</v>
      </c>
      <c r="F83" s="80">
        <f t="shared" si="2"/>
        <v>1</v>
      </c>
      <c r="G83" s="80">
        <f t="shared" si="3"/>
        <v>1</v>
      </c>
      <c r="H83" s="79">
        <v>22.0</v>
      </c>
      <c r="I83" s="80">
        <f t="shared" si="4"/>
        <v>1</v>
      </c>
      <c r="J83" s="80">
        <f t="shared" si="5"/>
        <v>1</v>
      </c>
      <c r="K83" s="80">
        <f t="shared" si="6"/>
        <v>1</v>
      </c>
      <c r="L83" s="79">
        <v>10.0</v>
      </c>
      <c r="M83" s="80">
        <f t="shared" si="7"/>
        <v>1</v>
      </c>
      <c r="N83" s="80">
        <f t="shared" si="8"/>
        <v>1</v>
      </c>
      <c r="O83" s="80">
        <f t="shared" si="9"/>
        <v>1</v>
      </c>
      <c r="P83" s="79"/>
      <c r="Q83" s="80"/>
      <c r="R83" s="80"/>
      <c r="S83" s="81">
        <f t="shared" si="10"/>
        <v>54</v>
      </c>
      <c r="T83" s="82">
        <v>68.0</v>
      </c>
      <c r="U83" s="83"/>
      <c r="V83" s="60"/>
      <c r="W83" s="60"/>
      <c r="X83" s="34">
        <v>24.0</v>
      </c>
      <c r="Y83" s="60">
        <f t="shared" si="11"/>
        <v>54</v>
      </c>
      <c r="Z83" s="60">
        <f t="shared" si="12"/>
        <v>23</v>
      </c>
      <c r="AA83" s="60">
        <f t="shared" si="13"/>
        <v>25</v>
      </c>
      <c r="AB83" s="60"/>
      <c r="AC83" s="60"/>
    </row>
    <row r="84" ht="19.5" customHeight="1">
      <c r="A84" s="77">
        <f>'Sessional + End Term Assessment'!A85</f>
        <v>78</v>
      </c>
      <c r="B84" s="78" t="str">
        <f>'Sessional + End Term Assessment'!B85</f>
        <v>23ETCCS078</v>
      </c>
      <c r="C84" s="78" t="str">
        <f>'Sessional + End Term Assessment'!C85</f>
        <v>MAYANK LOHAR</v>
      </c>
      <c r="D84" s="79">
        <v>27.0</v>
      </c>
      <c r="E84" s="80">
        <f t="shared" si="1"/>
        <v>1</v>
      </c>
      <c r="F84" s="80">
        <f t="shared" si="2"/>
        <v>1</v>
      </c>
      <c r="G84" s="80">
        <f t="shared" si="3"/>
        <v>1</v>
      </c>
      <c r="H84" s="79">
        <v>25.0</v>
      </c>
      <c r="I84" s="80">
        <f t="shared" si="4"/>
        <v>1</v>
      </c>
      <c r="J84" s="80">
        <f t="shared" si="5"/>
        <v>1</v>
      </c>
      <c r="K84" s="80">
        <f t="shared" si="6"/>
        <v>1</v>
      </c>
      <c r="L84" s="79">
        <v>13.0</v>
      </c>
      <c r="M84" s="80">
        <f t="shared" si="7"/>
        <v>1</v>
      </c>
      <c r="N84" s="80">
        <f t="shared" si="8"/>
        <v>1</v>
      </c>
      <c r="O84" s="80">
        <f t="shared" si="9"/>
        <v>1</v>
      </c>
      <c r="P84" s="79"/>
      <c r="Q84" s="80"/>
      <c r="R84" s="80"/>
      <c r="S84" s="81">
        <f t="shared" si="10"/>
        <v>65</v>
      </c>
      <c r="T84" s="82">
        <v>68.0</v>
      </c>
      <c r="U84" s="83"/>
      <c r="V84" s="60"/>
      <c r="W84" s="60"/>
      <c r="X84" s="34">
        <v>29.0</v>
      </c>
      <c r="Y84" s="60">
        <f t="shared" si="11"/>
        <v>66</v>
      </c>
      <c r="Z84" s="60">
        <f t="shared" si="12"/>
        <v>28</v>
      </c>
      <c r="AA84" s="60">
        <f t="shared" si="13"/>
        <v>30</v>
      </c>
      <c r="AB84" s="60"/>
      <c r="AC84" s="60"/>
    </row>
    <row r="85" ht="19.5" customHeight="1">
      <c r="A85" s="77">
        <f>'Sessional + End Term Assessment'!A86</f>
        <v>79</v>
      </c>
      <c r="B85" s="78" t="str">
        <f>'Sessional + End Term Assessment'!B86</f>
        <v>23ETCCS079</v>
      </c>
      <c r="C85" s="78" t="str">
        <f>'Sessional + End Term Assessment'!C86</f>
        <v>MEET SHARMA</v>
      </c>
      <c r="D85" s="79">
        <v>22.0</v>
      </c>
      <c r="E85" s="80">
        <f t="shared" si="1"/>
        <v>1</v>
      </c>
      <c r="F85" s="80">
        <f t="shared" si="2"/>
        <v>1</v>
      </c>
      <c r="G85" s="80">
        <f t="shared" si="3"/>
        <v>1</v>
      </c>
      <c r="H85" s="79">
        <v>20.0</v>
      </c>
      <c r="I85" s="80">
        <f t="shared" si="4"/>
        <v>1</v>
      </c>
      <c r="J85" s="80">
        <f t="shared" si="5"/>
        <v>1</v>
      </c>
      <c r="K85" s="80">
        <f t="shared" si="6"/>
        <v>1</v>
      </c>
      <c r="L85" s="79">
        <v>10.0</v>
      </c>
      <c r="M85" s="80">
        <f t="shared" si="7"/>
        <v>1</v>
      </c>
      <c r="N85" s="80">
        <f t="shared" si="8"/>
        <v>1</v>
      </c>
      <c r="O85" s="80">
        <f t="shared" si="9"/>
        <v>1</v>
      </c>
      <c r="P85" s="79"/>
      <c r="Q85" s="80"/>
      <c r="R85" s="80"/>
      <c r="S85" s="81">
        <f t="shared" si="10"/>
        <v>52</v>
      </c>
      <c r="T85" s="82">
        <v>63.0</v>
      </c>
      <c r="U85" s="83"/>
      <c r="V85" s="60"/>
      <c r="W85" s="60"/>
      <c r="X85" s="34">
        <v>23.0</v>
      </c>
      <c r="Y85" s="60">
        <f t="shared" si="11"/>
        <v>52</v>
      </c>
      <c r="Z85" s="60">
        <f t="shared" si="12"/>
        <v>22</v>
      </c>
      <c r="AA85" s="60">
        <f t="shared" si="13"/>
        <v>24</v>
      </c>
      <c r="AB85" s="60"/>
      <c r="AC85" s="60"/>
    </row>
    <row r="86" ht="19.5" customHeight="1">
      <c r="A86" s="77">
        <f>'Sessional + End Term Assessment'!A87</f>
        <v>80</v>
      </c>
      <c r="B86" s="78" t="str">
        <f>'Sessional + End Term Assessment'!B87</f>
        <v>23ETCCS080</v>
      </c>
      <c r="C86" s="78" t="str">
        <f>'Sessional + End Term Assessment'!C87</f>
        <v>MISHIKA PARIKH</v>
      </c>
      <c r="D86" s="79">
        <v>27.0</v>
      </c>
      <c r="E86" s="80">
        <f t="shared" si="1"/>
        <v>1</v>
      </c>
      <c r="F86" s="80">
        <f t="shared" si="2"/>
        <v>1</v>
      </c>
      <c r="G86" s="80">
        <f t="shared" si="3"/>
        <v>1</v>
      </c>
      <c r="H86" s="79">
        <v>25.0</v>
      </c>
      <c r="I86" s="80">
        <f t="shared" si="4"/>
        <v>1</v>
      </c>
      <c r="J86" s="80">
        <f t="shared" si="5"/>
        <v>1</v>
      </c>
      <c r="K86" s="80">
        <f t="shared" si="6"/>
        <v>1</v>
      </c>
      <c r="L86" s="79">
        <v>13.0</v>
      </c>
      <c r="M86" s="80">
        <f t="shared" si="7"/>
        <v>1</v>
      </c>
      <c r="N86" s="80">
        <f t="shared" si="8"/>
        <v>1</v>
      </c>
      <c r="O86" s="80">
        <f t="shared" si="9"/>
        <v>1</v>
      </c>
      <c r="P86" s="79"/>
      <c r="Q86" s="80"/>
      <c r="R86" s="80"/>
      <c r="S86" s="81">
        <f t="shared" si="10"/>
        <v>65</v>
      </c>
      <c r="T86" s="82">
        <v>68.0</v>
      </c>
      <c r="U86" s="83"/>
      <c r="V86" s="60"/>
      <c r="W86" s="60"/>
      <c r="X86" s="34">
        <v>29.0</v>
      </c>
      <c r="Y86" s="60">
        <f t="shared" si="11"/>
        <v>66</v>
      </c>
      <c r="Z86" s="60">
        <f t="shared" si="12"/>
        <v>28</v>
      </c>
      <c r="AA86" s="60">
        <f t="shared" si="13"/>
        <v>30</v>
      </c>
      <c r="AB86" s="60"/>
      <c r="AC86" s="60"/>
    </row>
    <row r="87" ht="19.5" customHeight="1">
      <c r="A87" s="77">
        <f>'Sessional + End Term Assessment'!A88</f>
        <v>81</v>
      </c>
      <c r="B87" s="78" t="str">
        <f>'Sessional + End Term Assessment'!B88</f>
        <v>23ETCCS081</v>
      </c>
      <c r="C87" s="78" t="str">
        <f>'Sessional + End Term Assessment'!C88</f>
        <v>MOHIT KUMAR KALAL</v>
      </c>
      <c r="D87" s="79">
        <v>22.0</v>
      </c>
      <c r="E87" s="80">
        <f t="shared" si="1"/>
        <v>1</v>
      </c>
      <c r="F87" s="80">
        <f t="shared" si="2"/>
        <v>1</v>
      </c>
      <c r="G87" s="80">
        <f t="shared" si="3"/>
        <v>1</v>
      </c>
      <c r="H87" s="79">
        <v>20.0</v>
      </c>
      <c r="I87" s="80">
        <f t="shared" si="4"/>
        <v>1</v>
      </c>
      <c r="J87" s="80">
        <f t="shared" si="5"/>
        <v>1</v>
      </c>
      <c r="K87" s="80">
        <f t="shared" si="6"/>
        <v>1</v>
      </c>
      <c r="L87" s="79">
        <v>10.0</v>
      </c>
      <c r="M87" s="80">
        <f t="shared" si="7"/>
        <v>1</v>
      </c>
      <c r="N87" s="80">
        <f t="shared" si="8"/>
        <v>1</v>
      </c>
      <c r="O87" s="80">
        <f t="shared" si="9"/>
        <v>1</v>
      </c>
      <c r="P87" s="79"/>
      <c r="Q87" s="80"/>
      <c r="R87" s="80"/>
      <c r="S87" s="81">
        <f t="shared" si="10"/>
        <v>52</v>
      </c>
      <c r="T87" s="82">
        <v>49.0</v>
      </c>
      <c r="U87" s="83"/>
      <c r="V87" s="60"/>
      <c r="W87" s="60"/>
      <c r="X87" s="34">
        <v>23.0</v>
      </c>
      <c r="Y87" s="60">
        <f t="shared" si="11"/>
        <v>52</v>
      </c>
      <c r="Z87" s="60">
        <f t="shared" si="12"/>
        <v>22</v>
      </c>
      <c r="AA87" s="60">
        <f t="shared" si="13"/>
        <v>24</v>
      </c>
      <c r="AB87" s="60"/>
      <c r="AC87" s="60"/>
    </row>
    <row r="88" ht="19.5" customHeight="1">
      <c r="A88" s="77">
        <f>'Sessional + End Term Assessment'!A89</f>
        <v>82</v>
      </c>
      <c r="B88" s="78" t="str">
        <f>'Sessional + End Term Assessment'!B89</f>
        <v>23ETCCS082</v>
      </c>
      <c r="C88" s="78" t="str">
        <f>'Sessional + End Term Assessment'!C89</f>
        <v>MOHIT MALI</v>
      </c>
      <c r="D88" s="79">
        <v>20.0</v>
      </c>
      <c r="E88" s="80">
        <f t="shared" si="1"/>
        <v>1</v>
      </c>
      <c r="F88" s="80">
        <f t="shared" si="2"/>
        <v>1</v>
      </c>
      <c r="G88" s="80">
        <f t="shared" si="3"/>
        <v>1</v>
      </c>
      <c r="H88" s="79">
        <v>18.0</v>
      </c>
      <c r="I88" s="80">
        <f t="shared" si="4"/>
        <v>1</v>
      </c>
      <c r="J88" s="80">
        <f t="shared" si="5"/>
        <v>1</v>
      </c>
      <c r="K88" s="80">
        <f t="shared" si="6"/>
        <v>0</v>
      </c>
      <c r="L88" s="79">
        <v>9.0</v>
      </c>
      <c r="M88" s="80">
        <f t="shared" si="7"/>
        <v>1</v>
      </c>
      <c r="N88" s="80">
        <f t="shared" si="8"/>
        <v>1</v>
      </c>
      <c r="O88" s="80">
        <f t="shared" si="9"/>
        <v>0</v>
      </c>
      <c r="P88" s="79"/>
      <c r="Q88" s="80"/>
      <c r="R88" s="80"/>
      <c r="S88" s="81">
        <f t="shared" si="10"/>
        <v>47</v>
      </c>
      <c r="T88" s="82">
        <v>63.0</v>
      </c>
      <c r="U88" s="83"/>
      <c r="V88" s="60"/>
      <c r="W88" s="60"/>
      <c r="X88" s="34">
        <v>21.0</v>
      </c>
      <c r="Y88" s="60">
        <f t="shared" si="11"/>
        <v>47</v>
      </c>
      <c r="Z88" s="60">
        <f t="shared" si="12"/>
        <v>20</v>
      </c>
      <c r="AA88" s="60">
        <f t="shared" si="13"/>
        <v>22</v>
      </c>
      <c r="AB88" s="60"/>
      <c r="AC88" s="60"/>
    </row>
    <row r="89" ht="19.5" customHeight="1">
      <c r="A89" s="77">
        <f>'Sessional + End Term Assessment'!A90</f>
        <v>83</v>
      </c>
      <c r="B89" s="78" t="str">
        <f>'Sessional + End Term Assessment'!B90</f>
        <v>23ETCCS083</v>
      </c>
      <c r="C89" s="78" t="str">
        <f>'Sessional + End Term Assessment'!C90</f>
        <v>MRADUL BAHETI</v>
      </c>
      <c r="D89" s="79">
        <v>28.0</v>
      </c>
      <c r="E89" s="80">
        <f t="shared" si="1"/>
        <v>1</v>
      </c>
      <c r="F89" s="80">
        <f t="shared" si="2"/>
        <v>1</v>
      </c>
      <c r="G89" s="80">
        <f t="shared" si="3"/>
        <v>1</v>
      </c>
      <c r="H89" s="79">
        <v>26.0</v>
      </c>
      <c r="I89" s="80">
        <f t="shared" si="4"/>
        <v>1</v>
      </c>
      <c r="J89" s="80">
        <f t="shared" si="5"/>
        <v>1</v>
      </c>
      <c r="K89" s="80">
        <f t="shared" si="6"/>
        <v>1</v>
      </c>
      <c r="L89" s="79">
        <v>13.0</v>
      </c>
      <c r="M89" s="80">
        <f t="shared" si="7"/>
        <v>1</v>
      </c>
      <c r="N89" s="80">
        <f t="shared" si="8"/>
        <v>1</v>
      </c>
      <c r="O89" s="80">
        <f t="shared" si="9"/>
        <v>1</v>
      </c>
      <c r="P89" s="79"/>
      <c r="Q89" s="80"/>
      <c r="R89" s="80"/>
      <c r="S89" s="81">
        <f t="shared" si="10"/>
        <v>67</v>
      </c>
      <c r="T89" s="82">
        <v>68.0</v>
      </c>
      <c r="U89" s="83"/>
      <c r="V89" s="60"/>
      <c r="W89" s="60"/>
      <c r="X89" s="34">
        <v>30.0</v>
      </c>
      <c r="Y89" s="60">
        <f t="shared" si="11"/>
        <v>68</v>
      </c>
      <c r="Z89" s="60">
        <f t="shared" si="12"/>
        <v>29</v>
      </c>
      <c r="AA89" s="60">
        <f t="shared" si="13"/>
        <v>31</v>
      </c>
      <c r="AB89" s="60"/>
      <c r="AC89" s="60"/>
    </row>
    <row r="90" ht="19.5" customHeight="1">
      <c r="A90" s="77">
        <f>'Sessional + End Term Assessment'!A91</f>
        <v>84</v>
      </c>
      <c r="B90" s="78" t="str">
        <f>'Sessional + End Term Assessment'!B91</f>
        <v>23ETCCS084</v>
      </c>
      <c r="C90" s="78" t="str">
        <f>'Sessional + End Term Assessment'!C91</f>
        <v>MS.BHAVYA SAHU</v>
      </c>
      <c r="D90" s="79">
        <v>28.0</v>
      </c>
      <c r="E90" s="80">
        <f t="shared" si="1"/>
        <v>1</v>
      </c>
      <c r="F90" s="80">
        <f t="shared" si="2"/>
        <v>1</v>
      </c>
      <c r="G90" s="80">
        <f t="shared" si="3"/>
        <v>1</v>
      </c>
      <c r="H90" s="79">
        <v>26.0</v>
      </c>
      <c r="I90" s="80">
        <f t="shared" si="4"/>
        <v>1</v>
      </c>
      <c r="J90" s="80">
        <f t="shared" si="5"/>
        <v>1</v>
      </c>
      <c r="K90" s="80">
        <f t="shared" si="6"/>
        <v>1</v>
      </c>
      <c r="L90" s="79">
        <v>13.0</v>
      </c>
      <c r="M90" s="80">
        <f t="shared" si="7"/>
        <v>1</v>
      </c>
      <c r="N90" s="80">
        <f t="shared" si="8"/>
        <v>1</v>
      </c>
      <c r="O90" s="80">
        <f t="shared" si="9"/>
        <v>1</v>
      </c>
      <c r="P90" s="79"/>
      <c r="Q90" s="84"/>
      <c r="R90" s="84"/>
      <c r="S90" s="81">
        <f t="shared" si="10"/>
        <v>67</v>
      </c>
      <c r="T90" s="82">
        <v>68.0</v>
      </c>
      <c r="U90" s="83"/>
      <c r="V90" s="60"/>
      <c r="W90" s="60"/>
      <c r="X90" s="34">
        <v>30.0</v>
      </c>
      <c r="Y90" s="60">
        <f t="shared" si="11"/>
        <v>68</v>
      </c>
      <c r="Z90" s="60">
        <f t="shared" si="12"/>
        <v>29</v>
      </c>
      <c r="AA90" s="60">
        <f t="shared" si="13"/>
        <v>31</v>
      </c>
      <c r="AB90" s="60"/>
      <c r="AC90" s="60"/>
    </row>
    <row r="91" ht="19.5" customHeight="1">
      <c r="A91" s="77">
        <f>'Sessional + End Term Assessment'!A92</f>
        <v>85</v>
      </c>
      <c r="B91" s="78" t="str">
        <f>'Sessional + End Term Assessment'!B92</f>
        <v>23ETCCS085</v>
      </c>
      <c r="C91" s="78" t="str">
        <f>'Sessional + End Term Assessment'!C92</f>
        <v>MS.BHUVIKA SHARMA</v>
      </c>
      <c r="D91" s="79">
        <v>20.0</v>
      </c>
      <c r="E91" s="80">
        <f t="shared" si="1"/>
        <v>1</v>
      </c>
      <c r="F91" s="80">
        <f t="shared" si="2"/>
        <v>1</v>
      </c>
      <c r="G91" s="80">
        <f t="shared" si="3"/>
        <v>1</v>
      </c>
      <c r="H91" s="79">
        <v>18.0</v>
      </c>
      <c r="I91" s="80">
        <f t="shared" si="4"/>
        <v>1</v>
      </c>
      <c r="J91" s="80">
        <f t="shared" si="5"/>
        <v>1</v>
      </c>
      <c r="K91" s="80">
        <f t="shared" si="6"/>
        <v>0</v>
      </c>
      <c r="L91" s="79">
        <v>9.0</v>
      </c>
      <c r="M91" s="80">
        <f t="shared" si="7"/>
        <v>1</v>
      </c>
      <c r="N91" s="80">
        <f t="shared" si="8"/>
        <v>1</v>
      </c>
      <c r="O91" s="80">
        <f t="shared" si="9"/>
        <v>0</v>
      </c>
      <c r="P91" s="79"/>
      <c r="Q91" s="84"/>
      <c r="R91" s="84"/>
      <c r="S91" s="81">
        <f t="shared" si="10"/>
        <v>47</v>
      </c>
      <c r="T91" s="82">
        <v>49.0</v>
      </c>
      <c r="U91" s="83"/>
      <c r="V91" s="60"/>
      <c r="W91" s="60"/>
      <c r="X91" s="34">
        <v>21.0</v>
      </c>
      <c r="Y91" s="60">
        <f t="shared" si="11"/>
        <v>47</v>
      </c>
      <c r="Z91" s="60">
        <f t="shared" si="12"/>
        <v>20</v>
      </c>
      <c r="AA91" s="60">
        <f t="shared" si="13"/>
        <v>22</v>
      </c>
      <c r="AB91" s="60"/>
      <c r="AC91" s="60"/>
    </row>
    <row r="92" ht="19.5" customHeight="1">
      <c r="A92" s="77">
        <f>'Sessional + End Term Assessment'!A93</f>
        <v>86</v>
      </c>
      <c r="B92" s="78" t="str">
        <f>'Sessional + End Term Assessment'!B93</f>
        <v>23ETCCS086</v>
      </c>
      <c r="C92" s="78" t="str">
        <f>'Sessional + End Term Assessment'!C93</f>
        <v>MS.CHARU MALI</v>
      </c>
      <c r="D92" s="79">
        <v>26.0</v>
      </c>
      <c r="E92" s="80">
        <f t="shared" si="1"/>
        <v>1</v>
      </c>
      <c r="F92" s="80">
        <f t="shared" si="2"/>
        <v>1</v>
      </c>
      <c r="G92" s="80">
        <f t="shared" si="3"/>
        <v>1</v>
      </c>
      <c r="H92" s="79">
        <v>25.0</v>
      </c>
      <c r="I92" s="80">
        <f t="shared" si="4"/>
        <v>1</v>
      </c>
      <c r="J92" s="80">
        <f t="shared" si="5"/>
        <v>1</v>
      </c>
      <c r="K92" s="80">
        <f t="shared" si="6"/>
        <v>1</v>
      </c>
      <c r="L92" s="79">
        <v>12.0</v>
      </c>
      <c r="M92" s="80">
        <f t="shared" si="7"/>
        <v>1</v>
      </c>
      <c r="N92" s="80">
        <f t="shared" si="8"/>
        <v>1</v>
      </c>
      <c r="O92" s="80">
        <f t="shared" si="9"/>
        <v>1</v>
      </c>
      <c r="P92" s="79"/>
      <c r="Q92" s="84"/>
      <c r="R92" s="84"/>
      <c r="S92" s="81">
        <f t="shared" si="10"/>
        <v>63</v>
      </c>
      <c r="T92" s="82">
        <v>68.0</v>
      </c>
      <c r="U92" s="83"/>
      <c r="V92" s="60"/>
      <c r="W92" s="60"/>
      <c r="X92" s="34">
        <v>28.0</v>
      </c>
      <c r="Y92" s="60">
        <f t="shared" si="11"/>
        <v>63</v>
      </c>
      <c r="Z92" s="60">
        <f t="shared" si="12"/>
        <v>27</v>
      </c>
      <c r="AA92" s="60">
        <f t="shared" si="13"/>
        <v>29</v>
      </c>
      <c r="AB92" s="60"/>
      <c r="AC92" s="60"/>
    </row>
    <row r="93" ht="19.5" customHeight="1">
      <c r="A93" s="77">
        <f>'Sessional + End Term Assessment'!A94</f>
        <v>87</v>
      </c>
      <c r="B93" s="78" t="str">
        <f>'Sessional + End Term Assessment'!B94</f>
        <v>23ETCCS087</v>
      </c>
      <c r="C93" s="78" t="str">
        <f>'Sessional + End Term Assessment'!C94</f>
        <v>MS.EKTA JOSHI</v>
      </c>
      <c r="D93" s="79">
        <v>24.0</v>
      </c>
      <c r="E93" s="80">
        <f t="shared" si="1"/>
        <v>1</v>
      </c>
      <c r="F93" s="80">
        <f t="shared" si="2"/>
        <v>1</v>
      </c>
      <c r="G93" s="80">
        <f t="shared" si="3"/>
        <v>1</v>
      </c>
      <c r="H93" s="79">
        <v>23.0</v>
      </c>
      <c r="I93" s="80">
        <f t="shared" si="4"/>
        <v>1</v>
      </c>
      <c r="J93" s="80">
        <f t="shared" si="5"/>
        <v>1</v>
      </c>
      <c r="K93" s="80">
        <f t="shared" si="6"/>
        <v>1</v>
      </c>
      <c r="L93" s="79">
        <v>11.0</v>
      </c>
      <c r="M93" s="80">
        <f t="shared" si="7"/>
        <v>1</v>
      </c>
      <c r="N93" s="80">
        <f t="shared" si="8"/>
        <v>1</v>
      </c>
      <c r="O93" s="80">
        <f t="shared" si="9"/>
        <v>1</v>
      </c>
      <c r="P93" s="79"/>
      <c r="Q93" s="80"/>
      <c r="R93" s="80"/>
      <c r="S93" s="81">
        <f t="shared" si="10"/>
        <v>58</v>
      </c>
      <c r="T93" s="82">
        <v>54.0</v>
      </c>
      <c r="U93" s="83"/>
      <c r="V93" s="60"/>
      <c r="W93" s="60"/>
      <c r="X93" s="34">
        <v>26.0</v>
      </c>
      <c r="Y93" s="60">
        <f t="shared" si="11"/>
        <v>59</v>
      </c>
      <c r="Z93" s="60">
        <f t="shared" si="12"/>
        <v>25</v>
      </c>
      <c r="AA93" s="60">
        <f t="shared" si="13"/>
        <v>27</v>
      </c>
      <c r="AB93" s="60"/>
      <c r="AC93" s="60"/>
    </row>
    <row r="94" ht="19.5" customHeight="1">
      <c r="A94" s="77">
        <f>'Sessional + End Term Assessment'!A95</f>
        <v>88</v>
      </c>
      <c r="B94" s="78" t="str">
        <f>'Sessional + End Term Assessment'!B95</f>
        <v>23ETCCS088</v>
      </c>
      <c r="C94" s="78" t="str">
        <f>'Sessional + End Term Assessment'!C95</f>
        <v>MS.ISHI BHAVSAR</v>
      </c>
      <c r="D94" s="79">
        <v>24.0</v>
      </c>
      <c r="E94" s="80">
        <f t="shared" si="1"/>
        <v>1</v>
      </c>
      <c r="F94" s="80">
        <f t="shared" si="2"/>
        <v>1</v>
      </c>
      <c r="G94" s="80">
        <f t="shared" si="3"/>
        <v>1</v>
      </c>
      <c r="H94" s="79">
        <v>23.0</v>
      </c>
      <c r="I94" s="80">
        <f t="shared" si="4"/>
        <v>1</v>
      </c>
      <c r="J94" s="80">
        <f t="shared" si="5"/>
        <v>1</v>
      </c>
      <c r="K94" s="80">
        <f t="shared" si="6"/>
        <v>1</v>
      </c>
      <c r="L94" s="79">
        <v>11.0</v>
      </c>
      <c r="M94" s="80">
        <f t="shared" si="7"/>
        <v>1</v>
      </c>
      <c r="N94" s="80">
        <f t="shared" si="8"/>
        <v>1</v>
      </c>
      <c r="O94" s="80">
        <f t="shared" si="9"/>
        <v>1</v>
      </c>
      <c r="P94" s="79"/>
      <c r="Q94" s="80"/>
      <c r="R94" s="80"/>
      <c r="S94" s="81">
        <f t="shared" si="10"/>
        <v>58</v>
      </c>
      <c r="T94" s="82">
        <v>68.0</v>
      </c>
      <c r="U94" s="83"/>
      <c r="V94" s="60"/>
      <c r="W94" s="60"/>
      <c r="X94" s="34">
        <v>26.0</v>
      </c>
      <c r="Y94" s="60">
        <f t="shared" si="11"/>
        <v>59</v>
      </c>
      <c r="Z94" s="60">
        <f t="shared" si="12"/>
        <v>25</v>
      </c>
      <c r="AA94" s="60">
        <f t="shared" si="13"/>
        <v>27</v>
      </c>
      <c r="AB94" s="60"/>
      <c r="AC94" s="60"/>
    </row>
    <row r="95" ht="19.5" customHeight="1">
      <c r="A95" s="77">
        <f>'Sessional + End Term Assessment'!A96</f>
        <v>89</v>
      </c>
      <c r="B95" s="78" t="str">
        <f>'Sessional + End Term Assessment'!B96</f>
        <v>23ETCCS089</v>
      </c>
      <c r="C95" s="78" t="str">
        <f>'Sessional + End Term Assessment'!C96</f>
        <v>MS.KAJAL JOSHI</v>
      </c>
      <c r="D95" s="79">
        <v>21.0</v>
      </c>
      <c r="E95" s="80">
        <f t="shared" si="1"/>
        <v>1</v>
      </c>
      <c r="F95" s="80">
        <f t="shared" si="2"/>
        <v>1</v>
      </c>
      <c r="G95" s="80">
        <f t="shared" si="3"/>
        <v>1</v>
      </c>
      <c r="H95" s="79">
        <v>19.0</v>
      </c>
      <c r="I95" s="80">
        <f t="shared" si="4"/>
        <v>1</v>
      </c>
      <c r="J95" s="80">
        <f t="shared" si="5"/>
        <v>1</v>
      </c>
      <c r="K95" s="80">
        <f t="shared" si="6"/>
        <v>0</v>
      </c>
      <c r="L95" s="79">
        <v>10.0</v>
      </c>
      <c r="M95" s="80">
        <f t="shared" si="7"/>
        <v>1</v>
      </c>
      <c r="N95" s="80">
        <f t="shared" si="8"/>
        <v>1</v>
      </c>
      <c r="O95" s="80">
        <f t="shared" si="9"/>
        <v>1</v>
      </c>
      <c r="P95" s="79"/>
      <c r="Q95" s="84"/>
      <c r="R95" s="84"/>
      <c r="S95" s="81">
        <f t="shared" si="10"/>
        <v>50</v>
      </c>
      <c r="T95" s="82">
        <v>66.0</v>
      </c>
      <c r="U95" s="83"/>
      <c r="V95" s="60"/>
      <c r="W95" s="60"/>
      <c r="X95" s="34">
        <v>22.0</v>
      </c>
      <c r="Y95" s="60">
        <f t="shared" si="11"/>
        <v>49</v>
      </c>
      <c r="Z95" s="60">
        <f t="shared" si="12"/>
        <v>21</v>
      </c>
      <c r="AA95" s="60">
        <f t="shared" si="13"/>
        <v>23</v>
      </c>
      <c r="AB95" s="60"/>
      <c r="AC95" s="60"/>
    </row>
    <row r="96" ht="19.5" customHeight="1">
      <c r="A96" s="77">
        <f>'Sessional + End Term Assessment'!A97</f>
        <v>90</v>
      </c>
      <c r="B96" s="78" t="str">
        <f>'Sessional + End Term Assessment'!B97</f>
        <v>23ETCCS090</v>
      </c>
      <c r="C96" s="78" t="str">
        <f>'Sessional + End Term Assessment'!C97</f>
        <v>MS.KASHISH SONI</v>
      </c>
      <c r="D96" s="79">
        <v>26.0</v>
      </c>
      <c r="E96" s="80">
        <f t="shared" si="1"/>
        <v>1</v>
      </c>
      <c r="F96" s="80">
        <f t="shared" si="2"/>
        <v>1</v>
      </c>
      <c r="G96" s="80">
        <f t="shared" si="3"/>
        <v>1</v>
      </c>
      <c r="H96" s="79">
        <v>25.0</v>
      </c>
      <c r="I96" s="80">
        <f t="shared" si="4"/>
        <v>1</v>
      </c>
      <c r="J96" s="80">
        <f t="shared" si="5"/>
        <v>1</v>
      </c>
      <c r="K96" s="80">
        <f t="shared" si="6"/>
        <v>1</v>
      </c>
      <c r="L96" s="79">
        <v>12.0</v>
      </c>
      <c r="M96" s="80">
        <f t="shared" si="7"/>
        <v>1</v>
      </c>
      <c r="N96" s="80">
        <f t="shared" si="8"/>
        <v>1</v>
      </c>
      <c r="O96" s="80">
        <f t="shared" si="9"/>
        <v>1</v>
      </c>
      <c r="P96" s="79"/>
      <c r="Q96" s="80"/>
      <c r="R96" s="80"/>
      <c r="S96" s="81">
        <f t="shared" si="10"/>
        <v>63</v>
      </c>
      <c r="T96" s="82">
        <v>63.0</v>
      </c>
      <c r="U96" s="83"/>
      <c r="V96" s="60"/>
      <c r="W96" s="60"/>
      <c r="X96" s="34">
        <v>28.0</v>
      </c>
      <c r="Y96" s="60">
        <f t="shared" si="11"/>
        <v>63</v>
      </c>
      <c r="Z96" s="60">
        <f t="shared" si="12"/>
        <v>27</v>
      </c>
      <c r="AA96" s="60">
        <f t="shared" si="13"/>
        <v>29</v>
      </c>
      <c r="AB96" s="60"/>
      <c r="AC96" s="60"/>
    </row>
    <row r="97" ht="19.5" customHeight="1">
      <c r="A97" s="77">
        <f>'Sessional + End Term Assessment'!A98</f>
        <v>91</v>
      </c>
      <c r="B97" s="78" t="str">
        <f>'Sessional + End Term Assessment'!B98</f>
        <v>23ETCCS091</v>
      </c>
      <c r="C97" s="78" t="str">
        <f>'Sessional + End Term Assessment'!C98</f>
        <v>MS.KINSHUL YADAV</v>
      </c>
      <c r="D97" s="79">
        <v>21.0</v>
      </c>
      <c r="E97" s="80">
        <f t="shared" si="1"/>
        <v>1</v>
      </c>
      <c r="F97" s="80">
        <f t="shared" si="2"/>
        <v>1</v>
      </c>
      <c r="G97" s="80">
        <f t="shared" si="3"/>
        <v>1</v>
      </c>
      <c r="H97" s="79">
        <v>19.0</v>
      </c>
      <c r="I97" s="80">
        <f t="shared" si="4"/>
        <v>1</v>
      </c>
      <c r="J97" s="80">
        <f t="shared" si="5"/>
        <v>1</v>
      </c>
      <c r="K97" s="80">
        <f t="shared" si="6"/>
        <v>0</v>
      </c>
      <c r="L97" s="79">
        <v>10.0</v>
      </c>
      <c r="M97" s="80">
        <f t="shared" si="7"/>
        <v>1</v>
      </c>
      <c r="N97" s="80">
        <f t="shared" si="8"/>
        <v>1</v>
      </c>
      <c r="O97" s="80">
        <f t="shared" si="9"/>
        <v>1</v>
      </c>
      <c r="P97" s="79"/>
      <c r="Q97" s="84"/>
      <c r="R97" s="84"/>
      <c r="S97" s="81">
        <f t="shared" si="10"/>
        <v>50</v>
      </c>
      <c r="T97" s="82">
        <v>49.0</v>
      </c>
      <c r="U97" s="83"/>
      <c r="V97" s="60"/>
      <c r="W97" s="60"/>
      <c r="X97" s="34">
        <v>22.0</v>
      </c>
      <c r="Y97" s="60">
        <f t="shared" si="11"/>
        <v>49</v>
      </c>
      <c r="Z97" s="60">
        <f t="shared" si="12"/>
        <v>21</v>
      </c>
      <c r="AA97" s="60">
        <f t="shared" si="13"/>
        <v>23</v>
      </c>
      <c r="AB97" s="60"/>
      <c r="AC97" s="60"/>
    </row>
    <row r="98" ht="19.5" customHeight="1">
      <c r="A98" s="77">
        <f>'Sessional + End Term Assessment'!A99</f>
        <v>92</v>
      </c>
      <c r="B98" s="78" t="str">
        <f>'Sessional + End Term Assessment'!B99</f>
        <v>23ETCCS092</v>
      </c>
      <c r="C98" s="78" t="str">
        <f>'Sessional + End Term Assessment'!C99</f>
        <v>MS.KUMKUM LOHIYA</v>
      </c>
      <c r="D98" s="79">
        <v>28.0</v>
      </c>
      <c r="E98" s="80">
        <f t="shared" si="1"/>
        <v>1</v>
      </c>
      <c r="F98" s="80">
        <f t="shared" si="2"/>
        <v>1</v>
      </c>
      <c r="G98" s="80">
        <f t="shared" si="3"/>
        <v>1</v>
      </c>
      <c r="H98" s="79">
        <v>26.0</v>
      </c>
      <c r="I98" s="80">
        <f t="shared" si="4"/>
        <v>1</v>
      </c>
      <c r="J98" s="80">
        <f t="shared" si="5"/>
        <v>1</v>
      </c>
      <c r="K98" s="80">
        <f t="shared" si="6"/>
        <v>1</v>
      </c>
      <c r="L98" s="79">
        <v>13.0</v>
      </c>
      <c r="M98" s="80">
        <f t="shared" si="7"/>
        <v>1</v>
      </c>
      <c r="N98" s="80">
        <f t="shared" si="8"/>
        <v>1</v>
      </c>
      <c r="O98" s="80">
        <f t="shared" si="9"/>
        <v>1</v>
      </c>
      <c r="P98" s="84"/>
      <c r="Q98" s="84"/>
      <c r="R98" s="84"/>
      <c r="S98" s="81">
        <f t="shared" si="10"/>
        <v>67</v>
      </c>
      <c r="T98" s="82">
        <v>68.0</v>
      </c>
      <c r="U98" s="83"/>
      <c r="V98" s="60"/>
      <c r="W98" s="60"/>
      <c r="X98" s="34">
        <v>30.0</v>
      </c>
      <c r="Y98" s="60">
        <f t="shared" si="11"/>
        <v>68</v>
      </c>
      <c r="Z98" s="60">
        <f t="shared" si="12"/>
        <v>29</v>
      </c>
      <c r="AA98" s="60">
        <f t="shared" si="13"/>
        <v>31</v>
      </c>
      <c r="AB98" s="60"/>
      <c r="AC98" s="60"/>
    </row>
    <row r="99" ht="19.5" customHeight="1">
      <c r="A99" s="77">
        <f>'Sessional + End Term Assessment'!A100</f>
        <v>93</v>
      </c>
      <c r="B99" s="78" t="str">
        <f>'Sessional + End Term Assessment'!B100</f>
        <v>23ETCCS093</v>
      </c>
      <c r="C99" s="78" t="str">
        <f>'Sessional + End Term Assessment'!C100</f>
        <v>MS.LUBHANSHI RATHORE</v>
      </c>
      <c r="D99" s="79">
        <v>21.0</v>
      </c>
      <c r="E99" s="80">
        <f t="shared" si="1"/>
        <v>1</v>
      </c>
      <c r="F99" s="80">
        <f t="shared" si="2"/>
        <v>1</v>
      </c>
      <c r="G99" s="80">
        <f t="shared" si="3"/>
        <v>1</v>
      </c>
      <c r="H99" s="79">
        <v>19.0</v>
      </c>
      <c r="I99" s="80">
        <f t="shared" si="4"/>
        <v>1</v>
      </c>
      <c r="J99" s="80">
        <f t="shared" si="5"/>
        <v>1</v>
      </c>
      <c r="K99" s="80">
        <f t="shared" si="6"/>
        <v>0</v>
      </c>
      <c r="L99" s="79">
        <v>10.0</v>
      </c>
      <c r="M99" s="80">
        <f t="shared" si="7"/>
        <v>1</v>
      </c>
      <c r="N99" s="80">
        <f t="shared" si="8"/>
        <v>1</v>
      </c>
      <c r="O99" s="80">
        <f t="shared" si="9"/>
        <v>1</v>
      </c>
      <c r="P99" s="79"/>
      <c r="Q99" s="84"/>
      <c r="R99" s="84"/>
      <c r="S99" s="81">
        <f t="shared" si="10"/>
        <v>50</v>
      </c>
      <c r="T99" s="82">
        <v>49.0</v>
      </c>
      <c r="U99" s="83"/>
      <c r="V99" s="60"/>
      <c r="W99" s="60"/>
      <c r="X99" s="34">
        <v>22.0</v>
      </c>
      <c r="Y99" s="60">
        <f t="shared" si="11"/>
        <v>49</v>
      </c>
      <c r="Z99" s="60">
        <f t="shared" si="12"/>
        <v>21</v>
      </c>
      <c r="AA99" s="60">
        <f t="shared" si="13"/>
        <v>23</v>
      </c>
      <c r="AB99" s="60"/>
      <c r="AC99" s="60"/>
    </row>
    <row r="100" ht="19.5" customHeight="1">
      <c r="A100" s="77">
        <f>'Sessional + End Term Assessment'!A101</f>
        <v>94</v>
      </c>
      <c r="B100" s="78" t="str">
        <f>'Sessional + End Term Assessment'!B101</f>
        <v>23ETCCS094</v>
      </c>
      <c r="C100" s="78" t="str">
        <f>'Sessional + End Term Assessment'!C101</f>
        <v>MS.LUCKY OJHA</v>
      </c>
      <c r="D100" s="79">
        <v>22.0</v>
      </c>
      <c r="E100" s="80">
        <f t="shared" si="1"/>
        <v>1</v>
      </c>
      <c r="F100" s="80">
        <f t="shared" si="2"/>
        <v>1</v>
      </c>
      <c r="G100" s="80">
        <f t="shared" si="3"/>
        <v>1</v>
      </c>
      <c r="H100" s="79">
        <v>20.0</v>
      </c>
      <c r="I100" s="80">
        <f t="shared" si="4"/>
        <v>1</v>
      </c>
      <c r="J100" s="80">
        <f t="shared" si="5"/>
        <v>1</v>
      </c>
      <c r="K100" s="80">
        <f t="shared" si="6"/>
        <v>1</v>
      </c>
      <c r="L100" s="79">
        <v>10.0</v>
      </c>
      <c r="M100" s="80">
        <f t="shared" si="7"/>
        <v>1</v>
      </c>
      <c r="N100" s="80">
        <f t="shared" si="8"/>
        <v>1</v>
      </c>
      <c r="O100" s="80">
        <f t="shared" si="9"/>
        <v>1</v>
      </c>
      <c r="P100" s="79"/>
      <c r="Q100" s="84"/>
      <c r="R100" s="84"/>
      <c r="S100" s="81">
        <f t="shared" si="10"/>
        <v>52</v>
      </c>
      <c r="T100" s="82">
        <v>68.0</v>
      </c>
      <c r="U100" s="83"/>
      <c r="V100" s="60"/>
      <c r="W100" s="60"/>
      <c r="X100" s="34">
        <v>23.0</v>
      </c>
      <c r="Y100" s="60">
        <f t="shared" si="11"/>
        <v>52</v>
      </c>
      <c r="Z100" s="60">
        <f t="shared" si="12"/>
        <v>22</v>
      </c>
      <c r="AA100" s="60">
        <f t="shared" si="13"/>
        <v>24</v>
      </c>
      <c r="AB100" s="60"/>
      <c r="AC100" s="60"/>
    </row>
    <row r="101" ht="19.5" customHeight="1">
      <c r="A101" s="77">
        <f>'Sessional + End Term Assessment'!A102</f>
        <v>95</v>
      </c>
      <c r="B101" s="78" t="str">
        <f>'Sessional + End Term Assessment'!B102</f>
        <v>23ETCCS095</v>
      </c>
      <c r="C101" s="78" t="str">
        <f>'Sessional + End Term Assessment'!C102</f>
        <v>MS.MAHIMA KUMAWAT</v>
      </c>
      <c r="D101" s="79">
        <v>23.0</v>
      </c>
      <c r="E101" s="80">
        <f t="shared" si="1"/>
        <v>1</v>
      </c>
      <c r="F101" s="80">
        <f t="shared" si="2"/>
        <v>1</v>
      </c>
      <c r="G101" s="80">
        <f t="shared" si="3"/>
        <v>1</v>
      </c>
      <c r="H101" s="79">
        <v>22.0</v>
      </c>
      <c r="I101" s="80">
        <f t="shared" si="4"/>
        <v>1</v>
      </c>
      <c r="J101" s="80">
        <f t="shared" si="5"/>
        <v>1</v>
      </c>
      <c r="K101" s="80">
        <f t="shared" si="6"/>
        <v>1</v>
      </c>
      <c r="L101" s="79">
        <v>11.0</v>
      </c>
      <c r="M101" s="80">
        <f t="shared" si="7"/>
        <v>1</v>
      </c>
      <c r="N101" s="80">
        <f t="shared" si="8"/>
        <v>1</v>
      </c>
      <c r="O101" s="80">
        <f t="shared" si="9"/>
        <v>1</v>
      </c>
      <c r="P101" s="79"/>
      <c r="Q101" s="80"/>
      <c r="R101" s="80"/>
      <c r="S101" s="81">
        <f t="shared" si="10"/>
        <v>56</v>
      </c>
      <c r="T101" s="82">
        <v>68.0</v>
      </c>
      <c r="U101" s="83"/>
      <c r="V101" s="60"/>
      <c r="W101" s="60"/>
      <c r="X101" s="34">
        <v>25.0</v>
      </c>
      <c r="Y101" s="60">
        <f t="shared" si="11"/>
        <v>56</v>
      </c>
      <c r="Z101" s="60">
        <f t="shared" si="12"/>
        <v>24</v>
      </c>
      <c r="AA101" s="60">
        <f t="shared" si="13"/>
        <v>26</v>
      </c>
      <c r="AB101" s="60"/>
      <c r="AC101" s="60"/>
    </row>
    <row r="102" ht="19.5" customHeight="1">
      <c r="A102" s="77">
        <f>'Sessional + End Term Assessment'!A103</f>
        <v>96</v>
      </c>
      <c r="B102" s="78" t="str">
        <f>'Sessional + End Term Assessment'!B103</f>
        <v>23ETCCS096</v>
      </c>
      <c r="C102" s="78" t="str">
        <f>'Sessional + End Term Assessment'!C103</f>
        <v>MS.MAHIMA RAO</v>
      </c>
      <c r="D102" s="79">
        <v>28.0</v>
      </c>
      <c r="E102" s="80">
        <f t="shared" si="1"/>
        <v>1</v>
      </c>
      <c r="F102" s="80">
        <f t="shared" si="2"/>
        <v>1</v>
      </c>
      <c r="G102" s="80">
        <f t="shared" si="3"/>
        <v>1</v>
      </c>
      <c r="H102" s="79">
        <v>26.0</v>
      </c>
      <c r="I102" s="80">
        <f t="shared" si="4"/>
        <v>1</v>
      </c>
      <c r="J102" s="80">
        <f t="shared" si="5"/>
        <v>1</v>
      </c>
      <c r="K102" s="80">
        <f t="shared" si="6"/>
        <v>1</v>
      </c>
      <c r="L102" s="79">
        <v>13.0</v>
      </c>
      <c r="M102" s="80">
        <f t="shared" si="7"/>
        <v>1</v>
      </c>
      <c r="N102" s="80">
        <f t="shared" si="8"/>
        <v>1</v>
      </c>
      <c r="O102" s="80">
        <f t="shared" si="9"/>
        <v>1</v>
      </c>
      <c r="P102" s="79"/>
      <c r="Q102" s="84"/>
      <c r="R102" s="84"/>
      <c r="S102" s="81">
        <f t="shared" si="10"/>
        <v>67</v>
      </c>
      <c r="T102" s="82">
        <v>66.0</v>
      </c>
      <c r="U102" s="83"/>
      <c r="V102" s="60"/>
      <c r="W102" s="60"/>
      <c r="X102" s="34">
        <v>30.0</v>
      </c>
      <c r="Y102" s="60">
        <f t="shared" si="11"/>
        <v>68</v>
      </c>
      <c r="Z102" s="60">
        <f t="shared" si="12"/>
        <v>29</v>
      </c>
      <c r="AA102" s="60">
        <f t="shared" si="13"/>
        <v>31</v>
      </c>
      <c r="AB102" s="60"/>
      <c r="AC102" s="60"/>
    </row>
    <row r="103" ht="19.5" customHeight="1">
      <c r="A103" s="77">
        <f>'Sessional + End Term Assessment'!A104</f>
        <v>97</v>
      </c>
      <c r="B103" s="78" t="str">
        <f>'Sessional + End Term Assessment'!B104</f>
        <v>23ETCCS097</v>
      </c>
      <c r="C103" s="78" t="str">
        <f>'Sessional + End Term Assessment'!C104</f>
        <v>MS.MANSI LOHAR</v>
      </c>
      <c r="D103" s="79">
        <v>21.0</v>
      </c>
      <c r="E103" s="80">
        <f t="shared" si="1"/>
        <v>1</v>
      </c>
      <c r="F103" s="80">
        <f t="shared" si="2"/>
        <v>1</v>
      </c>
      <c r="G103" s="80">
        <f t="shared" si="3"/>
        <v>1</v>
      </c>
      <c r="H103" s="79">
        <v>19.0</v>
      </c>
      <c r="I103" s="80">
        <f t="shared" si="4"/>
        <v>1</v>
      </c>
      <c r="J103" s="80">
        <f t="shared" si="5"/>
        <v>1</v>
      </c>
      <c r="K103" s="80">
        <f t="shared" si="6"/>
        <v>0</v>
      </c>
      <c r="L103" s="79">
        <v>10.0</v>
      </c>
      <c r="M103" s="80">
        <f t="shared" si="7"/>
        <v>1</v>
      </c>
      <c r="N103" s="80">
        <f t="shared" si="8"/>
        <v>1</v>
      </c>
      <c r="O103" s="80">
        <f t="shared" si="9"/>
        <v>1</v>
      </c>
      <c r="P103" s="79"/>
      <c r="Q103" s="84"/>
      <c r="R103" s="84"/>
      <c r="S103" s="81">
        <f t="shared" si="10"/>
        <v>50</v>
      </c>
      <c r="T103" s="82">
        <v>49.0</v>
      </c>
      <c r="U103" s="83"/>
      <c r="V103" s="60"/>
      <c r="W103" s="60"/>
      <c r="X103" s="34">
        <v>22.0</v>
      </c>
      <c r="Y103" s="60">
        <f t="shared" si="11"/>
        <v>49</v>
      </c>
      <c r="Z103" s="60">
        <f t="shared" si="12"/>
        <v>21</v>
      </c>
      <c r="AA103" s="60">
        <f t="shared" si="13"/>
        <v>23</v>
      </c>
      <c r="AB103" s="60"/>
      <c r="AC103" s="60"/>
    </row>
    <row r="104" ht="19.5" customHeight="1">
      <c r="A104" s="77">
        <f>'Sessional + End Term Assessment'!A105</f>
        <v>98</v>
      </c>
      <c r="B104" s="78" t="str">
        <f>'Sessional + End Term Assessment'!B105</f>
        <v>23ETCCS098</v>
      </c>
      <c r="C104" s="78" t="str">
        <f>'Sessional + End Term Assessment'!C105</f>
        <v>MS.MONIKA PATEL</v>
      </c>
      <c r="D104" s="79">
        <v>22.0</v>
      </c>
      <c r="E104" s="80">
        <f t="shared" si="1"/>
        <v>1</v>
      </c>
      <c r="F104" s="80">
        <f t="shared" si="2"/>
        <v>1</v>
      </c>
      <c r="G104" s="80">
        <f t="shared" si="3"/>
        <v>1</v>
      </c>
      <c r="H104" s="79">
        <v>22.0</v>
      </c>
      <c r="I104" s="80">
        <f t="shared" si="4"/>
        <v>1</v>
      </c>
      <c r="J104" s="80">
        <f t="shared" si="5"/>
        <v>1</v>
      </c>
      <c r="K104" s="80">
        <f t="shared" si="6"/>
        <v>1</v>
      </c>
      <c r="L104" s="79">
        <v>10.0</v>
      </c>
      <c r="M104" s="80">
        <f t="shared" si="7"/>
        <v>1</v>
      </c>
      <c r="N104" s="80">
        <f t="shared" si="8"/>
        <v>1</v>
      </c>
      <c r="O104" s="80">
        <f t="shared" si="9"/>
        <v>1</v>
      </c>
      <c r="P104" s="79"/>
      <c r="Q104" s="84"/>
      <c r="R104" s="84"/>
      <c r="S104" s="81">
        <f t="shared" si="10"/>
        <v>54</v>
      </c>
      <c r="T104" s="82">
        <v>68.0</v>
      </c>
      <c r="U104" s="83"/>
      <c r="V104" s="60"/>
      <c r="W104" s="60"/>
      <c r="X104" s="34">
        <v>24.0</v>
      </c>
      <c r="Y104" s="60">
        <f t="shared" si="11"/>
        <v>54</v>
      </c>
      <c r="Z104" s="60">
        <f t="shared" si="12"/>
        <v>23</v>
      </c>
      <c r="AA104" s="60">
        <f t="shared" si="13"/>
        <v>25</v>
      </c>
      <c r="AB104" s="60"/>
      <c r="AC104" s="60"/>
    </row>
    <row r="105" ht="19.5" customHeight="1">
      <c r="A105" s="77">
        <f>'Sessional + End Term Assessment'!A106</f>
        <v>99</v>
      </c>
      <c r="B105" s="78" t="str">
        <f>'Sessional + End Term Assessment'!B106</f>
        <v>23ETCCS099</v>
      </c>
      <c r="C105" s="78" t="str">
        <f>'Sessional + End Term Assessment'!C106</f>
        <v>MS.MOXI TAK</v>
      </c>
      <c r="D105" s="79">
        <v>27.0</v>
      </c>
      <c r="E105" s="80">
        <f t="shared" si="1"/>
        <v>1</v>
      </c>
      <c r="F105" s="80">
        <f t="shared" si="2"/>
        <v>1</v>
      </c>
      <c r="G105" s="80">
        <f t="shared" si="3"/>
        <v>1</v>
      </c>
      <c r="H105" s="79">
        <v>25.0</v>
      </c>
      <c r="I105" s="80">
        <f t="shared" si="4"/>
        <v>1</v>
      </c>
      <c r="J105" s="80">
        <f t="shared" si="5"/>
        <v>1</v>
      </c>
      <c r="K105" s="80">
        <f t="shared" si="6"/>
        <v>1</v>
      </c>
      <c r="L105" s="79">
        <v>13.0</v>
      </c>
      <c r="M105" s="80">
        <f t="shared" si="7"/>
        <v>1</v>
      </c>
      <c r="N105" s="80">
        <f t="shared" si="8"/>
        <v>1</v>
      </c>
      <c r="O105" s="80">
        <f t="shared" si="9"/>
        <v>1</v>
      </c>
      <c r="P105" s="79"/>
      <c r="Q105" s="84"/>
      <c r="R105" s="84"/>
      <c r="S105" s="81">
        <f t="shared" si="10"/>
        <v>65</v>
      </c>
      <c r="T105" s="82">
        <v>68.0</v>
      </c>
      <c r="U105" s="83"/>
      <c r="V105" s="60"/>
      <c r="W105" s="60"/>
      <c r="X105" s="34">
        <v>29.0</v>
      </c>
      <c r="Y105" s="60">
        <f t="shared" si="11"/>
        <v>66</v>
      </c>
      <c r="Z105" s="60">
        <f t="shared" si="12"/>
        <v>28</v>
      </c>
      <c r="AA105" s="60">
        <f t="shared" si="13"/>
        <v>30</v>
      </c>
      <c r="AB105" s="60"/>
      <c r="AC105" s="60"/>
    </row>
    <row r="106" ht="19.5" customHeight="1">
      <c r="A106" s="77">
        <f>'Sessional + End Term Assessment'!A107</f>
        <v>100</v>
      </c>
      <c r="B106" s="78" t="str">
        <f>'Sessional + End Term Assessment'!B107</f>
        <v>23ETCCS100</v>
      </c>
      <c r="C106" s="78" t="str">
        <f>'Sessional + End Term Assessment'!C107</f>
        <v>MS.REENA AUDICHYA</v>
      </c>
      <c r="D106" s="79">
        <v>28.0</v>
      </c>
      <c r="E106" s="80">
        <f t="shared" si="1"/>
        <v>1</v>
      </c>
      <c r="F106" s="80">
        <f t="shared" si="2"/>
        <v>1</v>
      </c>
      <c r="G106" s="80">
        <f t="shared" si="3"/>
        <v>1</v>
      </c>
      <c r="H106" s="79">
        <v>26.0</v>
      </c>
      <c r="I106" s="80">
        <f t="shared" si="4"/>
        <v>1</v>
      </c>
      <c r="J106" s="80">
        <f t="shared" si="5"/>
        <v>1</v>
      </c>
      <c r="K106" s="80">
        <f t="shared" si="6"/>
        <v>1</v>
      </c>
      <c r="L106" s="79">
        <v>13.0</v>
      </c>
      <c r="M106" s="80">
        <f t="shared" si="7"/>
        <v>1</v>
      </c>
      <c r="N106" s="80">
        <f t="shared" si="8"/>
        <v>1</v>
      </c>
      <c r="O106" s="80">
        <f t="shared" si="9"/>
        <v>1</v>
      </c>
      <c r="P106" s="79"/>
      <c r="Q106" s="84"/>
      <c r="R106" s="84"/>
      <c r="S106" s="81">
        <f t="shared" si="10"/>
        <v>67</v>
      </c>
      <c r="T106" s="82">
        <v>68.0</v>
      </c>
      <c r="U106" s="83"/>
      <c r="V106" s="60"/>
      <c r="W106" s="60"/>
      <c r="X106" s="34">
        <v>30.0</v>
      </c>
      <c r="Y106" s="60">
        <f t="shared" si="11"/>
        <v>68</v>
      </c>
      <c r="Z106" s="60">
        <f t="shared" si="12"/>
        <v>29</v>
      </c>
      <c r="AA106" s="60">
        <f t="shared" si="13"/>
        <v>31</v>
      </c>
      <c r="AB106" s="60"/>
      <c r="AC106" s="60"/>
    </row>
    <row r="107" ht="19.5" customHeight="1">
      <c r="A107" s="77">
        <f>'Sessional + End Term Assessment'!A108</f>
        <v>101</v>
      </c>
      <c r="B107" s="78" t="str">
        <f>'Sessional + End Term Assessment'!B108</f>
        <v>23ETCCS101</v>
      </c>
      <c r="C107" s="78" t="str">
        <f>'Sessional + End Term Assessment'!C108</f>
        <v>MS.TAYSIDDHI MADHVI BHAVSAR</v>
      </c>
      <c r="D107" s="79">
        <v>19.0</v>
      </c>
      <c r="E107" s="80">
        <f t="shared" si="1"/>
        <v>1</v>
      </c>
      <c r="F107" s="80">
        <f t="shared" si="2"/>
        <v>1</v>
      </c>
      <c r="G107" s="80">
        <f t="shared" si="3"/>
        <v>0</v>
      </c>
      <c r="H107" s="79">
        <v>17.0</v>
      </c>
      <c r="I107" s="80">
        <f t="shared" si="4"/>
        <v>1</v>
      </c>
      <c r="J107" s="80">
        <f t="shared" si="5"/>
        <v>1</v>
      </c>
      <c r="K107" s="80">
        <f t="shared" si="6"/>
        <v>0</v>
      </c>
      <c r="L107" s="79">
        <v>9.0</v>
      </c>
      <c r="M107" s="80">
        <f t="shared" si="7"/>
        <v>1</v>
      </c>
      <c r="N107" s="80">
        <f t="shared" si="8"/>
        <v>1</v>
      </c>
      <c r="O107" s="80">
        <f t="shared" si="9"/>
        <v>0</v>
      </c>
      <c r="P107" s="79"/>
      <c r="Q107" s="80"/>
      <c r="R107" s="80"/>
      <c r="S107" s="81">
        <f t="shared" si="10"/>
        <v>45</v>
      </c>
      <c r="T107" s="82">
        <v>66.0</v>
      </c>
      <c r="U107" s="83"/>
      <c r="V107" s="60"/>
      <c r="W107" s="60"/>
      <c r="X107" s="34">
        <v>20.0</v>
      </c>
      <c r="Y107" s="60">
        <f t="shared" si="11"/>
        <v>45</v>
      </c>
      <c r="Z107" s="60">
        <f t="shared" si="12"/>
        <v>19</v>
      </c>
      <c r="AA107" s="60">
        <f t="shared" si="13"/>
        <v>21</v>
      </c>
      <c r="AB107" s="60"/>
      <c r="AC107" s="60"/>
    </row>
    <row r="108" ht="19.5" customHeight="1">
      <c r="A108" s="77">
        <f>'Sessional + End Term Assessment'!A109</f>
        <v>102</v>
      </c>
      <c r="B108" s="78" t="str">
        <f>'Sessional + End Term Assessment'!B109</f>
        <v>23ETCCS102</v>
      </c>
      <c r="C108" s="78" t="str">
        <f>'Sessional + End Term Assessment'!C109</f>
        <v>MS.USHA KUNWAR CHUNDAWAT</v>
      </c>
      <c r="D108" s="79">
        <v>27.0</v>
      </c>
      <c r="E108" s="80">
        <f t="shared" si="1"/>
        <v>1</v>
      </c>
      <c r="F108" s="80">
        <f t="shared" si="2"/>
        <v>1</v>
      </c>
      <c r="G108" s="80">
        <f t="shared" si="3"/>
        <v>1</v>
      </c>
      <c r="H108" s="79">
        <v>25.0</v>
      </c>
      <c r="I108" s="80">
        <f t="shared" si="4"/>
        <v>1</v>
      </c>
      <c r="J108" s="80">
        <f t="shared" si="5"/>
        <v>1</v>
      </c>
      <c r="K108" s="80">
        <f t="shared" si="6"/>
        <v>1</v>
      </c>
      <c r="L108" s="79">
        <v>13.0</v>
      </c>
      <c r="M108" s="80">
        <f t="shared" si="7"/>
        <v>1</v>
      </c>
      <c r="N108" s="80">
        <f t="shared" si="8"/>
        <v>1</v>
      </c>
      <c r="O108" s="80">
        <f t="shared" si="9"/>
        <v>1</v>
      </c>
      <c r="P108" s="79"/>
      <c r="Q108" s="80"/>
      <c r="R108" s="80"/>
      <c r="S108" s="81">
        <f t="shared" si="10"/>
        <v>65</v>
      </c>
      <c r="T108" s="82">
        <v>68.0</v>
      </c>
      <c r="U108" s="83"/>
      <c r="V108" s="60"/>
      <c r="W108" s="60"/>
      <c r="X108" s="34">
        <v>29.0</v>
      </c>
      <c r="Y108" s="60">
        <f t="shared" si="11"/>
        <v>66</v>
      </c>
      <c r="Z108" s="60">
        <f t="shared" si="12"/>
        <v>28</v>
      </c>
      <c r="AA108" s="60">
        <f t="shared" si="13"/>
        <v>30</v>
      </c>
      <c r="AB108" s="60"/>
      <c r="AC108" s="60"/>
    </row>
    <row r="109" ht="19.5" customHeight="1">
      <c r="A109" s="77">
        <f>'Sessional + End Term Assessment'!A110</f>
        <v>103</v>
      </c>
      <c r="B109" s="78" t="str">
        <f>'Sessional + End Term Assessment'!B110</f>
        <v>23ETCCS103</v>
      </c>
      <c r="C109" s="78" t="str">
        <f>'Sessional + End Term Assessment'!C110</f>
        <v>MUDIT GUPTA</v>
      </c>
      <c r="D109" s="79">
        <v>23.0</v>
      </c>
      <c r="E109" s="80">
        <f t="shared" si="1"/>
        <v>1</v>
      </c>
      <c r="F109" s="80">
        <f t="shared" si="2"/>
        <v>1</v>
      </c>
      <c r="G109" s="80">
        <f t="shared" si="3"/>
        <v>1</v>
      </c>
      <c r="H109" s="79">
        <v>22.0</v>
      </c>
      <c r="I109" s="80">
        <f t="shared" si="4"/>
        <v>1</v>
      </c>
      <c r="J109" s="80">
        <f t="shared" si="5"/>
        <v>1</v>
      </c>
      <c r="K109" s="80">
        <f t="shared" si="6"/>
        <v>1</v>
      </c>
      <c r="L109" s="79">
        <v>11.0</v>
      </c>
      <c r="M109" s="80">
        <f t="shared" si="7"/>
        <v>1</v>
      </c>
      <c r="N109" s="80">
        <f t="shared" si="8"/>
        <v>1</v>
      </c>
      <c r="O109" s="80">
        <f t="shared" si="9"/>
        <v>1</v>
      </c>
      <c r="P109" s="79"/>
      <c r="Q109" s="80"/>
      <c r="R109" s="80"/>
      <c r="S109" s="81">
        <f t="shared" si="10"/>
        <v>56</v>
      </c>
      <c r="T109" s="82">
        <v>49.0</v>
      </c>
      <c r="U109" s="83"/>
      <c r="V109" s="60"/>
      <c r="W109" s="60"/>
      <c r="X109" s="34">
        <v>25.0</v>
      </c>
      <c r="Y109" s="60">
        <f t="shared" si="11"/>
        <v>56</v>
      </c>
      <c r="Z109" s="60">
        <f t="shared" si="12"/>
        <v>24</v>
      </c>
      <c r="AA109" s="60">
        <f t="shared" si="13"/>
        <v>26</v>
      </c>
      <c r="AB109" s="60"/>
      <c r="AC109" s="60"/>
    </row>
    <row r="110" ht="19.5" customHeight="1">
      <c r="A110" s="77">
        <f>'Sessional + End Term Assessment'!A111</f>
        <v>104</v>
      </c>
      <c r="B110" s="78" t="str">
        <f>'Sessional + End Term Assessment'!B111</f>
        <v>23ETCCS104</v>
      </c>
      <c r="C110" s="78" t="str">
        <f>'Sessional + End Term Assessment'!C111</f>
        <v>NARESH SINGH BAGHEL</v>
      </c>
      <c r="D110" s="79">
        <v>28.0</v>
      </c>
      <c r="E110" s="80">
        <f t="shared" si="1"/>
        <v>1</v>
      </c>
      <c r="F110" s="80">
        <f t="shared" si="2"/>
        <v>1</v>
      </c>
      <c r="G110" s="80">
        <f t="shared" si="3"/>
        <v>1</v>
      </c>
      <c r="H110" s="79">
        <v>26.0</v>
      </c>
      <c r="I110" s="80">
        <f t="shared" si="4"/>
        <v>1</v>
      </c>
      <c r="J110" s="80">
        <f t="shared" si="5"/>
        <v>1</v>
      </c>
      <c r="K110" s="80">
        <f t="shared" si="6"/>
        <v>1</v>
      </c>
      <c r="L110" s="79">
        <v>13.0</v>
      </c>
      <c r="M110" s="80">
        <f t="shared" si="7"/>
        <v>1</v>
      </c>
      <c r="N110" s="80">
        <f t="shared" si="8"/>
        <v>1</v>
      </c>
      <c r="O110" s="80">
        <f t="shared" si="9"/>
        <v>1</v>
      </c>
      <c r="P110" s="79"/>
      <c r="Q110" s="80"/>
      <c r="R110" s="80"/>
      <c r="S110" s="81">
        <f t="shared" si="10"/>
        <v>67</v>
      </c>
      <c r="T110" s="82">
        <v>68.0</v>
      </c>
      <c r="U110" s="83"/>
      <c r="V110" s="60"/>
      <c r="W110" s="60"/>
      <c r="X110" s="34">
        <v>30.0</v>
      </c>
      <c r="Y110" s="60">
        <f t="shared" si="11"/>
        <v>68</v>
      </c>
      <c r="Z110" s="60">
        <f t="shared" si="12"/>
        <v>29</v>
      </c>
      <c r="AA110" s="60">
        <f t="shared" si="13"/>
        <v>31</v>
      </c>
      <c r="AB110" s="60"/>
      <c r="AC110" s="60"/>
    </row>
    <row r="111" ht="19.5" customHeight="1">
      <c r="A111" s="77">
        <f>'Sessional + End Term Assessment'!A112</f>
        <v>105</v>
      </c>
      <c r="B111" s="78" t="str">
        <f>'Sessional + End Term Assessment'!B112</f>
        <v>23ETCCS105</v>
      </c>
      <c r="C111" s="78" t="str">
        <f>'Sessional + End Term Assessment'!C112</f>
        <v>NASRAT ANSARI</v>
      </c>
      <c r="D111" s="79">
        <v>18.0</v>
      </c>
      <c r="E111" s="80">
        <f t="shared" si="1"/>
        <v>1</v>
      </c>
      <c r="F111" s="80">
        <f t="shared" si="2"/>
        <v>1</v>
      </c>
      <c r="G111" s="80">
        <f t="shared" si="3"/>
        <v>0</v>
      </c>
      <c r="H111" s="79">
        <v>17.0</v>
      </c>
      <c r="I111" s="80">
        <f t="shared" si="4"/>
        <v>1</v>
      </c>
      <c r="J111" s="80">
        <f t="shared" si="5"/>
        <v>1</v>
      </c>
      <c r="K111" s="80">
        <f t="shared" si="6"/>
        <v>0</v>
      </c>
      <c r="L111" s="79">
        <v>8.0</v>
      </c>
      <c r="M111" s="80">
        <f t="shared" si="7"/>
        <v>1</v>
      </c>
      <c r="N111" s="80">
        <f t="shared" si="8"/>
        <v>0</v>
      </c>
      <c r="O111" s="80">
        <f t="shared" si="9"/>
        <v>0</v>
      </c>
      <c r="P111" s="79"/>
      <c r="Q111" s="80"/>
      <c r="R111" s="80"/>
      <c r="S111" s="81">
        <f t="shared" si="10"/>
        <v>43</v>
      </c>
      <c r="T111" s="82">
        <v>49.0</v>
      </c>
      <c r="U111" s="83"/>
      <c r="V111" s="60"/>
      <c r="W111" s="60"/>
      <c r="X111" s="34">
        <v>19.0</v>
      </c>
      <c r="Y111" s="60">
        <f t="shared" si="11"/>
        <v>42</v>
      </c>
      <c r="Z111" s="60">
        <f t="shared" si="12"/>
        <v>18</v>
      </c>
      <c r="AA111" s="60">
        <f t="shared" si="13"/>
        <v>20</v>
      </c>
      <c r="AB111" s="60"/>
      <c r="AC111" s="60"/>
    </row>
    <row r="112" ht="19.5" customHeight="1">
      <c r="A112" s="77">
        <f>'Sessional + End Term Assessment'!A113</f>
        <v>106</v>
      </c>
      <c r="B112" s="78" t="str">
        <f>'Sessional + End Term Assessment'!B113</f>
        <v>23ETCCS106</v>
      </c>
      <c r="C112" s="78" t="str">
        <f>'Sessional + End Term Assessment'!C113</f>
        <v>NIKHIL SHARMA</v>
      </c>
      <c r="D112" s="79">
        <v>19.0</v>
      </c>
      <c r="E112" s="80">
        <f t="shared" si="1"/>
        <v>1</v>
      </c>
      <c r="F112" s="80">
        <f t="shared" si="2"/>
        <v>1</v>
      </c>
      <c r="G112" s="80">
        <f t="shared" si="3"/>
        <v>0</v>
      </c>
      <c r="H112" s="79">
        <v>17.0</v>
      </c>
      <c r="I112" s="80">
        <f t="shared" si="4"/>
        <v>1</v>
      </c>
      <c r="J112" s="80">
        <f t="shared" si="5"/>
        <v>1</v>
      </c>
      <c r="K112" s="80">
        <f t="shared" si="6"/>
        <v>0</v>
      </c>
      <c r="L112" s="79">
        <v>9.0</v>
      </c>
      <c r="M112" s="80">
        <f t="shared" si="7"/>
        <v>1</v>
      </c>
      <c r="N112" s="80">
        <f t="shared" si="8"/>
        <v>1</v>
      </c>
      <c r="O112" s="80">
        <f t="shared" si="9"/>
        <v>0</v>
      </c>
      <c r="P112" s="79"/>
      <c r="Q112" s="84"/>
      <c r="R112" s="84"/>
      <c r="S112" s="81">
        <f t="shared" si="10"/>
        <v>45</v>
      </c>
      <c r="T112" s="82">
        <v>49.0</v>
      </c>
      <c r="U112" s="83"/>
      <c r="V112" s="60"/>
      <c r="W112" s="60"/>
      <c r="X112" s="34">
        <v>20.0</v>
      </c>
      <c r="Y112" s="60">
        <f t="shared" si="11"/>
        <v>45</v>
      </c>
      <c r="Z112" s="60">
        <f t="shared" si="12"/>
        <v>19</v>
      </c>
      <c r="AA112" s="60">
        <f t="shared" si="13"/>
        <v>21</v>
      </c>
      <c r="AB112" s="60"/>
      <c r="AC112" s="60"/>
    </row>
    <row r="113" ht="19.5" customHeight="1">
      <c r="A113" s="77">
        <f>'Sessional + End Term Assessment'!A114</f>
        <v>107</v>
      </c>
      <c r="B113" s="78" t="str">
        <f>'Sessional + End Term Assessment'!B114</f>
        <v>23ETCCS107</v>
      </c>
      <c r="C113" s="78" t="str">
        <f>'Sessional + End Term Assessment'!C114</f>
        <v>NIKHIL SUTHAR</v>
      </c>
      <c r="D113" s="79">
        <v>21.0</v>
      </c>
      <c r="E113" s="80">
        <f t="shared" si="1"/>
        <v>1</v>
      </c>
      <c r="F113" s="80">
        <f t="shared" si="2"/>
        <v>1</v>
      </c>
      <c r="G113" s="80">
        <f t="shared" si="3"/>
        <v>1</v>
      </c>
      <c r="H113" s="79">
        <v>19.0</v>
      </c>
      <c r="I113" s="80">
        <f t="shared" si="4"/>
        <v>1</v>
      </c>
      <c r="J113" s="80">
        <f t="shared" si="5"/>
        <v>1</v>
      </c>
      <c r="K113" s="80">
        <f t="shared" si="6"/>
        <v>0</v>
      </c>
      <c r="L113" s="79">
        <v>10.0</v>
      </c>
      <c r="M113" s="80">
        <f t="shared" si="7"/>
        <v>1</v>
      </c>
      <c r="N113" s="80">
        <f t="shared" si="8"/>
        <v>1</v>
      </c>
      <c r="O113" s="80">
        <f t="shared" si="9"/>
        <v>1</v>
      </c>
      <c r="P113" s="79"/>
      <c r="Q113" s="84"/>
      <c r="R113" s="84"/>
      <c r="S113" s="81">
        <f t="shared" si="10"/>
        <v>50</v>
      </c>
      <c r="T113" s="82">
        <v>68.0</v>
      </c>
      <c r="U113" s="83"/>
      <c r="V113" s="60"/>
      <c r="W113" s="60"/>
      <c r="X113" s="34">
        <v>22.0</v>
      </c>
      <c r="Y113" s="60">
        <f t="shared" si="11"/>
        <v>49</v>
      </c>
      <c r="Z113" s="60">
        <f t="shared" si="12"/>
        <v>21</v>
      </c>
      <c r="AA113" s="60">
        <f t="shared" si="13"/>
        <v>23</v>
      </c>
      <c r="AB113" s="60"/>
      <c r="AC113" s="60"/>
    </row>
    <row r="114" ht="19.5" customHeight="1">
      <c r="A114" s="77">
        <f>'Sessional + End Term Assessment'!A115</f>
        <v>108</v>
      </c>
      <c r="B114" s="78" t="str">
        <f>'Sessional + End Term Assessment'!B115</f>
        <v>23ETCCS108</v>
      </c>
      <c r="C114" s="78" t="str">
        <f>'Sessional + End Term Assessment'!C115</f>
        <v>NIKITA DANGI</v>
      </c>
      <c r="D114" s="79">
        <v>24.0</v>
      </c>
      <c r="E114" s="80">
        <f t="shared" si="1"/>
        <v>1</v>
      </c>
      <c r="F114" s="80">
        <f t="shared" si="2"/>
        <v>1</v>
      </c>
      <c r="G114" s="80">
        <f t="shared" si="3"/>
        <v>1</v>
      </c>
      <c r="H114" s="79">
        <v>23.0</v>
      </c>
      <c r="I114" s="80">
        <f t="shared" si="4"/>
        <v>1</v>
      </c>
      <c r="J114" s="80">
        <f t="shared" si="5"/>
        <v>1</v>
      </c>
      <c r="K114" s="80">
        <f t="shared" si="6"/>
        <v>1</v>
      </c>
      <c r="L114" s="79">
        <v>11.0</v>
      </c>
      <c r="M114" s="80">
        <f t="shared" si="7"/>
        <v>1</v>
      </c>
      <c r="N114" s="80">
        <f t="shared" si="8"/>
        <v>1</v>
      </c>
      <c r="O114" s="80">
        <f t="shared" si="9"/>
        <v>1</v>
      </c>
      <c r="P114" s="79"/>
      <c r="Q114" s="84"/>
      <c r="R114" s="84"/>
      <c r="S114" s="81">
        <f t="shared" si="10"/>
        <v>58</v>
      </c>
      <c r="T114" s="82">
        <v>63.0</v>
      </c>
      <c r="U114" s="83"/>
      <c r="V114" s="60"/>
      <c r="W114" s="60"/>
      <c r="X114" s="34">
        <v>26.0</v>
      </c>
      <c r="Y114" s="60">
        <f t="shared" si="11"/>
        <v>59</v>
      </c>
      <c r="Z114" s="60">
        <f t="shared" si="12"/>
        <v>25</v>
      </c>
      <c r="AA114" s="60">
        <f t="shared" si="13"/>
        <v>27</v>
      </c>
      <c r="AB114" s="60"/>
      <c r="AC114" s="60"/>
    </row>
    <row r="115" ht="19.5" customHeight="1">
      <c r="A115" s="77">
        <f>'Sessional + End Term Assessment'!A116</f>
        <v>109</v>
      </c>
      <c r="B115" s="78" t="str">
        <f>'Sessional + End Term Assessment'!B116</f>
        <v>23ETCCS109</v>
      </c>
      <c r="C115" s="78" t="str">
        <f>'Sessional + End Term Assessment'!C116</f>
        <v>NILESH PURI</v>
      </c>
      <c r="D115" s="79">
        <v>19.0</v>
      </c>
      <c r="E115" s="80">
        <f t="shared" si="1"/>
        <v>1</v>
      </c>
      <c r="F115" s="80">
        <f t="shared" si="2"/>
        <v>1</v>
      </c>
      <c r="G115" s="80">
        <f t="shared" si="3"/>
        <v>0</v>
      </c>
      <c r="H115" s="79">
        <v>17.0</v>
      </c>
      <c r="I115" s="80">
        <f t="shared" si="4"/>
        <v>1</v>
      </c>
      <c r="J115" s="80">
        <f t="shared" si="5"/>
        <v>1</v>
      </c>
      <c r="K115" s="80">
        <f t="shared" si="6"/>
        <v>0</v>
      </c>
      <c r="L115" s="79">
        <v>9.0</v>
      </c>
      <c r="M115" s="80">
        <f t="shared" si="7"/>
        <v>1</v>
      </c>
      <c r="N115" s="80">
        <f t="shared" si="8"/>
        <v>1</v>
      </c>
      <c r="O115" s="80">
        <f t="shared" si="9"/>
        <v>0</v>
      </c>
      <c r="P115" s="79"/>
      <c r="Q115" s="84"/>
      <c r="R115" s="84"/>
      <c r="S115" s="81">
        <f t="shared" si="10"/>
        <v>45</v>
      </c>
      <c r="T115" s="82">
        <v>49.0</v>
      </c>
      <c r="U115" s="83"/>
      <c r="V115" s="60"/>
      <c r="W115" s="60"/>
      <c r="X115" s="34">
        <v>20.0</v>
      </c>
      <c r="Y115" s="60">
        <f t="shared" si="11"/>
        <v>45</v>
      </c>
      <c r="Z115" s="60">
        <f t="shared" si="12"/>
        <v>19</v>
      </c>
      <c r="AA115" s="60">
        <f t="shared" si="13"/>
        <v>21</v>
      </c>
      <c r="AB115" s="60"/>
      <c r="AC115" s="60"/>
    </row>
    <row r="116" ht="19.5" customHeight="1">
      <c r="A116" s="77">
        <f>'Sessional + End Term Assessment'!A117</f>
        <v>110</v>
      </c>
      <c r="B116" s="78" t="str">
        <f>'Sessional + End Term Assessment'!B117</f>
        <v>23ETCCS110</v>
      </c>
      <c r="C116" s="78" t="str">
        <f>'Sessional + End Term Assessment'!C117</f>
        <v>NISHTHA SONI</v>
      </c>
      <c r="D116" s="79">
        <v>28.0</v>
      </c>
      <c r="E116" s="80">
        <f t="shared" si="1"/>
        <v>1</v>
      </c>
      <c r="F116" s="80">
        <f t="shared" si="2"/>
        <v>1</v>
      </c>
      <c r="G116" s="80">
        <f t="shared" si="3"/>
        <v>1</v>
      </c>
      <c r="H116" s="79">
        <v>26.0</v>
      </c>
      <c r="I116" s="80">
        <f t="shared" si="4"/>
        <v>1</v>
      </c>
      <c r="J116" s="80">
        <f t="shared" si="5"/>
        <v>1</v>
      </c>
      <c r="K116" s="80">
        <f t="shared" si="6"/>
        <v>1</v>
      </c>
      <c r="L116" s="79">
        <v>13.0</v>
      </c>
      <c r="M116" s="80">
        <f t="shared" si="7"/>
        <v>1</v>
      </c>
      <c r="N116" s="80">
        <f t="shared" si="8"/>
        <v>1</v>
      </c>
      <c r="O116" s="80">
        <f t="shared" si="9"/>
        <v>1</v>
      </c>
      <c r="P116" s="79"/>
      <c r="Q116" s="80"/>
      <c r="R116" s="80"/>
      <c r="S116" s="81">
        <f t="shared" si="10"/>
        <v>67</v>
      </c>
      <c r="T116" s="82">
        <v>63.0</v>
      </c>
      <c r="U116" s="83"/>
      <c r="V116" s="60"/>
      <c r="W116" s="60"/>
      <c r="X116" s="34">
        <v>30.0</v>
      </c>
      <c r="Y116" s="60">
        <f t="shared" si="11"/>
        <v>68</v>
      </c>
      <c r="Z116" s="60">
        <f t="shared" si="12"/>
        <v>29</v>
      </c>
      <c r="AA116" s="60">
        <f t="shared" si="13"/>
        <v>31</v>
      </c>
      <c r="AB116" s="60"/>
      <c r="AC116" s="60"/>
    </row>
    <row r="117" ht="19.5" customHeight="1">
      <c r="A117" s="77">
        <f>'Sessional + End Term Assessment'!A118</f>
        <v>111</v>
      </c>
      <c r="B117" s="78" t="str">
        <f>'Sessional + End Term Assessment'!B118</f>
        <v>23ETCCS111</v>
      </c>
      <c r="C117" s="78" t="str">
        <f>'Sessional + End Term Assessment'!C118</f>
        <v>PALAK JAIN</v>
      </c>
      <c r="D117" s="79">
        <v>22.0</v>
      </c>
      <c r="E117" s="80">
        <f t="shared" si="1"/>
        <v>1</v>
      </c>
      <c r="F117" s="80">
        <f t="shared" si="2"/>
        <v>1</v>
      </c>
      <c r="G117" s="80">
        <f t="shared" si="3"/>
        <v>1</v>
      </c>
      <c r="H117" s="79">
        <v>20.0</v>
      </c>
      <c r="I117" s="80">
        <f t="shared" si="4"/>
        <v>1</v>
      </c>
      <c r="J117" s="80">
        <f t="shared" si="5"/>
        <v>1</v>
      </c>
      <c r="K117" s="80">
        <f t="shared" si="6"/>
        <v>1</v>
      </c>
      <c r="L117" s="79">
        <v>10.0</v>
      </c>
      <c r="M117" s="80">
        <f t="shared" si="7"/>
        <v>1</v>
      </c>
      <c r="N117" s="80">
        <f t="shared" si="8"/>
        <v>1</v>
      </c>
      <c r="O117" s="80">
        <f t="shared" si="9"/>
        <v>1</v>
      </c>
      <c r="P117" s="79"/>
      <c r="Q117" s="84"/>
      <c r="R117" s="84"/>
      <c r="S117" s="81">
        <f t="shared" si="10"/>
        <v>52</v>
      </c>
      <c r="T117" s="82">
        <v>54.0</v>
      </c>
      <c r="U117" s="83"/>
      <c r="V117" s="60"/>
      <c r="W117" s="60"/>
      <c r="X117" s="34">
        <v>23.0</v>
      </c>
      <c r="Y117" s="60">
        <f t="shared" si="11"/>
        <v>52</v>
      </c>
      <c r="Z117" s="60">
        <f t="shared" si="12"/>
        <v>22</v>
      </c>
      <c r="AA117" s="60">
        <f t="shared" si="13"/>
        <v>24</v>
      </c>
      <c r="AB117" s="60"/>
      <c r="AC117" s="60"/>
    </row>
    <row r="118" ht="19.5" customHeight="1">
      <c r="A118" s="77">
        <f>'Sessional + End Term Assessment'!A119</f>
        <v>112</v>
      </c>
      <c r="B118" s="78" t="str">
        <f>'Sessional + End Term Assessment'!B119</f>
        <v>23ETCCS112</v>
      </c>
      <c r="C118" s="78" t="str">
        <f>'Sessional + End Term Assessment'!C119</f>
        <v>PALAK NAGORI</v>
      </c>
      <c r="D118" s="79">
        <v>23.0</v>
      </c>
      <c r="E118" s="80">
        <f t="shared" si="1"/>
        <v>1</v>
      </c>
      <c r="F118" s="80">
        <f t="shared" si="2"/>
        <v>1</v>
      </c>
      <c r="G118" s="80">
        <f t="shared" si="3"/>
        <v>1</v>
      </c>
      <c r="H118" s="79">
        <v>22.0</v>
      </c>
      <c r="I118" s="80">
        <f t="shared" si="4"/>
        <v>1</v>
      </c>
      <c r="J118" s="80">
        <f t="shared" si="5"/>
        <v>1</v>
      </c>
      <c r="K118" s="80">
        <f t="shared" si="6"/>
        <v>1</v>
      </c>
      <c r="L118" s="79">
        <v>11.0</v>
      </c>
      <c r="M118" s="80">
        <f t="shared" si="7"/>
        <v>1</v>
      </c>
      <c r="N118" s="80">
        <f t="shared" si="8"/>
        <v>1</v>
      </c>
      <c r="O118" s="80">
        <f t="shared" si="9"/>
        <v>1</v>
      </c>
      <c r="P118" s="79"/>
      <c r="Q118" s="80"/>
      <c r="R118" s="80"/>
      <c r="S118" s="81">
        <f t="shared" si="10"/>
        <v>56</v>
      </c>
      <c r="T118" s="85">
        <v>63.0</v>
      </c>
      <c r="U118" s="83"/>
      <c r="V118" s="60"/>
      <c r="W118" s="60"/>
      <c r="X118" s="34">
        <v>25.0</v>
      </c>
      <c r="Y118" s="60">
        <f t="shared" si="11"/>
        <v>56</v>
      </c>
      <c r="Z118" s="60">
        <f t="shared" si="12"/>
        <v>24</v>
      </c>
      <c r="AA118" s="60">
        <f t="shared" si="13"/>
        <v>26</v>
      </c>
      <c r="AB118" s="60"/>
      <c r="AC118" s="60"/>
    </row>
    <row r="119" ht="19.5" customHeight="1">
      <c r="A119" s="77">
        <f>'Sessional + End Term Assessment'!A120</f>
        <v>113</v>
      </c>
      <c r="B119" s="78" t="str">
        <f>'Sessional + End Term Assessment'!B120</f>
        <v>23ETCCS113</v>
      </c>
      <c r="C119" s="78" t="str">
        <f>'Sessional + End Term Assessment'!C120</f>
        <v>PANKAJ DANGI</v>
      </c>
      <c r="D119" s="79">
        <v>25.0</v>
      </c>
      <c r="E119" s="80">
        <f t="shared" si="1"/>
        <v>1</v>
      </c>
      <c r="F119" s="80">
        <f t="shared" si="2"/>
        <v>1</v>
      </c>
      <c r="G119" s="80">
        <f t="shared" si="3"/>
        <v>1</v>
      </c>
      <c r="H119" s="79">
        <v>24.0</v>
      </c>
      <c r="I119" s="80">
        <f t="shared" si="4"/>
        <v>1</v>
      </c>
      <c r="J119" s="80">
        <f t="shared" si="5"/>
        <v>1</v>
      </c>
      <c r="K119" s="80">
        <f t="shared" si="6"/>
        <v>1</v>
      </c>
      <c r="L119" s="79">
        <v>12.0</v>
      </c>
      <c r="M119" s="80">
        <f t="shared" si="7"/>
        <v>1</v>
      </c>
      <c r="N119" s="80">
        <f t="shared" si="8"/>
        <v>1</v>
      </c>
      <c r="O119" s="80">
        <f t="shared" si="9"/>
        <v>1</v>
      </c>
      <c r="P119" s="79"/>
      <c r="Q119" s="84"/>
      <c r="R119" s="84"/>
      <c r="S119" s="81">
        <f t="shared" si="10"/>
        <v>61</v>
      </c>
      <c r="T119" s="85">
        <v>68.0</v>
      </c>
      <c r="U119" s="83"/>
      <c r="V119" s="60"/>
      <c r="W119" s="60"/>
      <c r="X119" s="34">
        <v>27.0</v>
      </c>
      <c r="Y119" s="60">
        <f t="shared" si="11"/>
        <v>61</v>
      </c>
      <c r="Z119" s="60">
        <f t="shared" si="12"/>
        <v>26</v>
      </c>
      <c r="AA119" s="60">
        <f t="shared" si="13"/>
        <v>28</v>
      </c>
      <c r="AB119" s="60"/>
      <c r="AC119" s="60"/>
    </row>
    <row r="120" ht="19.5" customHeight="1">
      <c r="A120" s="77">
        <f>'Sessional + End Term Assessment'!A121</f>
        <v>114</v>
      </c>
      <c r="B120" s="78" t="str">
        <f>'Sessional + End Term Assessment'!B121</f>
        <v>23ETCCS114</v>
      </c>
      <c r="C120" s="78" t="str">
        <f>'Sessional + End Term Assessment'!C121</f>
        <v>PANKAJ JOSHI</v>
      </c>
      <c r="D120" s="79">
        <v>24.0</v>
      </c>
      <c r="E120" s="80">
        <f t="shared" si="1"/>
        <v>1</v>
      </c>
      <c r="F120" s="80">
        <f t="shared" si="2"/>
        <v>1</v>
      </c>
      <c r="G120" s="80">
        <f t="shared" si="3"/>
        <v>1</v>
      </c>
      <c r="H120" s="79">
        <v>23.0</v>
      </c>
      <c r="I120" s="80">
        <f t="shared" si="4"/>
        <v>1</v>
      </c>
      <c r="J120" s="80">
        <f t="shared" si="5"/>
        <v>1</v>
      </c>
      <c r="K120" s="80">
        <f t="shared" si="6"/>
        <v>1</v>
      </c>
      <c r="L120" s="79">
        <v>11.0</v>
      </c>
      <c r="M120" s="80">
        <f t="shared" si="7"/>
        <v>1</v>
      </c>
      <c r="N120" s="80">
        <f t="shared" si="8"/>
        <v>1</v>
      </c>
      <c r="O120" s="80">
        <f t="shared" si="9"/>
        <v>1</v>
      </c>
      <c r="P120" s="79"/>
      <c r="Q120" s="80"/>
      <c r="R120" s="80"/>
      <c r="S120" s="81">
        <f t="shared" si="10"/>
        <v>58</v>
      </c>
      <c r="T120" s="85">
        <v>66.0</v>
      </c>
      <c r="U120" s="83"/>
      <c r="V120" s="60"/>
      <c r="W120" s="60"/>
      <c r="X120" s="34">
        <v>26.0</v>
      </c>
      <c r="Y120" s="60">
        <f t="shared" si="11"/>
        <v>59</v>
      </c>
      <c r="Z120" s="60">
        <f t="shared" si="12"/>
        <v>25</v>
      </c>
      <c r="AA120" s="60">
        <f t="shared" si="13"/>
        <v>27</v>
      </c>
      <c r="AB120" s="60"/>
      <c r="AC120" s="60"/>
    </row>
    <row r="121" ht="19.5" customHeight="1">
      <c r="A121" s="77">
        <f>'Sessional + End Term Assessment'!A122</f>
        <v>115</v>
      </c>
      <c r="B121" s="78" t="str">
        <f>'Sessional + End Term Assessment'!B122</f>
        <v>23ETCCS115</v>
      </c>
      <c r="C121" s="78" t="str">
        <f>'Sessional + End Term Assessment'!C122</f>
        <v>PARIDHI MEHRA</v>
      </c>
      <c r="D121" s="79">
        <v>26.0</v>
      </c>
      <c r="E121" s="80">
        <f t="shared" si="1"/>
        <v>1</v>
      </c>
      <c r="F121" s="80">
        <f t="shared" si="2"/>
        <v>1</v>
      </c>
      <c r="G121" s="80">
        <f t="shared" si="3"/>
        <v>1</v>
      </c>
      <c r="H121" s="79">
        <v>25.0</v>
      </c>
      <c r="I121" s="80">
        <f t="shared" si="4"/>
        <v>1</v>
      </c>
      <c r="J121" s="80">
        <f t="shared" si="5"/>
        <v>1</v>
      </c>
      <c r="K121" s="80">
        <f t="shared" si="6"/>
        <v>1</v>
      </c>
      <c r="L121" s="79">
        <v>12.0</v>
      </c>
      <c r="M121" s="80">
        <f t="shared" si="7"/>
        <v>1</v>
      </c>
      <c r="N121" s="80">
        <f t="shared" si="8"/>
        <v>1</v>
      </c>
      <c r="O121" s="80">
        <f t="shared" si="9"/>
        <v>1</v>
      </c>
      <c r="P121" s="79"/>
      <c r="Q121" s="84"/>
      <c r="R121" s="84"/>
      <c r="S121" s="81">
        <f t="shared" si="10"/>
        <v>63</v>
      </c>
      <c r="T121" s="85">
        <v>66.0</v>
      </c>
      <c r="U121" s="83"/>
      <c r="V121" s="60"/>
      <c r="W121" s="60"/>
      <c r="X121" s="34">
        <v>28.0</v>
      </c>
      <c r="Y121" s="60">
        <f t="shared" si="11"/>
        <v>63</v>
      </c>
      <c r="Z121" s="60">
        <f t="shared" si="12"/>
        <v>27</v>
      </c>
      <c r="AA121" s="60">
        <f t="shared" si="13"/>
        <v>29</v>
      </c>
      <c r="AB121" s="60"/>
      <c r="AC121" s="60"/>
    </row>
    <row r="122" ht="19.5" customHeight="1">
      <c r="A122" s="77">
        <f>'Sessional + End Term Assessment'!A123</f>
        <v>116</v>
      </c>
      <c r="B122" s="78" t="str">
        <f>'Sessional + End Term Assessment'!B123</f>
        <v>23ETCCS116</v>
      </c>
      <c r="C122" s="78" t="str">
        <f>'Sessional + End Term Assessment'!C123</f>
        <v>PATEL TISHANGKUMAR RAKESHKUMAR</v>
      </c>
      <c r="D122" s="79">
        <v>28.0</v>
      </c>
      <c r="E122" s="80">
        <f t="shared" si="1"/>
        <v>1</v>
      </c>
      <c r="F122" s="80">
        <f t="shared" si="2"/>
        <v>1</v>
      </c>
      <c r="G122" s="80">
        <f t="shared" si="3"/>
        <v>1</v>
      </c>
      <c r="H122" s="79">
        <v>26.0</v>
      </c>
      <c r="I122" s="80">
        <f t="shared" si="4"/>
        <v>1</v>
      </c>
      <c r="J122" s="80">
        <f t="shared" si="5"/>
        <v>1</v>
      </c>
      <c r="K122" s="80">
        <f t="shared" si="6"/>
        <v>1</v>
      </c>
      <c r="L122" s="79">
        <v>13.0</v>
      </c>
      <c r="M122" s="80">
        <f t="shared" si="7"/>
        <v>1</v>
      </c>
      <c r="N122" s="80">
        <f t="shared" si="8"/>
        <v>1</v>
      </c>
      <c r="O122" s="80">
        <f t="shared" si="9"/>
        <v>1</v>
      </c>
      <c r="P122" s="79"/>
      <c r="Q122" s="80"/>
      <c r="R122" s="80"/>
      <c r="S122" s="81">
        <f t="shared" si="10"/>
        <v>67</v>
      </c>
      <c r="T122" s="85">
        <v>68.0</v>
      </c>
      <c r="U122" s="83"/>
      <c r="V122" s="60"/>
      <c r="W122" s="60"/>
      <c r="X122" s="34">
        <v>30.0</v>
      </c>
      <c r="Y122" s="60">
        <f t="shared" si="11"/>
        <v>68</v>
      </c>
      <c r="Z122" s="60">
        <f t="shared" si="12"/>
        <v>29</v>
      </c>
      <c r="AA122" s="60">
        <f t="shared" si="13"/>
        <v>31</v>
      </c>
      <c r="AB122" s="60"/>
      <c r="AC122" s="60"/>
    </row>
    <row r="123" ht="19.5" customHeight="1">
      <c r="A123" s="77">
        <f>'Sessional + End Term Assessment'!A124</f>
        <v>117</v>
      </c>
      <c r="B123" s="78" t="str">
        <f>'Sessional + End Term Assessment'!B124</f>
        <v>23ETCCS117</v>
      </c>
      <c r="C123" s="78" t="str">
        <f>'Sessional + End Term Assessment'!C124</f>
        <v>PIYUSH YADAV</v>
      </c>
      <c r="D123" s="79">
        <v>22.0</v>
      </c>
      <c r="E123" s="80">
        <f t="shared" si="1"/>
        <v>1</v>
      </c>
      <c r="F123" s="80">
        <f t="shared" si="2"/>
        <v>1</v>
      </c>
      <c r="G123" s="80">
        <f t="shared" si="3"/>
        <v>1</v>
      </c>
      <c r="H123" s="79">
        <v>20.0</v>
      </c>
      <c r="I123" s="80">
        <f t="shared" si="4"/>
        <v>1</v>
      </c>
      <c r="J123" s="80">
        <f t="shared" si="5"/>
        <v>1</v>
      </c>
      <c r="K123" s="80">
        <f t="shared" si="6"/>
        <v>1</v>
      </c>
      <c r="L123" s="79">
        <v>10.0</v>
      </c>
      <c r="M123" s="80">
        <f t="shared" si="7"/>
        <v>1</v>
      </c>
      <c r="N123" s="80">
        <f t="shared" si="8"/>
        <v>1</v>
      </c>
      <c r="O123" s="80">
        <f t="shared" si="9"/>
        <v>1</v>
      </c>
      <c r="P123" s="86"/>
      <c r="Q123" s="87"/>
      <c r="R123" s="87"/>
      <c r="S123" s="88">
        <f t="shared" si="10"/>
        <v>52</v>
      </c>
      <c r="T123" s="85">
        <v>54.0</v>
      </c>
      <c r="U123" s="83"/>
      <c r="V123" s="60"/>
      <c r="W123" s="60"/>
      <c r="X123" s="34">
        <v>23.0</v>
      </c>
      <c r="Y123" s="60">
        <f t="shared" si="11"/>
        <v>52</v>
      </c>
      <c r="Z123" s="60">
        <f t="shared" si="12"/>
        <v>22</v>
      </c>
      <c r="AA123" s="60">
        <f t="shared" si="13"/>
        <v>24</v>
      </c>
      <c r="AB123" s="60"/>
      <c r="AC123" s="60"/>
    </row>
    <row r="124" ht="19.5" customHeight="1">
      <c r="A124" s="77">
        <f>'Sessional + End Term Assessment'!A125</f>
        <v>118</v>
      </c>
      <c r="B124" s="78" t="str">
        <f>'Sessional + End Term Assessment'!B125</f>
        <v>23ETCCS118</v>
      </c>
      <c r="C124" s="78" t="str">
        <f>'Sessional + End Term Assessment'!C125</f>
        <v>PRACHI KOTHARI</v>
      </c>
      <c r="D124" s="79">
        <v>27.0</v>
      </c>
      <c r="E124" s="80">
        <f t="shared" si="1"/>
        <v>1</v>
      </c>
      <c r="F124" s="80">
        <f t="shared" si="2"/>
        <v>1</v>
      </c>
      <c r="G124" s="80">
        <f t="shared" si="3"/>
        <v>1</v>
      </c>
      <c r="H124" s="79">
        <v>25.0</v>
      </c>
      <c r="I124" s="80">
        <f t="shared" si="4"/>
        <v>1</v>
      </c>
      <c r="J124" s="80">
        <f t="shared" si="5"/>
        <v>1</v>
      </c>
      <c r="K124" s="80">
        <f t="shared" si="6"/>
        <v>1</v>
      </c>
      <c r="L124" s="79">
        <v>13.0</v>
      </c>
      <c r="M124" s="80">
        <f t="shared" si="7"/>
        <v>1</v>
      </c>
      <c r="N124" s="80">
        <f t="shared" si="8"/>
        <v>1</v>
      </c>
      <c r="O124" s="80">
        <f t="shared" si="9"/>
        <v>1</v>
      </c>
      <c r="P124" s="79"/>
      <c r="Q124" s="80"/>
      <c r="R124" s="80"/>
      <c r="S124" s="81">
        <f t="shared" si="10"/>
        <v>65</v>
      </c>
      <c r="T124" s="89">
        <v>68.0</v>
      </c>
      <c r="U124" s="83"/>
      <c r="V124" s="60"/>
      <c r="W124" s="60"/>
      <c r="X124" s="34">
        <v>29.0</v>
      </c>
      <c r="Y124" s="60">
        <f t="shared" si="11"/>
        <v>66</v>
      </c>
      <c r="Z124" s="60">
        <f t="shared" si="12"/>
        <v>28</v>
      </c>
      <c r="AA124" s="60">
        <f t="shared" si="13"/>
        <v>30</v>
      </c>
      <c r="AB124" s="60"/>
      <c r="AC124" s="60"/>
    </row>
    <row r="125" ht="15.75" customHeight="1">
      <c r="A125" s="77">
        <f>'Sessional + End Term Assessment'!A126</f>
        <v>119</v>
      </c>
      <c r="B125" s="78" t="str">
        <f>'Sessional + End Term Assessment'!B126</f>
        <v>23ETCCS119</v>
      </c>
      <c r="C125" s="78" t="str">
        <f>'Sessional + End Term Assessment'!C126</f>
        <v>PRANAV CHAKRAVORTY</v>
      </c>
      <c r="D125" s="79">
        <v>22.0</v>
      </c>
      <c r="E125" s="80">
        <f t="shared" si="1"/>
        <v>1</v>
      </c>
      <c r="F125" s="80">
        <f t="shared" si="2"/>
        <v>1</v>
      </c>
      <c r="G125" s="80">
        <f t="shared" si="3"/>
        <v>1</v>
      </c>
      <c r="H125" s="79">
        <v>20.0</v>
      </c>
      <c r="I125" s="80">
        <f t="shared" si="4"/>
        <v>1</v>
      </c>
      <c r="J125" s="80">
        <f t="shared" si="5"/>
        <v>1</v>
      </c>
      <c r="K125" s="80">
        <f t="shared" si="6"/>
        <v>1</v>
      </c>
      <c r="L125" s="79">
        <v>10.0</v>
      </c>
      <c r="M125" s="80">
        <f t="shared" si="7"/>
        <v>1</v>
      </c>
      <c r="N125" s="80">
        <f t="shared" si="8"/>
        <v>1</v>
      </c>
      <c r="O125" s="80">
        <f t="shared" si="9"/>
        <v>1</v>
      </c>
      <c r="P125" s="79"/>
      <c r="Q125" s="84"/>
      <c r="R125" s="84"/>
      <c r="S125" s="81">
        <f t="shared" si="10"/>
        <v>52</v>
      </c>
      <c r="T125" s="89">
        <v>59.0</v>
      </c>
      <c r="U125" s="83"/>
      <c r="V125" s="60"/>
      <c r="W125" s="60"/>
      <c r="X125" s="34">
        <v>23.0</v>
      </c>
      <c r="Y125" s="60">
        <f t="shared" si="11"/>
        <v>52</v>
      </c>
      <c r="Z125" s="60">
        <f t="shared" si="12"/>
        <v>22</v>
      </c>
      <c r="AA125" s="60">
        <f t="shared" si="13"/>
        <v>24</v>
      </c>
      <c r="AB125" s="60"/>
      <c r="AC125" s="60"/>
    </row>
    <row r="126" ht="15.75" customHeight="1">
      <c r="A126" s="77">
        <f>'Sessional + End Term Assessment'!A127</f>
        <v>120</v>
      </c>
      <c r="B126" s="78" t="str">
        <f>'Sessional + End Term Assessment'!B127</f>
        <v>23ETCCS121</v>
      </c>
      <c r="C126" s="78" t="str">
        <f>'Sessional + End Term Assessment'!C127</f>
        <v>PRANAV RAJ SINGH RANAWAT</v>
      </c>
      <c r="D126" s="79">
        <v>21.0</v>
      </c>
      <c r="E126" s="80">
        <f t="shared" si="1"/>
        <v>1</v>
      </c>
      <c r="F126" s="80">
        <f t="shared" si="2"/>
        <v>1</v>
      </c>
      <c r="G126" s="80">
        <f t="shared" si="3"/>
        <v>1</v>
      </c>
      <c r="H126" s="79">
        <v>19.0</v>
      </c>
      <c r="I126" s="80">
        <f t="shared" si="4"/>
        <v>1</v>
      </c>
      <c r="J126" s="80">
        <f t="shared" si="5"/>
        <v>1</v>
      </c>
      <c r="K126" s="80">
        <f t="shared" si="6"/>
        <v>0</v>
      </c>
      <c r="L126" s="79">
        <v>10.0</v>
      </c>
      <c r="M126" s="80">
        <f t="shared" si="7"/>
        <v>1</v>
      </c>
      <c r="N126" s="80">
        <f t="shared" si="8"/>
        <v>1</v>
      </c>
      <c r="O126" s="80">
        <f t="shared" si="9"/>
        <v>1</v>
      </c>
      <c r="P126" s="79"/>
      <c r="Q126" s="84"/>
      <c r="R126" s="84"/>
      <c r="S126" s="81">
        <f t="shared" si="10"/>
        <v>50</v>
      </c>
      <c r="T126" s="89">
        <v>54.0</v>
      </c>
      <c r="U126" s="83"/>
      <c r="V126" s="60"/>
      <c r="W126" s="60"/>
      <c r="X126" s="34">
        <v>22.0</v>
      </c>
      <c r="Y126" s="60">
        <f t="shared" si="11"/>
        <v>49</v>
      </c>
      <c r="Z126" s="60">
        <f t="shared" si="12"/>
        <v>21</v>
      </c>
      <c r="AA126" s="60">
        <f t="shared" si="13"/>
        <v>23</v>
      </c>
      <c r="AB126" s="60"/>
      <c r="AC126" s="60"/>
    </row>
    <row r="127" ht="15.75" customHeight="1">
      <c r="A127" s="77">
        <f>'Sessional + End Term Assessment'!A128</f>
        <v>121</v>
      </c>
      <c r="B127" s="78" t="str">
        <f>'Sessional + End Term Assessment'!B128</f>
        <v>23ETCCS122</v>
      </c>
      <c r="C127" s="78" t="str">
        <f>'Sessional + End Term Assessment'!C128</f>
        <v>PRANAY TAILOR</v>
      </c>
      <c r="D127" s="79">
        <v>20.0</v>
      </c>
      <c r="E127" s="80">
        <f t="shared" si="1"/>
        <v>1</v>
      </c>
      <c r="F127" s="80">
        <f t="shared" si="2"/>
        <v>1</v>
      </c>
      <c r="G127" s="80">
        <f t="shared" si="3"/>
        <v>1</v>
      </c>
      <c r="H127" s="79">
        <v>18.0</v>
      </c>
      <c r="I127" s="80">
        <f t="shared" si="4"/>
        <v>1</v>
      </c>
      <c r="J127" s="80">
        <f t="shared" si="5"/>
        <v>1</v>
      </c>
      <c r="K127" s="80">
        <f t="shared" si="6"/>
        <v>0</v>
      </c>
      <c r="L127" s="79">
        <v>9.0</v>
      </c>
      <c r="M127" s="80">
        <f t="shared" si="7"/>
        <v>1</v>
      </c>
      <c r="N127" s="80">
        <f t="shared" si="8"/>
        <v>1</v>
      </c>
      <c r="O127" s="80">
        <f t="shared" si="9"/>
        <v>0</v>
      </c>
      <c r="P127" s="79"/>
      <c r="Q127" s="84"/>
      <c r="R127" s="84"/>
      <c r="S127" s="81">
        <f t="shared" si="10"/>
        <v>47</v>
      </c>
      <c r="T127" s="89">
        <v>66.0</v>
      </c>
      <c r="U127" s="83"/>
      <c r="V127" s="60"/>
      <c r="W127" s="60"/>
      <c r="X127" s="34">
        <v>21.0</v>
      </c>
      <c r="Y127" s="60">
        <f t="shared" si="11"/>
        <v>47</v>
      </c>
      <c r="Z127" s="60">
        <f t="shared" si="12"/>
        <v>20</v>
      </c>
      <c r="AA127" s="60">
        <f t="shared" si="13"/>
        <v>22</v>
      </c>
      <c r="AB127" s="60"/>
      <c r="AC127" s="60"/>
    </row>
    <row r="128" ht="15.75" customHeight="1">
      <c r="A128" s="77">
        <f>'Sessional + End Term Assessment'!A129</f>
        <v>122</v>
      </c>
      <c r="B128" s="78" t="str">
        <f>'Sessional + End Term Assessment'!B129</f>
        <v>23ETCCS123</v>
      </c>
      <c r="C128" s="78" t="str">
        <f>'Sessional + End Term Assessment'!C129</f>
        <v>PRASHANT MENARIA</v>
      </c>
      <c r="D128" s="79">
        <v>23.0</v>
      </c>
      <c r="E128" s="80">
        <f t="shared" si="1"/>
        <v>1</v>
      </c>
      <c r="F128" s="80">
        <f t="shared" si="2"/>
        <v>1</v>
      </c>
      <c r="G128" s="80">
        <f t="shared" si="3"/>
        <v>1</v>
      </c>
      <c r="H128" s="79">
        <v>22.0</v>
      </c>
      <c r="I128" s="80">
        <f t="shared" si="4"/>
        <v>1</v>
      </c>
      <c r="J128" s="80">
        <f t="shared" si="5"/>
        <v>1</v>
      </c>
      <c r="K128" s="80">
        <f t="shared" si="6"/>
        <v>1</v>
      </c>
      <c r="L128" s="79">
        <v>11.0</v>
      </c>
      <c r="M128" s="80">
        <f t="shared" si="7"/>
        <v>1</v>
      </c>
      <c r="N128" s="80">
        <f t="shared" si="8"/>
        <v>1</v>
      </c>
      <c r="O128" s="80">
        <f t="shared" si="9"/>
        <v>1</v>
      </c>
      <c r="P128" s="79"/>
      <c r="Q128" s="84"/>
      <c r="R128" s="84"/>
      <c r="S128" s="81">
        <f t="shared" si="10"/>
        <v>56</v>
      </c>
      <c r="T128" s="89">
        <v>52.0</v>
      </c>
      <c r="U128" s="83"/>
      <c r="V128" s="60"/>
      <c r="W128" s="60"/>
      <c r="X128" s="34">
        <v>25.0</v>
      </c>
      <c r="Y128" s="60">
        <f t="shared" si="11"/>
        <v>56</v>
      </c>
      <c r="Z128" s="60">
        <f t="shared" si="12"/>
        <v>24</v>
      </c>
      <c r="AA128" s="60">
        <f t="shared" si="13"/>
        <v>26</v>
      </c>
      <c r="AB128" s="60"/>
      <c r="AC128" s="60"/>
    </row>
    <row r="129" ht="15.75" customHeight="1">
      <c r="A129" s="77">
        <f>'Sessional + End Term Assessment'!A130</f>
        <v>123</v>
      </c>
      <c r="B129" s="78" t="str">
        <f>'Sessional + End Term Assessment'!B130</f>
        <v>23ETCCS124</v>
      </c>
      <c r="C129" s="78" t="str">
        <f>'Sessional + End Term Assessment'!C130</f>
        <v>PRIYANI JAIN</v>
      </c>
      <c r="D129" s="79">
        <v>25.0</v>
      </c>
      <c r="E129" s="80">
        <f t="shared" si="1"/>
        <v>1</v>
      </c>
      <c r="F129" s="80">
        <f t="shared" si="2"/>
        <v>1</v>
      </c>
      <c r="G129" s="80">
        <f t="shared" si="3"/>
        <v>1</v>
      </c>
      <c r="H129" s="79">
        <v>24.0</v>
      </c>
      <c r="I129" s="80">
        <f t="shared" si="4"/>
        <v>1</v>
      </c>
      <c r="J129" s="80">
        <f t="shared" si="5"/>
        <v>1</v>
      </c>
      <c r="K129" s="80">
        <f t="shared" si="6"/>
        <v>1</v>
      </c>
      <c r="L129" s="79">
        <v>12.0</v>
      </c>
      <c r="M129" s="80">
        <f t="shared" si="7"/>
        <v>1</v>
      </c>
      <c r="N129" s="80">
        <f t="shared" si="8"/>
        <v>1</v>
      </c>
      <c r="O129" s="80">
        <f t="shared" si="9"/>
        <v>1</v>
      </c>
      <c r="P129" s="84"/>
      <c r="Q129" s="84"/>
      <c r="R129" s="84"/>
      <c r="S129" s="81">
        <f t="shared" si="10"/>
        <v>61</v>
      </c>
      <c r="T129" s="89">
        <v>63.0</v>
      </c>
      <c r="U129" s="83"/>
      <c r="V129" s="60"/>
      <c r="W129" s="60"/>
      <c r="X129" s="34">
        <v>27.0</v>
      </c>
      <c r="Y129" s="60">
        <f t="shared" si="11"/>
        <v>61</v>
      </c>
      <c r="Z129" s="60">
        <f t="shared" si="12"/>
        <v>26</v>
      </c>
      <c r="AA129" s="60">
        <f t="shared" si="13"/>
        <v>28</v>
      </c>
      <c r="AB129" s="60"/>
      <c r="AC129" s="60"/>
    </row>
    <row r="130" ht="15.75" customHeight="1">
      <c r="A130" s="77">
        <f>'Sessional + End Term Assessment'!A131</f>
        <v>124</v>
      </c>
      <c r="B130" s="78" t="str">
        <f>'Sessional + End Term Assessment'!B131</f>
        <v>23ETCCS125</v>
      </c>
      <c r="C130" s="78" t="str">
        <f>'Sessional + End Term Assessment'!C131</f>
        <v>PRIYANSHU LUHARIA</v>
      </c>
      <c r="D130" s="79">
        <v>23.0</v>
      </c>
      <c r="E130" s="80">
        <f t="shared" si="1"/>
        <v>1</v>
      </c>
      <c r="F130" s="80">
        <f t="shared" si="2"/>
        <v>1</v>
      </c>
      <c r="G130" s="80">
        <f t="shared" si="3"/>
        <v>1</v>
      </c>
      <c r="H130" s="79">
        <v>22.0</v>
      </c>
      <c r="I130" s="80">
        <f t="shared" si="4"/>
        <v>1</v>
      </c>
      <c r="J130" s="80">
        <f t="shared" si="5"/>
        <v>1</v>
      </c>
      <c r="K130" s="80">
        <f t="shared" si="6"/>
        <v>1</v>
      </c>
      <c r="L130" s="79">
        <v>11.0</v>
      </c>
      <c r="M130" s="80">
        <f t="shared" si="7"/>
        <v>1</v>
      </c>
      <c r="N130" s="80">
        <f t="shared" si="8"/>
        <v>1</v>
      </c>
      <c r="O130" s="80">
        <f t="shared" si="9"/>
        <v>1</v>
      </c>
      <c r="P130" s="79"/>
      <c r="Q130" s="84"/>
      <c r="R130" s="84"/>
      <c r="S130" s="81">
        <f t="shared" si="10"/>
        <v>56</v>
      </c>
      <c r="T130" s="89">
        <v>68.0</v>
      </c>
      <c r="U130" s="83"/>
      <c r="V130" s="60"/>
      <c r="W130" s="60"/>
      <c r="X130" s="34">
        <v>25.0</v>
      </c>
      <c r="Y130" s="60">
        <f t="shared" si="11"/>
        <v>56</v>
      </c>
      <c r="Z130" s="60">
        <f t="shared" si="12"/>
        <v>24</v>
      </c>
      <c r="AA130" s="60">
        <f t="shared" si="13"/>
        <v>26</v>
      </c>
      <c r="AB130" s="60"/>
      <c r="AC130" s="60"/>
    </row>
    <row r="131" ht="15.75" customHeight="1">
      <c r="A131" s="77">
        <f>'Sessional + End Term Assessment'!A132</f>
        <v>125</v>
      </c>
      <c r="B131" s="78" t="str">
        <f>'Sessional + End Term Assessment'!B132</f>
        <v>23ETCCS126</v>
      </c>
      <c r="C131" s="78" t="str">
        <f>'Sessional + End Term Assessment'!C132</f>
        <v>PUNIT TAK</v>
      </c>
      <c r="D131" s="79">
        <v>27.0</v>
      </c>
      <c r="E131" s="80">
        <f t="shared" si="1"/>
        <v>1</v>
      </c>
      <c r="F131" s="80">
        <f t="shared" si="2"/>
        <v>1</v>
      </c>
      <c r="G131" s="80">
        <f t="shared" si="3"/>
        <v>1</v>
      </c>
      <c r="H131" s="79">
        <v>25.0</v>
      </c>
      <c r="I131" s="80">
        <f t="shared" si="4"/>
        <v>1</v>
      </c>
      <c r="J131" s="80">
        <f t="shared" si="5"/>
        <v>1</v>
      </c>
      <c r="K131" s="80">
        <f t="shared" si="6"/>
        <v>1</v>
      </c>
      <c r="L131" s="79">
        <v>13.0</v>
      </c>
      <c r="M131" s="80">
        <f t="shared" si="7"/>
        <v>1</v>
      </c>
      <c r="N131" s="80">
        <f t="shared" si="8"/>
        <v>1</v>
      </c>
      <c r="O131" s="80">
        <f t="shared" si="9"/>
        <v>1</v>
      </c>
      <c r="P131" s="79"/>
      <c r="Q131" s="84"/>
      <c r="R131" s="84"/>
      <c r="S131" s="81">
        <f t="shared" si="10"/>
        <v>65</v>
      </c>
      <c r="T131" s="89">
        <v>49.0</v>
      </c>
      <c r="U131" s="83"/>
      <c r="V131" s="60"/>
      <c r="W131" s="60"/>
      <c r="X131" s="34">
        <v>29.0</v>
      </c>
      <c r="Y131" s="60">
        <f t="shared" si="11"/>
        <v>66</v>
      </c>
      <c r="Z131" s="60">
        <f t="shared" si="12"/>
        <v>28</v>
      </c>
      <c r="AA131" s="60">
        <f t="shared" si="13"/>
        <v>30</v>
      </c>
      <c r="AB131" s="60"/>
      <c r="AC131" s="60"/>
    </row>
    <row r="132" ht="15.75" customHeight="1">
      <c r="A132" s="77">
        <f>'Sessional + End Term Assessment'!A133</f>
        <v>126</v>
      </c>
      <c r="B132" s="78" t="str">
        <f>'Sessional + End Term Assessment'!B133</f>
        <v>23ETCCS127</v>
      </c>
      <c r="C132" s="78" t="str">
        <f>'Sessional + End Term Assessment'!C133</f>
        <v>PURAN SUTHAR</v>
      </c>
      <c r="D132" s="79">
        <v>19.0</v>
      </c>
      <c r="E132" s="80">
        <f t="shared" si="1"/>
        <v>1</v>
      </c>
      <c r="F132" s="80">
        <f t="shared" si="2"/>
        <v>1</v>
      </c>
      <c r="G132" s="80">
        <f t="shared" si="3"/>
        <v>0</v>
      </c>
      <c r="H132" s="79">
        <v>17.0</v>
      </c>
      <c r="I132" s="80">
        <f t="shared" si="4"/>
        <v>1</v>
      </c>
      <c r="J132" s="80">
        <f t="shared" si="5"/>
        <v>1</v>
      </c>
      <c r="K132" s="80">
        <f t="shared" si="6"/>
        <v>0</v>
      </c>
      <c r="L132" s="79">
        <v>9.0</v>
      </c>
      <c r="M132" s="80">
        <f t="shared" si="7"/>
        <v>1</v>
      </c>
      <c r="N132" s="80">
        <f t="shared" si="8"/>
        <v>1</v>
      </c>
      <c r="O132" s="80">
        <f t="shared" si="9"/>
        <v>0</v>
      </c>
      <c r="P132" s="84"/>
      <c r="Q132" s="84"/>
      <c r="R132" s="84"/>
      <c r="S132" s="81">
        <f t="shared" si="10"/>
        <v>45</v>
      </c>
      <c r="T132" s="89">
        <v>49.0</v>
      </c>
      <c r="U132" s="83"/>
      <c r="V132" s="60"/>
      <c r="W132" s="60"/>
      <c r="X132" s="34">
        <v>20.0</v>
      </c>
      <c r="Y132" s="60">
        <f t="shared" si="11"/>
        <v>45</v>
      </c>
      <c r="Z132" s="60">
        <f t="shared" si="12"/>
        <v>19</v>
      </c>
      <c r="AA132" s="60">
        <f t="shared" si="13"/>
        <v>21</v>
      </c>
      <c r="AB132" s="60"/>
      <c r="AC132" s="60"/>
    </row>
    <row r="133" ht="15.75" customHeight="1">
      <c r="A133" s="77">
        <f>'Sessional + End Term Assessment'!A134</f>
        <v>127</v>
      </c>
      <c r="B133" s="78" t="str">
        <f>'Sessional + End Term Assessment'!B134</f>
        <v>23ETCCS128</v>
      </c>
      <c r="C133" s="78" t="str">
        <f>'Sessional + End Term Assessment'!C134</f>
        <v>PURVA R VERMA</v>
      </c>
      <c r="D133" s="79">
        <v>21.0</v>
      </c>
      <c r="E133" s="80">
        <f t="shared" si="1"/>
        <v>1</v>
      </c>
      <c r="F133" s="80">
        <f t="shared" si="2"/>
        <v>1</v>
      </c>
      <c r="G133" s="80">
        <f t="shared" si="3"/>
        <v>1</v>
      </c>
      <c r="H133" s="79">
        <v>19.0</v>
      </c>
      <c r="I133" s="80">
        <f t="shared" si="4"/>
        <v>1</v>
      </c>
      <c r="J133" s="80">
        <f t="shared" si="5"/>
        <v>1</v>
      </c>
      <c r="K133" s="80">
        <f t="shared" si="6"/>
        <v>0</v>
      </c>
      <c r="L133" s="79">
        <v>10.0</v>
      </c>
      <c r="M133" s="80">
        <f t="shared" si="7"/>
        <v>1</v>
      </c>
      <c r="N133" s="80">
        <f t="shared" si="8"/>
        <v>1</v>
      </c>
      <c r="O133" s="80">
        <f t="shared" si="9"/>
        <v>1</v>
      </c>
      <c r="P133" s="79"/>
      <c r="Q133" s="84"/>
      <c r="R133" s="84"/>
      <c r="S133" s="81">
        <f t="shared" si="10"/>
        <v>50</v>
      </c>
      <c r="T133" s="89">
        <v>49.0</v>
      </c>
      <c r="U133" s="83"/>
      <c r="V133" s="60"/>
      <c r="W133" s="60"/>
      <c r="X133" s="34">
        <v>22.0</v>
      </c>
      <c r="Y133" s="60">
        <f t="shared" si="11"/>
        <v>49</v>
      </c>
      <c r="Z133" s="60">
        <f t="shared" si="12"/>
        <v>21</v>
      </c>
      <c r="AA133" s="60">
        <f t="shared" si="13"/>
        <v>23</v>
      </c>
      <c r="AB133" s="60"/>
      <c r="AC133" s="60"/>
    </row>
    <row r="134" ht="15.75" customHeight="1">
      <c r="A134" s="77">
        <f>'Sessional + End Term Assessment'!A135</f>
        <v>128</v>
      </c>
      <c r="B134" s="78" t="str">
        <f>'Sessional + End Term Assessment'!B135</f>
        <v>23ETCCS129</v>
      </c>
      <c r="C134" s="78" t="str">
        <f>'Sessional + End Term Assessment'!C135</f>
        <v>RAGHAV KAUSHIK</v>
      </c>
      <c r="D134" s="79">
        <v>27.0</v>
      </c>
      <c r="E134" s="80">
        <f t="shared" si="1"/>
        <v>1</v>
      </c>
      <c r="F134" s="80">
        <f t="shared" si="2"/>
        <v>1</v>
      </c>
      <c r="G134" s="80">
        <f t="shared" si="3"/>
        <v>1</v>
      </c>
      <c r="H134" s="79">
        <v>25.0</v>
      </c>
      <c r="I134" s="80">
        <f t="shared" si="4"/>
        <v>1</v>
      </c>
      <c r="J134" s="80">
        <f t="shared" si="5"/>
        <v>1</v>
      </c>
      <c r="K134" s="80">
        <f t="shared" si="6"/>
        <v>1</v>
      </c>
      <c r="L134" s="79">
        <v>13.0</v>
      </c>
      <c r="M134" s="80">
        <f t="shared" si="7"/>
        <v>1</v>
      </c>
      <c r="N134" s="80">
        <f t="shared" si="8"/>
        <v>1</v>
      </c>
      <c r="O134" s="80">
        <f t="shared" si="9"/>
        <v>1</v>
      </c>
      <c r="P134" s="79"/>
      <c r="Q134" s="84"/>
      <c r="R134" s="84"/>
      <c r="S134" s="81">
        <f t="shared" si="10"/>
        <v>65</v>
      </c>
      <c r="T134" s="89">
        <v>49.0</v>
      </c>
      <c r="U134" s="83"/>
      <c r="V134" s="60"/>
      <c r="W134" s="60"/>
      <c r="X134" s="34">
        <v>29.0</v>
      </c>
      <c r="Y134" s="60">
        <f t="shared" si="11"/>
        <v>66</v>
      </c>
      <c r="Z134" s="60">
        <f t="shared" si="12"/>
        <v>28</v>
      </c>
      <c r="AA134" s="60">
        <f t="shared" si="13"/>
        <v>30</v>
      </c>
      <c r="AB134" s="60"/>
      <c r="AC134" s="60"/>
    </row>
    <row r="135" ht="15.75" customHeight="1">
      <c r="A135" s="77">
        <f>'Sessional + End Term Assessment'!A136</f>
        <v>129</v>
      </c>
      <c r="B135" s="78" t="str">
        <f>'Sessional + End Term Assessment'!B136</f>
        <v>23ETCCS130</v>
      </c>
      <c r="C135" s="78" t="str">
        <f>'Sessional + End Term Assessment'!C136</f>
        <v>RAJAT AMETA</v>
      </c>
      <c r="D135" s="79">
        <v>22.0</v>
      </c>
      <c r="E135" s="80">
        <f t="shared" si="1"/>
        <v>1</v>
      </c>
      <c r="F135" s="80">
        <f t="shared" si="2"/>
        <v>1</v>
      </c>
      <c r="G135" s="80">
        <f t="shared" si="3"/>
        <v>1</v>
      </c>
      <c r="H135" s="79">
        <v>22.0</v>
      </c>
      <c r="I135" s="80">
        <f t="shared" si="4"/>
        <v>1</v>
      </c>
      <c r="J135" s="80">
        <f t="shared" si="5"/>
        <v>1</v>
      </c>
      <c r="K135" s="80">
        <f t="shared" si="6"/>
        <v>1</v>
      </c>
      <c r="L135" s="79">
        <v>10.0</v>
      </c>
      <c r="M135" s="80">
        <f t="shared" si="7"/>
        <v>1</v>
      </c>
      <c r="N135" s="80">
        <f t="shared" si="8"/>
        <v>1</v>
      </c>
      <c r="O135" s="80">
        <f t="shared" si="9"/>
        <v>1</v>
      </c>
      <c r="P135" s="84"/>
      <c r="Q135" s="84"/>
      <c r="R135" s="84"/>
      <c r="S135" s="81">
        <f t="shared" si="10"/>
        <v>54</v>
      </c>
      <c r="T135" s="89">
        <v>49.0</v>
      </c>
      <c r="U135" s="83"/>
      <c r="V135" s="60"/>
      <c r="W135" s="60"/>
      <c r="X135" s="34">
        <v>24.0</v>
      </c>
      <c r="Y135" s="60">
        <f t="shared" si="11"/>
        <v>54</v>
      </c>
      <c r="Z135" s="60">
        <f t="shared" si="12"/>
        <v>23</v>
      </c>
      <c r="AA135" s="60">
        <f t="shared" si="13"/>
        <v>25</v>
      </c>
      <c r="AB135" s="60"/>
      <c r="AC135" s="60"/>
    </row>
    <row r="136" ht="15.75" customHeight="1">
      <c r="A136" s="77">
        <f>'Sessional + End Term Assessment'!A137</f>
        <v>130</v>
      </c>
      <c r="B136" s="78" t="str">
        <f>'Sessional + End Term Assessment'!B137</f>
        <v>23ETCCS131</v>
      </c>
      <c r="C136" s="78" t="str">
        <f>'Sessional + End Term Assessment'!C137</f>
        <v>REAL JAIN</v>
      </c>
      <c r="D136" s="79">
        <v>27.0</v>
      </c>
      <c r="E136" s="80">
        <f t="shared" si="1"/>
        <v>1</v>
      </c>
      <c r="F136" s="80">
        <f t="shared" si="2"/>
        <v>1</v>
      </c>
      <c r="G136" s="80">
        <f t="shared" si="3"/>
        <v>1</v>
      </c>
      <c r="H136" s="79">
        <v>25.0</v>
      </c>
      <c r="I136" s="80">
        <f t="shared" si="4"/>
        <v>1</v>
      </c>
      <c r="J136" s="80">
        <f t="shared" si="5"/>
        <v>1</v>
      </c>
      <c r="K136" s="80">
        <f t="shared" si="6"/>
        <v>1</v>
      </c>
      <c r="L136" s="79">
        <v>13.0</v>
      </c>
      <c r="M136" s="80">
        <f t="shared" si="7"/>
        <v>1</v>
      </c>
      <c r="N136" s="80">
        <f t="shared" si="8"/>
        <v>1</v>
      </c>
      <c r="O136" s="80">
        <f t="shared" si="9"/>
        <v>1</v>
      </c>
      <c r="P136" s="79"/>
      <c r="Q136" s="84"/>
      <c r="R136" s="84"/>
      <c r="S136" s="81">
        <f t="shared" si="10"/>
        <v>65</v>
      </c>
      <c r="T136" s="89">
        <v>68.0</v>
      </c>
      <c r="U136" s="83"/>
      <c r="V136" s="60"/>
      <c r="W136" s="60"/>
      <c r="X136" s="34">
        <v>29.0</v>
      </c>
      <c r="Y136" s="60">
        <f t="shared" si="11"/>
        <v>66</v>
      </c>
      <c r="Z136" s="60">
        <f t="shared" si="12"/>
        <v>28</v>
      </c>
      <c r="AA136" s="60">
        <f t="shared" si="13"/>
        <v>30</v>
      </c>
      <c r="AB136" s="60"/>
      <c r="AC136" s="60"/>
    </row>
    <row r="137" ht="15.75" customHeight="1">
      <c r="A137" s="77">
        <f>'Sessional + End Term Assessment'!A138</f>
        <v>131</v>
      </c>
      <c r="B137" s="78" t="str">
        <f>'Sessional + End Term Assessment'!B138</f>
        <v>23ETCCS133</v>
      </c>
      <c r="C137" s="78" t="str">
        <f>'Sessional + End Term Assessment'!C138</f>
        <v>RISHI MENARIA</v>
      </c>
      <c r="D137" s="79">
        <v>28.0</v>
      </c>
      <c r="E137" s="80">
        <f t="shared" si="1"/>
        <v>1</v>
      </c>
      <c r="F137" s="80">
        <f t="shared" si="2"/>
        <v>1</v>
      </c>
      <c r="G137" s="80">
        <f t="shared" si="3"/>
        <v>1</v>
      </c>
      <c r="H137" s="79">
        <v>26.0</v>
      </c>
      <c r="I137" s="80">
        <f t="shared" si="4"/>
        <v>1</v>
      </c>
      <c r="J137" s="80">
        <f t="shared" si="5"/>
        <v>1</v>
      </c>
      <c r="K137" s="80">
        <f t="shared" si="6"/>
        <v>1</v>
      </c>
      <c r="L137" s="79">
        <v>13.0</v>
      </c>
      <c r="M137" s="80">
        <f t="shared" si="7"/>
        <v>1</v>
      </c>
      <c r="N137" s="80">
        <f t="shared" si="8"/>
        <v>1</v>
      </c>
      <c r="O137" s="80">
        <f t="shared" si="9"/>
        <v>1</v>
      </c>
      <c r="P137" s="79"/>
      <c r="Q137" s="84"/>
      <c r="R137" s="84"/>
      <c r="S137" s="81">
        <f t="shared" si="10"/>
        <v>67</v>
      </c>
      <c r="T137" s="89">
        <v>68.0</v>
      </c>
      <c r="U137" s="83"/>
      <c r="V137" s="60"/>
      <c r="W137" s="60"/>
      <c r="X137" s="34">
        <v>30.0</v>
      </c>
      <c r="Y137" s="60">
        <f t="shared" si="11"/>
        <v>68</v>
      </c>
      <c r="Z137" s="60">
        <f t="shared" si="12"/>
        <v>29</v>
      </c>
      <c r="AA137" s="60">
        <f t="shared" si="13"/>
        <v>31</v>
      </c>
      <c r="AB137" s="60"/>
      <c r="AC137" s="60"/>
    </row>
    <row r="138" ht="15.75" customHeight="1">
      <c r="A138" s="77">
        <f>'Sessional + End Term Assessment'!A139</f>
        <v>132</v>
      </c>
      <c r="B138" s="78" t="str">
        <f>'Sessional + End Term Assessment'!B139</f>
        <v>23ETCCS134</v>
      </c>
      <c r="C138" s="78" t="str">
        <f>'Sessional + End Term Assessment'!C139</f>
        <v>ROHIT RAJPUT</v>
      </c>
      <c r="D138" s="79">
        <v>23.0</v>
      </c>
      <c r="E138" s="80">
        <f t="shared" si="1"/>
        <v>1</v>
      </c>
      <c r="F138" s="80">
        <f t="shared" si="2"/>
        <v>1</v>
      </c>
      <c r="G138" s="80">
        <f t="shared" si="3"/>
        <v>1</v>
      </c>
      <c r="H138" s="79">
        <v>22.0</v>
      </c>
      <c r="I138" s="80">
        <f t="shared" si="4"/>
        <v>1</v>
      </c>
      <c r="J138" s="80">
        <f t="shared" si="5"/>
        <v>1</v>
      </c>
      <c r="K138" s="80">
        <f t="shared" si="6"/>
        <v>1</v>
      </c>
      <c r="L138" s="79">
        <v>11.0</v>
      </c>
      <c r="M138" s="80">
        <f t="shared" si="7"/>
        <v>1</v>
      </c>
      <c r="N138" s="80">
        <f t="shared" si="8"/>
        <v>1</v>
      </c>
      <c r="O138" s="80">
        <f t="shared" si="9"/>
        <v>1</v>
      </c>
      <c r="P138" s="79"/>
      <c r="Q138" s="84"/>
      <c r="R138" s="84"/>
      <c r="S138" s="81">
        <f t="shared" si="10"/>
        <v>56</v>
      </c>
      <c r="T138" s="89">
        <v>56.0</v>
      </c>
      <c r="U138" s="83"/>
      <c r="V138" s="60"/>
      <c r="W138" s="60"/>
      <c r="X138" s="34">
        <v>25.0</v>
      </c>
      <c r="Y138" s="60">
        <f t="shared" si="11"/>
        <v>56</v>
      </c>
      <c r="Z138" s="60">
        <f t="shared" si="12"/>
        <v>24</v>
      </c>
      <c r="AA138" s="60">
        <f t="shared" si="13"/>
        <v>26</v>
      </c>
      <c r="AB138" s="60"/>
      <c r="AC138" s="60"/>
    </row>
    <row r="139" ht="15.75" customHeight="1">
      <c r="A139" s="77">
        <f>'Sessional + End Term Assessment'!A140</f>
        <v>133</v>
      </c>
      <c r="B139" s="78" t="str">
        <f>'Sessional + End Term Assessment'!B140</f>
        <v>23ETCCS135</v>
      </c>
      <c r="C139" s="78" t="str">
        <f>'Sessional + End Term Assessment'!C140</f>
        <v>RUDRA PRATAP SINGH RATHORE</v>
      </c>
      <c r="D139" s="79">
        <v>25.0</v>
      </c>
      <c r="E139" s="80">
        <f t="shared" si="1"/>
        <v>1</v>
      </c>
      <c r="F139" s="80">
        <f t="shared" si="2"/>
        <v>1</v>
      </c>
      <c r="G139" s="80">
        <f t="shared" si="3"/>
        <v>1</v>
      </c>
      <c r="H139" s="79">
        <v>24.0</v>
      </c>
      <c r="I139" s="80">
        <f t="shared" si="4"/>
        <v>1</v>
      </c>
      <c r="J139" s="80">
        <f t="shared" si="5"/>
        <v>1</v>
      </c>
      <c r="K139" s="80">
        <f t="shared" si="6"/>
        <v>1</v>
      </c>
      <c r="L139" s="79">
        <v>12.0</v>
      </c>
      <c r="M139" s="80">
        <f t="shared" si="7"/>
        <v>1</v>
      </c>
      <c r="N139" s="80">
        <f t="shared" si="8"/>
        <v>1</v>
      </c>
      <c r="O139" s="80">
        <f t="shared" si="9"/>
        <v>1</v>
      </c>
      <c r="P139" s="79"/>
      <c r="Q139" s="84"/>
      <c r="R139" s="84"/>
      <c r="S139" s="81">
        <f t="shared" si="10"/>
        <v>61</v>
      </c>
      <c r="T139" s="89">
        <v>68.0</v>
      </c>
      <c r="U139" s="83"/>
      <c r="V139" s="60"/>
      <c r="W139" s="60"/>
      <c r="X139" s="34">
        <v>27.0</v>
      </c>
      <c r="Y139" s="60">
        <f t="shared" si="11"/>
        <v>61</v>
      </c>
      <c r="Z139" s="60">
        <f t="shared" si="12"/>
        <v>26</v>
      </c>
      <c r="AA139" s="60">
        <f t="shared" si="13"/>
        <v>28</v>
      </c>
      <c r="AB139" s="60"/>
      <c r="AC139" s="60"/>
    </row>
    <row r="140" ht="15.75" customHeight="1">
      <c r="A140" s="77">
        <f>'Sessional + End Term Assessment'!A141</f>
        <v>134</v>
      </c>
      <c r="B140" s="78" t="str">
        <f>'Sessional + End Term Assessment'!B141</f>
        <v>23ETCCS136</v>
      </c>
      <c r="C140" s="78" t="str">
        <f>'Sessional + End Term Assessment'!C141</f>
        <v>RUDRAKSH CHITTORA</v>
      </c>
      <c r="D140" s="79">
        <v>25.0</v>
      </c>
      <c r="E140" s="80">
        <f t="shared" si="1"/>
        <v>1</v>
      </c>
      <c r="F140" s="80">
        <f t="shared" si="2"/>
        <v>1</v>
      </c>
      <c r="G140" s="80">
        <f t="shared" si="3"/>
        <v>1</v>
      </c>
      <c r="H140" s="79">
        <v>24.0</v>
      </c>
      <c r="I140" s="80">
        <f t="shared" si="4"/>
        <v>1</v>
      </c>
      <c r="J140" s="80">
        <f t="shared" si="5"/>
        <v>1</v>
      </c>
      <c r="K140" s="80">
        <f t="shared" si="6"/>
        <v>1</v>
      </c>
      <c r="L140" s="79">
        <v>12.0</v>
      </c>
      <c r="M140" s="80">
        <f t="shared" si="7"/>
        <v>1</v>
      </c>
      <c r="N140" s="80">
        <f t="shared" si="8"/>
        <v>1</v>
      </c>
      <c r="O140" s="80">
        <f t="shared" si="9"/>
        <v>1</v>
      </c>
      <c r="P140" s="79"/>
      <c r="Q140" s="84"/>
      <c r="R140" s="84"/>
      <c r="S140" s="81">
        <f t="shared" si="10"/>
        <v>61</v>
      </c>
      <c r="T140" s="89">
        <v>68.0</v>
      </c>
      <c r="U140" s="83"/>
      <c r="V140" s="60"/>
      <c r="W140" s="60"/>
      <c r="X140" s="34">
        <v>27.0</v>
      </c>
      <c r="Y140" s="60">
        <f t="shared" si="11"/>
        <v>61</v>
      </c>
      <c r="Z140" s="60">
        <f t="shared" si="12"/>
        <v>26</v>
      </c>
      <c r="AA140" s="60">
        <f t="shared" si="13"/>
        <v>28</v>
      </c>
      <c r="AB140" s="60"/>
      <c r="AC140" s="60"/>
    </row>
    <row r="141" ht="15.75" customHeight="1">
      <c r="A141" s="77">
        <f>'Sessional + End Term Assessment'!A142</f>
        <v>135</v>
      </c>
      <c r="B141" s="78" t="str">
        <f>'Sessional + End Term Assessment'!B142</f>
        <v>23ETCCS137</v>
      </c>
      <c r="C141" s="78" t="str">
        <f>'Sessional + End Term Assessment'!C142</f>
        <v>SANJAY JAT</v>
      </c>
      <c r="D141" s="79">
        <v>22.0</v>
      </c>
      <c r="E141" s="80">
        <f t="shared" si="1"/>
        <v>1</v>
      </c>
      <c r="F141" s="80">
        <f t="shared" si="2"/>
        <v>1</v>
      </c>
      <c r="G141" s="80">
        <f t="shared" si="3"/>
        <v>1</v>
      </c>
      <c r="H141" s="79">
        <v>22.0</v>
      </c>
      <c r="I141" s="80">
        <f t="shared" si="4"/>
        <v>1</v>
      </c>
      <c r="J141" s="80">
        <f t="shared" si="5"/>
        <v>1</v>
      </c>
      <c r="K141" s="80">
        <f t="shared" si="6"/>
        <v>1</v>
      </c>
      <c r="L141" s="79">
        <v>10.0</v>
      </c>
      <c r="M141" s="80">
        <f t="shared" si="7"/>
        <v>1</v>
      </c>
      <c r="N141" s="80">
        <f t="shared" si="8"/>
        <v>1</v>
      </c>
      <c r="O141" s="80">
        <f t="shared" si="9"/>
        <v>1</v>
      </c>
      <c r="P141" s="79"/>
      <c r="Q141" s="84"/>
      <c r="R141" s="84"/>
      <c r="S141" s="81">
        <f t="shared" si="10"/>
        <v>54</v>
      </c>
      <c r="T141" s="89">
        <v>63.0</v>
      </c>
      <c r="U141" s="83"/>
      <c r="V141" s="60"/>
      <c r="W141" s="60"/>
      <c r="X141" s="34">
        <v>24.0</v>
      </c>
      <c r="Y141" s="60">
        <f t="shared" si="11"/>
        <v>54</v>
      </c>
      <c r="Z141" s="60">
        <f t="shared" si="12"/>
        <v>23</v>
      </c>
      <c r="AA141" s="60">
        <f t="shared" si="13"/>
        <v>25</v>
      </c>
      <c r="AB141" s="60"/>
      <c r="AC141" s="60"/>
    </row>
    <row r="142" ht="15.75" customHeight="1">
      <c r="A142" s="77">
        <f>'Sessional + End Term Assessment'!A143</f>
        <v>136</v>
      </c>
      <c r="B142" s="78" t="str">
        <f>'Sessional + End Term Assessment'!B143</f>
        <v>23ETCCS138</v>
      </c>
      <c r="C142" s="78" t="str">
        <f>'Sessional + End Term Assessment'!C143</f>
        <v>SANJAY YADAV</v>
      </c>
      <c r="D142" s="79">
        <v>23.0</v>
      </c>
      <c r="E142" s="80">
        <f t="shared" si="1"/>
        <v>1</v>
      </c>
      <c r="F142" s="80">
        <f t="shared" si="2"/>
        <v>1</v>
      </c>
      <c r="G142" s="80">
        <f t="shared" si="3"/>
        <v>1</v>
      </c>
      <c r="H142" s="79">
        <v>22.0</v>
      </c>
      <c r="I142" s="80">
        <f t="shared" si="4"/>
        <v>1</v>
      </c>
      <c r="J142" s="80">
        <f t="shared" si="5"/>
        <v>1</v>
      </c>
      <c r="K142" s="80">
        <f t="shared" si="6"/>
        <v>1</v>
      </c>
      <c r="L142" s="79">
        <v>11.0</v>
      </c>
      <c r="M142" s="80">
        <f t="shared" si="7"/>
        <v>1</v>
      </c>
      <c r="N142" s="80">
        <f t="shared" si="8"/>
        <v>1</v>
      </c>
      <c r="O142" s="80">
        <f t="shared" si="9"/>
        <v>1</v>
      </c>
      <c r="P142" s="79"/>
      <c r="Q142" s="84"/>
      <c r="R142" s="84"/>
      <c r="S142" s="81">
        <f t="shared" si="10"/>
        <v>56</v>
      </c>
      <c r="T142" s="89">
        <v>45.0</v>
      </c>
      <c r="U142" s="83"/>
      <c r="V142" s="60"/>
      <c r="W142" s="60"/>
      <c r="X142" s="34">
        <v>25.0</v>
      </c>
      <c r="Y142" s="60">
        <f t="shared" si="11"/>
        <v>56</v>
      </c>
      <c r="Z142" s="60">
        <f t="shared" si="12"/>
        <v>24</v>
      </c>
      <c r="AA142" s="60">
        <f t="shared" si="13"/>
        <v>26</v>
      </c>
      <c r="AB142" s="60"/>
      <c r="AC142" s="60"/>
    </row>
    <row r="143" ht="15.75" customHeight="1">
      <c r="A143" s="77">
        <f>'Sessional + End Term Assessment'!A144</f>
        <v>137</v>
      </c>
      <c r="B143" s="78" t="str">
        <f>'Sessional + End Term Assessment'!B144</f>
        <v>23ETCCS139</v>
      </c>
      <c r="C143" s="78" t="str">
        <f>'Sessional + End Term Assessment'!C144</f>
        <v>SANYAM ARORA</v>
      </c>
      <c r="D143" s="79">
        <v>22.0</v>
      </c>
      <c r="E143" s="80">
        <f t="shared" si="1"/>
        <v>1</v>
      </c>
      <c r="F143" s="80">
        <f t="shared" si="2"/>
        <v>1</v>
      </c>
      <c r="G143" s="80">
        <f t="shared" si="3"/>
        <v>1</v>
      </c>
      <c r="H143" s="79">
        <v>22.0</v>
      </c>
      <c r="I143" s="80">
        <f t="shared" si="4"/>
        <v>1</v>
      </c>
      <c r="J143" s="80">
        <f t="shared" si="5"/>
        <v>1</v>
      </c>
      <c r="K143" s="80">
        <f t="shared" si="6"/>
        <v>1</v>
      </c>
      <c r="L143" s="79">
        <v>10.0</v>
      </c>
      <c r="M143" s="80">
        <f t="shared" si="7"/>
        <v>1</v>
      </c>
      <c r="N143" s="80">
        <f t="shared" si="8"/>
        <v>1</v>
      </c>
      <c r="O143" s="80">
        <f t="shared" si="9"/>
        <v>1</v>
      </c>
      <c r="P143" s="79"/>
      <c r="Q143" s="84"/>
      <c r="R143" s="84"/>
      <c r="S143" s="81">
        <f t="shared" si="10"/>
        <v>54</v>
      </c>
      <c r="T143" s="89">
        <v>49.0</v>
      </c>
      <c r="U143" s="83"/>
      <c r="V143" s="60"/>
      <c r="W143" s="60"/>
      <c r="X143" s="34">
        <v>24.0</v>
      </c>
      <c r="Y143" s="60">
        <f t="shared" si="11"/>
        <v>54</v>
      </c>
      <c r="Z143" s="60">
        <f t="shared" si="12"/>
        <v>23</v>
      </c>
      <c r="AA143" s="60">
        <f t="shared" si="13"/>
        <v>25</v>
      </c>
      <c r="AB143" s="60"/>
      <c r="AC143" s="60"/>
    </row>
    <row r="144" ht="15.75" customHeight="1">
      <c r="A144" s="77">
        <f>'Sessional + End Term Assessment'!A145</f>
        <v>138</v>
      </c>
      <c r="B144" s="78" t="str">
        <f>'Sessional + End Term Assessment'!B145</f>
        <v>23ETCCS140</v>
      </c>
      <c r="C144" s="78" t="str">
        <f>'Sessional + End Term Assessment'!C145</f>
        <v>SARANSH WADHWANI</v>
      </c>
      <c r="D144" s="79">
        <v>28.0</v>
      </c>
      <c r="E144" s="80">
        <f t="shared" si="1"/>
        <v>1</v>
      </c>
      <c r="F144" s="80">
        <f t="shared" si="2"/>
        <v>1</v>
      </c>
      <c r="G144" s="80">
        <f t="shared" si="3"/>
        <v>1</v>
      </c>
      <c r="H144" s="79">
        <v>26.0</v>
      </c>
      <c r="I144" s="80">
        <f t="shared" si="4"/>
        <v>1</v>
      </c>
      <c r="J144" s="80">
        <f t="shared" si="5"/>
        <v>1</v>
      </c>
      <c r="K144" s="80">
        <f t="shared" si="6"/>
        <v>1</v>
      </c>
      <c r="L144" s="79">
        <v>13.0</v>
      </c>
      <c r="M144" s="80">
        <f t="shared" si="7"/>
        <v>1</v>
      </c>
      <c r="N144" s="80">
        <f t="shared" si="8"/>
        <v>1</v>
      </c>
      <c r="O144" s="80">
        <f t="shared" si="9"/>
        <v>1</v>
      </c>
      <c r="P144" s="79"/>
      <c r="Q144" s="84"/>
      <c r="R144" s="84"/>
      <c r="S144" s="81">
        <f t="shared" si="10"/>
        <v>67</v>
      </c>
      <c r="T144" s="89">
        <v>66.0</v>
      </c>
      <c r="U144" s="83"/>
      <c r="V144" s="60"/>
      <c r="W144" s="60"/>
      <c r="X144" s="34">
        <v>30.0</v>
      </c>
      <c r="Y144" s="60">
        <f t="shared" si="11"/>
        <v>68</v>
      </c>
      <c r="Z144" s="60">
        <f t="shared" si="12"/>
        <v>29</v>
      </c>
      <c r="AA144" s="60">
        <f t="shared" si="13"/>
        <v>31</v>
      </c>
      <c r="AB144" s="60"/>
      <c r="AC144" s="60"/>
    </row>
    <row r="145" ht="15.75" customHeight="1">
      <c r="A145" s="77">
        <f>'Sessional + End Term Assessment'!A146</f>
        <v>139</v>
      </c>
      <c r="B145" s="78" t="str">
        <f>'Sessional + End Term Assessment'!B146</f>
        <v>23ETCCS141</v>
      </c>
      <c r="C145" s="78" t="str">
        <f>'Sessional + End Term Assessment'!C146</f>
        <v>SEJAL DASHORA</v>
      </c>
      <c r="D145" s="79">
        <v>21.0</v>
      </c>
      <c r="E145" s="80">
        <f t="shared" si="1"/>
        <v>1</v>
      </c>
      <c r="F145" s="80">
        <f t="shared" si="2"/>
        <v>1</v>
      </c>
      <c r="G145" s="80">
        <f t="shared" si="3"/>
        <v>1</v>
      </c>
      <c r="H145" s="79">
        <v>19.0</v>
      </c>
      <c r="I145" s="80">
        <f t="shared" si="4"/>
        <v>1</v>
      </c>
      <c r="J145" s="80">
        <f t="shared" si="5"/>
        <v>1</v>
      </c>
      <c r="K145" s="80">
        <f t="shared" si="6"/>
        <v>0</v>
      </c>
      <c r="L145" s="79">
        <v>10.0</v>
      </c>
      <c r="M145" s="80">
        <f t="shared" si="7"/>
        <v>1</v>
      </c>
      <c r="N145" s="80">
        <f t="shared" si="8"/>
        <v>1</v>
      </c>
      <c r="O145" s="80">
        <f t="shared" si="9"/>
        <v>1</v>
      </c>
      <c r="P145" s="84"/>
      <c r="Q145" s="84"/>
      <c r="R145" s="84"/>
      <c r="S145" s="81">
        <f t="shared" si="10"/>
        <v>50</v>
      </c>
      <c r="T145" s="89">
        <v>49.0</v>
      </c>
      <c r="U145" s="83"/>
      <c r="V145" s="60"/>
      <c r="W145" s="60"/>
      <c r="X145" s="34">
        <v>22.0</v>
      </c>
      <c r="Y145" s="60">
        <f t="shared" si="11"/>
        <v>49</v>
      </c>
      <c r="Z145" s="60">
        <f t="shared" si="12"/>
        <v>21</v>
      </c>
      <c r="AA145" s="60">
        <f t="shared" si="13"/>
        <v>23</v>
      </c>
      <c r="AB145" s="60"/>
      <c r="AC145" s="60"/>
    </row>
    <row r="146" ht="15.75" customHeight="1">
      <c r="A146" s="77">
        <f>'Sessional + End Term Assessment'!A147</f>
        <v>140</v>
      </c>
      <c r="B146" s="78" t="str">
        <f>'Sessional + End Term Assessment'!B147</f>
        <v>23ETCCS142</v>
      </c>
      <c r="C146" s="78" t="str">
        <f>'Sessional + End Term Assessment'!C147</f>
        <v>SHASHANK SONI</v>
      </c>
      <c r="D146" s="79">
        <v>28.0</v>
      </c>
      <c r="E146" s="80">
        <f t="shared" si="1"/>
        <v>1</v>
      </c>
      <c r="F146" s="80">
        <f t="shared" si="2"/>
        <v>1</v>
      </c>
      <c r="G146" s="80">
        <f t="shared" si="3"/>
        <v>1</v>
      </c>
      <c r="H146" s="79">
        <v>26.0</v>
      </c>
      <c r="I146" s="80">
        <f t="shared" si="4"/>
        <v>1</v>
      </c>
      <c r="J146" s="80">
        <f t="shared" si="5"/>
        <v>1</v>
      </c>
      <c r="K146" s="80">
        <f t="shared" si="6"/>
        <v>1</v>
      </c>
      <c r="L146" s="79">
        <v>13.0</v>
      </c>
      <c r="M146" s="80">
        <f t="shared" si="7"/>
        <v>1</v>
      </c>
      <c r="N146" s="80">
        <f t="shared" si="8"/>
        <v>1</v>
      </c>
      <c r="O146" s="80">
        <f t="shared" si="9"/>
        <v>1</v>
      </c>
      <c r="P146" s="79"/>
      <c r="Q146" s="84"/>
      <c r="R146" s="84"/>
      <c r="S146" s="81">
        <f t="shared" si="10"/>
        <v>67</v>
      </c>
      <c r="T146" s="89">
        <v>68.0</v>
      </c>
      <c r="U146" s="83"/>
      <c r="V146" s="60"/>
      <c r="W146" s="60"/>
      <c r="X146" s="34">
        <v>30.0</v>
      </c>
      <c r="Y146" s="60">
        <f t="shared" si="11"/>
        <v>68</v>
      </c>
      <c r="Z146" s="60">
        <f t="shared" si="12"/>
        <v>29</v>
      </c>
      <c r="AA146" s="60">
        <f t="shared" si="13"/>
        <v>31</v>
      </c>
      <c r="AB146" s="60"/>
      <c r="AC146" s="60"/>
    </row>
    <row r="147" ht="15.75" customHeight="1">
      <c r="A147" s="77">
        <f>'Sessional + End Term Assessment'!A148</f>
        <v>141</v>
      </c>
      <c r="B147" s="78" t="str">
        <f>'Sessional + End Term Assessment'!B148</f>
        <v>23ETCCS143</v>
      </c>
      <c r="C147" s="78" t="str">
        <f>'Sessional + End Term Assessment'!C148</f>
        <v>SHAWIL BHARGAVA</v>
      </c>
      <c r="D147" s="79">
        <v>19.0</v>
      </c>
      <c r="E147" s="80">
        <f t="shared" si="1"/>
        <v>1</v>
      </c>
      <c r="F147" s="80">
        <f t="shared" si="2"/>
        <v>1</v>
      </c>
      <c r="G147" s="80">
        <f t="shared" si="3"/>
        <v>0</v>
      </c>
      <c r="H147" s="79">
        <v>17.0</v>
      </c>
      <c r="I147" s="80">
        <f t="shared" si="4"/>
        <v>1</v>
      </c>
      <c r="J147" s="80">
        <f t="shared" si="5"/>
        <v>1</v>
      </c>
      <c r="K147" s="80">
        <f t="shared" si="6"/>
        <v>0</v>
      </c>
      <c r="L147" s="79">
        <v>9.0</v>
      </c>
      <c r="M147" s="80">
        <f t="shared" si="7"/>
        <v>1</v>
      </c>
      <c r="N147" s="80">
        <f t="shared" si="8"/>
        <v>1</v>
      </c>
      <c r="O147" s="80">
        <f t="shared" si="9"/>
        <v>0</v>
      </c>
      <c r="P147" s="90"/>
      <c r="Q147" s="60"/>
      <c r="R147" s="60"/>
      <c r="S147" s="81">
        <f t="shared" si="10"/>
        <v>45</v>
      </c>
      <c r="T147" s="91">
        <v>49.0</v>
      </c>
      <c r="U147" s="83"/>
      <c r="V147" s="60"/>
      <c r="W147" s="60"/>
      <c r="X147" s="34">
        <v>20.0</v>
      </c>
      <c r="Y147" s="60">
        <f t="shared" si="11"/>
        <v>45</v>
      </c>
      <c r="Z147" s="60">
        <f t="shared" si="12"/>
        <v>19</v>
      </c>
      <c r="AA147" s="60">
        <f t="shared" si="13"/>
        <v>21</v>
      </c>
      <c r="AB147" s="60"/>
      <c r="AC147" s="60"/>
    </row>
    <row r="148" ht="15.75" customHeight="1">
      <c r="A148" s="77">
        <f>'Sessional + End Term Assessment'!A149</f>
        <v>142</v>
      </c>
      <c r="B148" s="78" t="str">
        <f>'Sessional + End Term Assessment'!B149</f>
        <v>23ETCCS144</v>
      </c>
      <c r="C148" s="78" t="str">
        <f>'Sessional + End Term Assessment'!C149</f>
        <v>SHIKHAR JOSHI</v>
      </c>
      <c r="D148" s="79">
        <v>22.0</v>
      </c>
      <c r="E148" s="80">
        <f t="shared" si="1"/>
        <v>1</v>
      </c>
      <c r="F148" s="80">
        <f t="shared" si="2"/>
        <v>1</v>
      </c>
      <c r="G148" s="80">
        <f t="shared" si="3"/>
        <v>1</v>
      </c>
      <c r="H148" s="79">
        <v>22.0</v>
      </c>
      <c r="I148" s="80">
        <f t="shared" si="4"/>
        <v>1</v>
      </c>
      <c r="J148" s="80">
        <f t="shared" si="5"/>
        <v>1</v>
      </c>
      <c r="K148" s="80">
        <f t="shared" si="6"/>
        <v>1</v>
      </c>
      <c r="L148" s="79">
        <v>10.0</v>
      </c>
      <c r="M148" s="80">
        <f t="shared" si="7"/>
        <v>1</v>
      </c>
      <c r="N148" s="80">
        <f t="shared" si="8"/>
        <v>1</v>
      </c>
      <c r="O148" s="80">
        <f t="shared" si="9"/>
        <v>1</v>
      </c>
      <c r="P148" s="90"/>
      <c r="Q148" s="60"/>
      <c r="R148" s="60"/>
      <c r="S148" s="81">
        <f t="shared" si="10"/>
        <v>54</v>
      </c>
      <c r="T148" s="91">
        <v>49.0</v>
      </c>
      <c r="U148" s="83"/>
      <c r="V148" s="60"/>
      <c r="W148" s="60"/>
      <c r="X148" s="34">
        <v>24.0</v>
      </c>
      <c r="Y148" s="60">
        <f t="shared" si="11"/>
        <v>54</v>
      </c>
      <c r="Z148" s="60">
        <f t="shared" si="12"/>
        <v>23</v>
      </c>
      <c r="AA148" s="60">
        <f t="shared" si="13"/>
        <v>25</v>
      </c>
      <c r="AB148" s="60"/>
      <c r="AC148" s="60"/>
    </row>
    <row r="149" ht="15.75" customHeight="1">
      <c r="A149" s="77">
        <f>'Sessional + End Term Assessment'!A150</f>
        <v>143</v>
      </c>
      <c r="B149" s="78" t="str">
        <f>'Sessional + End Term Assessment'!B150</f>
        <v>23ETCCS145</v>
      </c>
      <c r="C149" s="78" t="str">
        <f>'Sessional + End Term Assessment'!C150</f>
        <v>SNEHA DADHICH</v>
      </c>
      <c r="D149" s="79">
        <v>23.0</v>
      </c>
      <c r="E149" s="80">
        <f t="shared" si="1"/>
        <v>1</v>
      </c>
      <c r="F149" s="80">
        <f t="shared" si="2"/>
        <v>1</v>
      </c>
      <c r="G149" s="80">
        <f t="shared" si="3"/>
        <v>1</v>
      </c>
      <c r="H149" s="79">
        <v>22.0</v>
      </c>
      <c r="I149" s="80">
        <f t="shared" si="4"/>
        <v>1</v>
      </c>
      <c r="J149" s="80">
        <f t="shared" si="5"/>
        <v>1</v>
      </c>
      <c r="K149" s="80">
        <f t="shared" si="6"/>
        <v>1</v>
      </c>
      <c r="L149" s="79">
        <v>11.0</v>
      </c>
      <c r="M149" s="80">
        <f t="shared" si="7"/>
        <v>1</v>
      </c>
      <c r="N149" s="80">
        <f t="shared" si="8"/>
        <v>1</v>
      </c>
      <c r="O149" s="80">
        <f t="shared" si="9"/>
        <v>1</v>
      </c>
      <c r="P149" s="90"/>
      <c r="Q149" s="60"/>
      <c r="R149" s="60"/>
      <c r="S149" s="81">
        <f t="shared" si="10"/>
        <v>56</v>
      </c>
      <c r="T149" s="91">
        <v>59.0</v>
      </c>
      <c r="U149" s="83"/>
      <c r="V149" s="60"/>
      <c r="W149" s="60"/>
      <c r="X149" s="34">
        <v>25.0</v>
      </c>
      <c r="Y149" s="60">
        <f t="shared" si="11"/>
        <v>56</v>
      </c>
      <c r="Z149" s="60">
        <f t="shared" si="12"/>
        <v>24</v>
      </c>
      <c r="AA149" s="60">
        <f t="shared" si="13"/>
        <v>26</v>
      </c>
      <c r="AB149" s="60"/>
      <c r="AC149" s="60"/>
    </row>
    <row r="150" ht="15.75" customHeight="1">
      <c r="A150" s="77">
        <f>'Sessional + End Term Assessment'!A151</f>
        <v>144</v>
      </c>
      <c r="B150" s="78" t="str">
        <f>'Sessional + End Term Assessment'!B151</f>
        <v>23ETCCS146</v>
      </c>
      <c r="C150" s="78" t="str">
        <f>'Sessional + End Term Assessment'!C151</f>
        <v>SONAL RAJWANI</v>
      </c>
      <c r="D150" s="79">
        <v>28.0</v>
      </c>
      <c r="E150" s="80">
        <f t="shared" si="1"/>
        <v>1</v>
      </c>
      <c r="F150" s="80">
        <f t="shared" si="2"/>
        <v>1</v>
      </c>
      <c r="G150" s="80">
        <f t="shared" si="3"/>
        <v>1</v>
      </c>
      <c r="H150" s="79">
        <v>26.0</v>
      </c>
      <c r="I150" s="80">
        <f t="shared" si="4"/>
        <v>1</v>
      </c>
      <c r="J150" s="80">
        <f t="shared" si="5"/>
        <v>1</v>
      </c>
      <c r="K150" s="80">
        <f t="shared" si="6"/>
        <v>1</v>
      </c>
      <c r="L150" s="79">
        <v>13.0</v>
      </c>
      <c r="M150" s="80">
        <f t="shared" si="7"/>
        <v>1</v>
      </c>
      <c r="N150" s="80">
        <f t="shared" si="8"/>
        <v>1</v>
      </c>
      <c r="O150" s="80">
        <f t="shared" si="9"/>
        <v>1</v>
      </c>
      <c r="P150" s="90"/>
      <c r="Q150" s="60"/>
      <c r="R150" s="60"/>
      <c r="S150" s="81">
        <f t="shared" si="10"/>
        <v>67</v>
      </c>
      <c r="T150" s="91">
        <v>68.0</v>
      </c>
      <c r="U150" s="83"/>
      <c r="V150" s="60"/>
      <c r="W150" s="60"/>
      <c r="X150" s="34">
        <v>30.0</v>
      </c>
      <c r="Y150" s="60">
        <f t="shared" si="11"/>
        <v>68</v>
      </c>
      <c r="Z150" s="60">
        <f t="shared" si="12"/>
        <v>29</v>
      </c>
      <c r="AA150" s="60">
        <f t="shared" si="13"/>
        <v>31</v>
      </c>
      <c r="AB150" s="60"/>
      <c r="AC150" s="60"/>
    </row>
    <row r="151" ht="15.75" customHeight="1">
      <c r="A151" s="77">
        <f>'Sessional + End Term Assessment'!A152</f>
        <v>145</v>
      </c>
      <c r="B151" s="78" t="str">
        <f>'Sessional + End Term Assessment'!B152</f>
        <v>23ETCCS147</v>
      </c>
      <c r="C151" s="78" t="str">
        <f>'Sessional + End Term Assessment'!C152</f>
        <v>SOUMYA JAIN</v>
      </c>
      <c r="D151" s="79">
        <v>22.0</v>
      </c>
      <c r="E151" s="80">
        <f t="shared" si="1"/>
        <v>1</v>
      </c>
      <c r="F151" s="80">
        <f t="shared" si="2"/>
        <v>1</v>
      </c>
      <c r="G151" s="80">
        <f t="shared" si="3"/>
        <v>1</v>
      </c>
      <c r="H151" s="79">
        <v>20.0</v>
      </c>
      <c r="I151" s="80">
        <f t="shared" si="4"/>
        <v>1</v>
      </c>
      <c r="J151" s="80">
        <f t="shared" si="5"/>
        <v>1</v>
      </c>
      <c r="K151" s="80">
        <f t="shared" si="6"/>
        <v>1</v>
      </c>
      <c r="L151" s="79">
        <v>10.0</v>
      </c>
      <c r="M151" s="80">
        <f t="shared" si="7"/>
        <v>1</v>
      </c>
      <c r="N151" s="80">
        <f t="shared" si="8"/>
        <v>1</v>
      </c>
      <c r="O151" s="80">
        <f t="shared" si="9"/>
        <v>1</v>
      </c>
      <c r="P151" s="90"/>
      <c r="Q151" s="60"/>
      <c r="R151" s="60"/>
      <c r="S151" s="81">
        <f t="shared" si="10"/>
        <v>52</v>
      </c>
      <c r="T151" s="91">
        <v>68.0</v>
      </c>
      <c r="U151" s="83"/>
      <c r="V151" s="60"/>
      <c r="W151" s="60"/>
      <c r="X151" s="34">
        <v>23.0</v>
      </c>
      <c r="Y151" s="60">
        <f t="shared" si="11"/>
        <v>52</v>
      </c>
      <c r="Z151" s="60">
        <f t="shared" si="12"/>
        <v>22</v>
      </c>
      <c r="AA151" s="60">
        <f t="shared" si="13"/>
        <v>24</v>
      </c>
      <c r="AB151" s="60"/>
      <c r="AC151" s="60"/>
    </row>
    <row r="152" ht="15.75" customHeight="1">
      <c r="A152" s="77">
        <f>'Sessional + End Term Assessment'!A153</f>
        <v>146</v>
      </c>
      <c r="B152" s="78" t="str">
        <f>'Sessional + End Term Assessment'!B153</f>
        <v>23ETCCS148</v>
      </c>
      <c r="C152" s="78" t="str">
        <f>'Sessional + End Term Assessment'!C153</f>
        <v>SUMER SINGH RAO</v>
      </c>
      <c r="D152" s="79">
        <v>27.0</v>
      </c>
      <c r="E152" s="80">
        <f t="shared" si="1"/>
        <v>1</v>
      </c>
      <c r="F152" s="80">
        <f t="shared" si="2"/>
        <v>1</v>
      </c>
      <c r="G152" s="80">
        <f t="shared" si="3"/>
        <v>1</v>
      </c>
      <c r="H152" s="79">
        <v>25.0</v>
      </c>
      <c r="I152" s="80">
        <f t="shared" si="4"/>
        <v>1</v>
      </c>
      <c r="J152" s="80">
        <f t="shared" si="5"/>
        <v>1</v>
      </c>
      <c r="K152" s="80">
        <f t="shared" si="6"/>
        <v>1</v>
      </c>
      <c r="L152" s="79">
        <v>13.0</v>
      </c>
      <c r="M152" s="80">
        <f t="shared" si="7"/>
        <v>1</v>
      </c>
      <c r="N152" s="80">
        <f t="shared" si="8"/>
        <v>1</v>
      </c>
      <c r="O152" s="80">
        <f t="shared" si="9"/>
        <v>1</v>
      </c>
      <c r="P152" s="90"/>
      <c r="Q152" s="60"/>
      <c r="R152" s="60"/>
      <c r="S152" s="81">
        <f t="shared" si="10"/>
        <v>65</v>
      </c>
      <c r="T152" s="60">
        <v>68.0</v>
      </c>
      <c r="U152" s="83"/>
      <c r="V152" s="60"/>
      <c r="W152" s="60"/>
      <c r="X152" s="34">
        <v>29.0</v>
      </c>
      <c r="Y152" s="60">
        <f t="shared" si="11"/>
        <v>66</v>
      </c>
      <c r="Z152" s="60">
        <f t="shared" si="12"/>
        <v>28</v>
      </c>
      <c r="AA152" s="60">
        <f t="shared" si="13"/>
        <v>30</v>
      </c>
      <c r="AB152" s="60"/>
      <c r="AC152" s="60"/>
    </row>
    <row r="153" ht="15.75" customHeight="1">
      <c r="A153" s="77">
        <f>'Sessional + End Term Assessment'!A154</f>
        <v>147</v>
      </c>
      <c r="B153" s="78" t="str">
        <f>'Sessional + End Term Assessment'!B154</f>
        <v>23ETCCS149</v>
      </c>
      <c r="C153" s="78" t="str">
        <f>'Sessional + End Term Assessment'!C154</f>
        <v>SURYABHAN SINGH RATHORE</v>
      </c>
      <c r="D153" s="79">
        <v>25.0</v>
      </c>
      <c r="E153" s="80">
        <f t="shared" si="1"/>
        <v>1</v>
      </c>
      <c r="F153" s="80">
        <f t="shared" si="2"/>
        <v>1</v>
      </c>
      <c r="G153" s="80">
        <f t="shared" si="3"/>
        <v>1</v>
      </c>
      <c r="H153" s="79">
        <v>24.0</v>
      </c>
      <c r="I153" s="80">
        <f t="shared" si="4"/>
        <v>1</v>
      </c>
      <c r="J153" s="80">
        <f t="shared" si="5"/>
        <v>1</v>
      </c>
      <c r="K153" s="80">
        <f t="shared" si="6"/>
        <v>1</v>
      </c>
      <c r="L153" s="79">
        <v>12.0</v>
      </c>
      <c r="M153" s="80">
        <f t="shared" si="7"/>
        <v>1</v>
      </c>
      <c r="N153" s="80">
        <f t="shared" si="8"/>
        <v>1</v>
      </c>
      <c r="O153" s="80">
        <f t="shared" si="9"/>
        <v>1</v>
      </c>
      <c r="P153" s="90"/>
      <c r="Q153" s="60"/>
      <c r="R153" s="60"/>
      <c r="S153" s="81">
        <f t="shared" si="10"/>
        <v>61</v>
      </c>
      <c r="T153" s="60">
        <v>54.0</v>
      </c>
      <c r="U153" s="83"/>
      <c r="V153" s="60"/>
      <c r="W153" s="60"/>
      <c r="X153" s="34">
        <v>27.0</v>
      </c>
      <c r="Y153" s="60">
        <f t="shared" si="11"/>
        <v>61</v>
      </c>
      <c r="Z153" s="60">
        <f t="shared" si="12"/>
        <v>26</v>
      </c>
      <c r="AA153" s="60">
        <f t="shared" si="13"/>
        <v>28</v>
      </c>
      <c r="AB153" s="60"/>
      <c r="AC153" s="60"/>
    </row>
    <row r="154" ht="15.75" customHeight="1">
      <c r="A154" s="77">
        <f>'Sessional + End Term Assessment'!A155</f>
        <v>148</v>
      </c>
      <c r="B154" s="78" t="str">
        <f>'Sessional + End Term Assessment'!B155</f>
        <v>23ETCCS150</v>
      </c>
      <c r="C154" s="78" t="str">
        <f>'Sessional + End Term Assessment'!C155</f>
        <v>TAKSH PANERI</v>
      </c>
      <c r="D154" s="79">
        <v>23.0</v>
      </c>
      <c r="E154" s="80">
        <f t="shared" si="1"/>
        <v>1</v>
      </c>
      <c r="F154" s="80">
        <f t="shared" si="2"/>
        <v>1</v>
      </c>
      <c r="G154" s="80">
        <f t="shared" si="3"/>
        <v>1</v>
      </c>
      <c r="H154" s="79">
        <v>22.0</v>
      </c>
      <c r="I154" s="80">
        <f t="shared" si="4"/>
        <v>1</v>
      </c>
      <c r="J154" s="80">
        <f t="shared" si="5"/>
        <v>1</v>
      </c>
      <c r="K154" s="80">
        <f t="shared" si="6"/>
        <v>1</v>
      </c>
      <c r="L154" s="79">
        <v>11.0</v>
      </c>
      <c r="M154" s="80">
        <f t="shared" si="7"/>
        <v>1</v>
      </c>
      <c r="N154" s="80">
        <f t="shared" si="8"/>
        <v>1</v>
      </c>
      <c r="O154" s="80">
        <f t="shared" si="9"/>
        <v>1</v>
      </c>
      <c r="P154" s="90"/>
      <c r="Q154" s="60"/>
      <c r="R154" s="60"/>
      <c r="S154" s="81">
        <f t="shared" si="10"/>
        <v>56</v>
      </c>
      <c r="T154" s="60">
        <v>49.0</v>
      </c>
      <c r="U154" s="83"/>
      <c r="V154" s="60"/>
      <c r="W154" s="60"/>
      <c r="X154" s="34">
        <v>25.0</v>
      </c>
      <c r="Y154" s="60">
        <f t="shared" si="11"/>
        <v>56</v>
      </c>
      <c r="Z154" s="60">
        <f t="shared" si="12"/>
        <v>24</v>
      </c>
      <c r="AA154" s="60">
        <f t="shared" si="13"/>
        <v>26</v>
      </c>
      <c r="AB154" s="60"/>
      <c r="AC154" s="60"/>
    </row>
    <row r="155" ht="15.75" customHeight="1">
      <c r="A155" s="77">
        <f>'Sessional + End Term Assessment'!A156</f>
        <v>149</v>
      </c>
      <c r="B155" s="78" t="str">
        <f>'Sessional + End Term Assessment'!B156</f>
        <v>23ETCCS151</v>
      </c>
      <c r="C155" s="78" t="str">
        <f>'Sessional + End Term Assessment'!C156</f>
        <v>TANISH JAIN</v>
      </c>
      <c r="D155" s="79">
        <v>20.0</v>
      </c>
      <c r="E155" s="80">
        <f t="shared" si="1"/>
        <v>1</v>
      </c>
      <c r="F155" s="80">
        <f t="shared" si="2"/>
        <v>1</v>
      </c>
      <c r="G155" s="80">
        <f t="shared" si="3"/>
        <v>1</v>
      </c>
      <c r="H155" s="79">
        <v>18.0</v>
      </c>
      <c r="I155" s="80">
        <f t="shared" si="4"/>
        <v>1</v>
      </c>
      <c r="J155" s="80">
        <f t="shared" si="5"/>
        <v>1</v>
      </c>
      <c r="K155" s="80">
        <f t="shared" si="6"/>
        <v>0</v>
      </c>
      <c r="L155" s="79">
        <v>9.0</v>
      </c>
      <c r="M155" s="80">
        <f t="shared" si="7"/>
        <v>1</v>
      </c>
      <c r="N155" s="80">
        <f t="shared" si="8"/>
        <v>1</v>
      </c>
      <c r="O155" s="80">
        <f t="shared" si="9"/>
        <v>0</v>
      </c>
      <c r="P155" s="90"/>
      <c r="Q155" s="60"/>
      <c r="R155" s="60"/>
      <c r="S155" s="81">
        <f t="shared" si="10"/>
        <v>47</v>
      </c>
      <c r="T155" s="60">
        <v>52.0</v>
      </c>
      <c r="U155" s="83"/>
      <c r="V155" s="60"/>
      <c r="W155" s="60"/>
      <c r="X155" s="34">
        <v>21.0</v>
      </c>
      <c r="Y155" s="60">
        <f t="shared" si="11"/>
        <v>47</v>
      </c>
      <c r="Z155" s="60">
        <f t="shared" si="12"/>
        <v>20</v>
      </c>
      <c r="AA155" s="60">
        <f t="shared" si="13"/>
        <v>22</v>
      </c>
      <c r="AB155" s="60"/>
      <c r="AC155" s="60"/>
    </row>
    <row r="156" ht="15.75" customHeight="1">
      <c r="A156" s="77">
        <f>'Sessional + End Term Assessment'!A157</f>
        <v>150</v>
      </c>
      <c r="B156" s="78" t="str">
        <f>'Sessional + End Term Assessment'!B157</f>
        <v>23ETCCS152</v>
      </c>
      <c r="C156" s="78" t="str">
        <f>'Sessional + End Term Assessment'!C157</f>
        <v>TANISHKA JAIN</v>
      </c>
      <c r="D156" s="79">
        <v>20.0</v>
      </c>
      <c r="E156" s="80">
        <f t="shared" si="1"/>
        <v>1</v>
      </c>
      <c r="F156" s="80">
        <f t="shared" si="2"/>
        <v>1</v>
      </c>
      <c r="G156" s="80">
        <f t="shared" si="3"/>
        <v>1</v>
      </c>
      <c r="H156" s="79">
        <v>18.0</v>
      </c>
      <c r="I156" s="80">
        <f t="shared" si="4"/>
        <v>1</v>
      </c>
      <c r="J156" s="80">
        <f t="shared" si="5"/>
        <v>1</v>
      </c>
      <c r="K156" s="80">
        <f t="shared" si="6"/>
        <v>0</v>
      </c>
      <c r="L156" s="79">
        <v>9.0</v>
      </c>
      <c r="M156" s="80">
        <f t="shared" si="7"/>
        <v>1</v>
      </c>
      <c r="N156" s="80">
        <f t="shared" si="8"/>
        <v>1</v>
      </c>
      <c r="O156" s="80">
        <f t="shared" si="9"/>
        <v>0</v>
      </c>
      <c r="P156" s="90"/>
      <c r="Q156" s="60"/>
      <c r="R156" s="60"/>
      <c r="S156" s="81">
        <f t="shared" si="10"/>
        <v>47</v>
      </c>
      <c r="T156" s="60">
        <v>68.0</v>
      </c>
      <c r="U156" s="83"/>
      <c r="V156" s="60"/>
      <c r="W156" s="60"/>
      <c r="X156" s="34">
        <v>21.0</v>
      </c>
      <c r="Y156" s="60">
        <f t="shared" si="11"/>
        <v>47</v>
      </c>
      <c r="Z156" s="60">
        <f t="shared" si="12"/>
        <v>20</v>
      </c>
      <c r="AA156" s="60">
        <f t="shared" si="13"/>
        <v>22</v>
      </c>
      <c r="AB156" s="60"/>
      <c r="AC156" s="60"/>
    </row>
    <row r="157" ht="15.75" customHeight="1">
      <c r="A157" s="77">
        <f>'Sessional + End Term Assessment'!A158</f>
        <v>151</v>
      </c>
      <c r="B157" s="78" t="str">
        <f>'Sessional + End Term Assessment'!B158</f>
        <v>23ETCCS153</v>
      </c>
      <c r="C157" s="78" t="str">
        <f>'Sessional + End Term Assessment'!C158</f>
        <v>TANMAY BANSAL</v>
      </c>
      <c r="D157" s="79">
        <v>25.0</v>
      </c>
      <c r="E157" s="80">
        <f t="shared" si="1"/>
        <v>1</v>
      </c>
      <c r="F157" s="80">
        <f t="shared" si="2"/>
        <v>1</v>
      </c>
      <c r="G157" s="80">
        <f t="shared" si="3"/>
        <v>1</v>
      </c>
      <c r="H157" s="79">
        <v>24.0</v>
      </c>
      <c r="I157" s="80">
        <f t="shared" si="4"/>
        <v>1</v>
      </c>
      <c r="J157" s="80">
        <f t="shared" si="5"/>
        <v>1</v>
      </c>
      <c r="K157" s="80">
        <f t="shared" si="6"/>
        <v>1</v>
      </c>
      <c r="L157" s="79">
        <v>12.0</v>
      </c>
      <c r="M157" s="80">
        <f t="shared" si="7"/>
        <v>1</v>
      </c>
      <c r="N157" s="80">
        <f t="shared" si="8"/>
        <v>1</v>
      </c>
      <c r="O157" s="80">
        <f t="shared" si="9"/>
        <v>1</v>
      </c>
      <c r="P157" s="90"/>
      <c r="Q157" s="60"/>
      <c r="R157" s="60"/>
      <c r="S157" s="81">
        <f t="shared" si="10"/>
        <v>61</v>
      </c>
      <c r="T157" s="60">
        <v>56.0</v>
      </c>
      <c r="U157" s="83"/>
      <c r="V157" s="60"/>
      <c r="W157" s="60"/>
      <c r="X157" s="34">
        <v>27.0</v>
      </c>
      <c r="Y157" s="60">
        <f t="shared" si="11"/>
        <v>61</v>
      </c>
      <c r="Z157" s="60">
        <f t="shared" si="12"/>
        <v>26</v>
      </c>
      <c r="AA157" s="60">
        <f t="shared" si="13"/>
        <v>28</v>
      </c>
      <c r="AB157" s="60"/>
      <c r="AC157" s="60"/>
    </row>
    <row r="158" ht="15.75" customHeight="1">
      <c r="A158" s="77">
        <f>'Sessional + End Term Assessment'!A159</f>
        <v>152</v>
      </c>
      <c r="B158" s="78" t="str">
        <f>'Sessional + End Term Assessment'!B159</f>
        <v>23ETCCS154</v>
      </c>
      <c r="C158" s="78" t="str">
        <f>'Sessional + End Term Assessment'!C159</f>
        <v>TUHINA BHADURI</v>
      </c>
      <c r="D158" s="79">
        <v>24.0</v>
      </c>
      <c r="E158" s="80">
        <f t="shared" si="1"/>
        <v>1</v>
      </c>
      <c r="F158" s="80">
        <f t="shared" si="2"/>
        <v>1</v>
      </c>
      <c r="G158" s="80">
        <f t="shared" si="3"/>
        <v>1</v>
      </c>
      <c r="H158" s="79">
        <v>23.0</v>
      </c>
      <c r="I158" s="80">
        <f t="shared" si="4"/>
        <v>1</v>
      </c>
      <c r="J158" s="80">
        <f t="shared" si="5"/>
        <v>1</v>
      </c>
      <c r="K158" s="80">
        <f t="shared" si="6"/>
        <v>1</v>
      </c>
      <c r="L158" s="79">
        <v>11.0</v>
      </c>
      <c r="M158" s="80">
        <f t="shared" si="7"/>
        <v>1</v>
      </c>
      <c r="N158" s="80">
        <f t="shared" si="8"/>
        <v>1</v>
      </c>
      <c r="O158" s="80">
        <f t="shared" si="9"/>
        <v>1</v>
      </c>
      <c r="P158" s="90"/>
      <c r="Q158" s="60"/>
      <c r="R158" s="60"/>
      <c r="S158" s="81">
        <f t="shared" si="10"/>
        <v>58</v>
      </c>
      <c r="T158" s="60">
        <v>54.0</v>
      </c>
      <c r="U158" s="83"/>
      <c r="V158" s="60"/>
      <c r="W158" s="60"/>
      <c r="X158" s="34">
        <v>26.0</v>
      </c>
      <c r="Y158" s="60">
        <f t="shared" si="11"/>
        <v>59</v>
      </c>
      <c r="Z158" s="60">
        <f t="shared" si="12"/>
        <v>25</v>
      </c>
      <c r="AA158" s="60">
        <f t="shared" si="13"/>
        <v>27</v>
      </c>
      <c r="AB158" s="60"/>
      <c r="AC158" s="60"/>
    </row>
    <row r="159" ht="15.75" customHeight="1">
      <c r="A159" s="77">
        <f>'Sessional + End Term Assessment'!A160</f>
        <v>153</v>
      </c>
      <c r="B159" s="78" t="str">
        <f>'Sessional + End Term Assessment'!B160</f>
        <v>23ETCCS155</v>
      </c>
      <c r="C159" s="78" t="str">
        <f>'Sessional + End Term Assessment'!C160</f>
        <v>TUSHAR OJHA</v>
      </c>
      <c r="D159" s="79">
        <v>25.0</v>
      </c>
      <c r="E159" s="80">
        <f t="shared" si="1"/>
        <v>1</v>
      </c>
      <c r="F159" s="80">
        <f t="shared" si="2"/>
        <v>1</v>
      </c>
      <c r="G159" s="80">
        <f t="shared" si="3"/>
        <v>1</v>
      </c>
      <c r="H159" s="79">
        <v>24.0</v>
      </c>
      <c r="I159" s="80">
        <f t="shared" si="4"/>
        <v>1</v>
      </c>
      <c r="J159" s="80">
        <f t="shared" si="5"/>
        <v>1</v>
      </c>
      <c r="K159" s="80">
        <f t="shared" si="6"/>
        <v>1</v>
      </c>
      <c r="L159" s="79">
        <v>12.0</v>
      </c>
      <c r="M159" s="80">
        <f t="shared" si="7"/>
        <v>1</v>
      </c>
      <c r="N159" s="80">
        <f t="shared" si="8"/>
        <v>1</v>
      </c>
      <c r="O159" s="80">
        <f t="shared" si="9"/>
        <v>1</v>
      </c>
      <c r="P159" s="90"/>
      <c r="Q159" s="60"/>
      <c r="R159" s="60"/>
      <c r="S159" s="81">
        <f t="shared" si="10"/>
        <v>61</v>
      </c>
      <c r="T159" s="60">
        <v>63.0</v>
      </c>
      <c r="U159" s="83"/>
      <c r="V159" s="60"/>
      <c r="W159" s="60"/>
      <c r="X159" s="34">
        <v>27.0</v>
      </c>
      <c r="Y159" s="60">
        <f t="shared" si="11"/>
        <v>61</v>
      </c>
      <c r="Z159" s="60">
        <f t="shared" si="12"/>
        <v>26</v>
      </c>
      <c r="AA159" s="60">
        <f t="shared" si="13"/>
        <v>28</v>
      </c>
      <c r="AB159" s="60"/>
      <c r="AC159" s="60"/>
    </row>
    <row r="160" ht="15.75" customHeight="1">
      <c r="A160" s="77">
        <f>'Sessional + End Term Assessment'!A161</f>
        <v>154</v>
      </c>
      <c r="B160" s="78" t="str">
        <f>'Sessional + End Term Assessment'!B161</f>
        <v>23ETCCS156</v>
      </c>
      <c r="C160" s="78" t="str">
        <f>'Sessional + End Term Assessment'!C161</f>
        <v>UMANG LADHA</v>
      </c>
      <c r="D160" s="79">
        <v>23.0</v>
      </c>
      <c r="E160" s="80">
        <f t="shared" si="1"/>
        <v>1</v>
      </c>
      <c r="F160" s="80">
        <f t="shared" si="2"/>
        <v>1</v>
      </c>
      <c r="G160" s="80">
        <f t="shared" si="3"/>
        <v>1</v>
      </c>
      <c r="H160" s="79">
        <v>22.0</v>
      </c>
      <c r="I160" s="80">
        <f t="shared" si="4"/>
        <v>1</v>
      </c>
      <c r="J160" s="80">
        <f t="shared" si="5"/>
        <v>1</v>
      </c>
      <c r="K160" s="80">
        <f t="shared" si="6"/>
        <v>1</v>
      </c>
      <c r="L160" s="79">
        <v>11.0</v>
      </c>
      <c r="M160" s="80">
        <f t="shared" si="7"/>
        <v>1</v>
      </c>
      <c r="N160" s="80">
        <f t="shared" si="8"/>
        <v>1</v>
      </c>
      <c r="O160" s="80">
        <f t="shared" si="9"/>
        <v>1</v>
      </c>
      <c r="P160" s="90"/>
      <c r="Q160" s="60"/>
      <c r="R160" s="60"/>
      <c r="S160" s="81">
        <f t="shared" si="10"/>
        <v>56</v>
      </c>
      <c r="T160" s="60">
        <v>56.0</v>
      </c>
      <c r="U160" s="83"/>
      <c r="V160" s="60"/>
      <c r="W160" s="60"/>
      <c r="X160" s="34">
        <v>25.0</v>
      </c>
      <c r="Y160" s="60">
        <f t="shared" si="11"/>
        <v>56</v>
      </c>
      <c r="Z160" s="60">
        <f t="shared" si="12"/>
        <v>24</v>
      </c>
      <c r="AA160" s="60">
        <f t="shared" si="13"/>
        <v>26</v>
      </c>
      <c r="AB160" s="60"/>
      <c r="AC160" s="60"/>
    </row>
    <row r="161" ht="15.75" customHeight="1">
      <c r="A161" s="77">
        <f>'Sessional + End Term Assessment'!A162</f>
        <v>155</v>
      </c>
      <c r="B161" s="78" t="str">
        <f>'Sessional + End Term Assessment'!B162</f>
        <v>23ETCCS157</v>
      </c>
      <c r="C161" s="78" t="str">
        <f>'Sessional + End Term Assessment'!C162</f>
        <v>VAIBHAV KUMAWAT</v>
      </c>
      <c r="D161" s="79">
        <v>28.0</v>
      </c>
      <c r="E161" s="80">
        <f t="shared" si="1"/>
        <v>1</v>
      </c>
      <c r="F161" s="80">
        <f t="shared" si="2"/>
        <v>1</v>
      </c>
      <c r="G161" s="80">
        <f t="shared" si="3"/>
        <v>1</v>
      </c>
      <c r="H161" s="79">
        <v>26.0</v>
      </c>
      <c r="I161" s="80">
        <f t="shared" si="4"/>
        <v>1</v>
      </c>
      <c r="J161" s="80">
        <f t="shared" si="5"/>
        <v>1</v>
      </c>
      <c r="K161" s="80">
        <f t="shared" si="6"/>
        <v>1</v>
      </c>
      <c r="L161" s="79">
        <v>13.0</v>
      </c>
      <c r="M161" s="80">
        <f t="shared" si="7"/>
        <v>1</v>
      </c>
      <c r="N161" s="80">
        <f t="shared" si="8"/>
        <v>1</v>
      </c>
      <c r="O161" s="80">
        <f t="shared" si="9"/>
        <v>1</v>
      </c>
      <c r="P161" s="90"/>
      <c r="Q161" s="60"/>
      <c r="R161" s="60"/>
      <c r="S161" s="81">
        <f t="shared" si="10"/>
        <v>67</v>
      </c>
      <c r="T161" s="60">
        <v>68.0</v>
      </c>
      <c r="U161" s="83"/>
      <c r="V161" s="60"/>
      <c r="W161" s="60"/>
      <c r="X161" s="34">
        <v>30.0</v>
      </c>
      <c r="Y161" s="60">
        <f t="shared" si="11"/>
        <v>68</v>
      </c>
      <c r="Z161" s="60">
        <f t="shared" si="12"/>
        <v>29</v>
      </c>
      <c r="AA161" s="60">
        <f t="shared" si="13"/>
        <v>31</v>
      </c>
      <c r="AB161" s="60"/>
      <c r="AC161" s="60"/>
    </row>
    <row r="162" ht="15.75" customHeight="1">
      <c r="A162" s="77">
        <f>'Sessional + End Term Assessment'!A163</f>
        <v>156</v>
      </c>
      <c r="B162" s="78" t="str">
        <f>'Sessional + End Term Assessment'!B163</f>
        <v>23ETCCS158</v>
      </c>
      <c r="C162" s="78" t="str">
        <f>'Sessional + End Term Assessment'!C163</f>
        <v>VAIBHAV MENARIA</v>
      </c>
      <c r="D162" s="79">
        <v>19.0</v>
      </c>
      <c r="E162" s="80">
        <f t="shared" si="1"/>
        <v>1</v>
      </c>
      <c r="F162" s="80">
        <f t="shared" si="2"/>
        <v>1</v>
      </c>
      <c r="G162" s="80">
        <f t="shared" si="3"/>
        <v>0</v>
      </c>
      <c r="H162" s="79">
        <v>17.0</v>
      </c>
      <c r="I162" s="80">
        <f t="shared" si="4"/>
        <v>1</v>
      </c>
      <c r="J162" s="80">
        <f t="shared" si="5"/>
        <v>1</v>
      </c>
      <c r="K162" s="80">
        <f t="shared" si="6"/>
        <v>0</v>
      </c>
      <c r="L162" s="79">
        <v>9.0</v>
      </c>
      <c r="M162" s="80">
        <f t="shared" si="7"/>
        <v>1</v>
      </c>
      <c r="N162" s="80">
        <f t="shared" si="8"/>
        <v>1</v>
      </c>
      <c r="O162" s="80">
        <f t="shared" si="9"/>
        <v>0</v>
      </c>
      <c r="P162" s="90"/>
      <c r="Q162" s="60"/>
      <c r="R162" s="60"/>
      <c r="S162" s="81">
        <f t="shared" si="10"/>
        <v>45</v>
      </c>
      <c r="T162" s="60">
        <v>49.0</v>
      </c>
      <c r="U162" s="83"/>
      <c r="V162" s="60"/>
      <c r="W162" s="60"/>
      <c r="X162" s="34">
        <v>20.0</v>
      </c>
      <c r="Y162" s="60">
        <f t="shared" si="11"/>
        <v>45</v>
      </c>
      <c r="Z162" s="60">
        <f t="shared" si="12"/>
        <v>19</v>
      </c>
      <c r="AA162" s="60">
        <f t="shared" si="13"/>
        <v>21</v>
      </c>
      <c r="AB162" s="60"/>
      <c r="AC162" s="60"/>
    </row>
    <row r="163" ht="15.75" customHeight="1">
      <c r="A163" s="77">
        <f>'Sessional + End Term Assessment'!A164</f>
        <v>157</v>
      </c>
      <c r="B163" s="78" t="str">
        <f>'Sessional + End Term Assessment'!B164</f>
        <v>23ETCCS159</v>
      </c>
      <c r="C163" s="78" t="str">
        <f>'Sessional + End Term Assessment'!C164</f>
        <v>VARUN PANERI</v>
      </c>
      <c r="D163" s="79">
        <v>22.0</v>
      </c>
      <c r="E163" s="80">
        <f t="shared" si="1"/>
        <v>1</v>
      </c>
      <c r="F163" s="80">
        <f t="shared" si="2"/>
        <v>1</v>
      </c>
      <c r="G163" s="80">
        <f t="shared" si="3"/>
        <v>1</v>
      </c>
      <c r="H163" s="79">
        <v>22.0</v>
      </c>
      <c r="I163" s="80">
        <f t="shared" si="4"/>
        <v>1</v>
      </c>
      <c r="J163" s="80">
        <f t="shared" si="5"/>
        <v>1</v>
      </c>
      <c r="K163" s="80">
        <f t="shared" si="6"/>
        <v>1</v>
      </c>
      <c r="L163" s="79">
        <v>10.0</v>
      </c>
      <c r="M163" s="80">
        <f t="shared" si="7"/>
        <v>1</v>
      </c>
      <c r="N163" s="80">
        <f t="shared" si="8"/>
        <v>1</v>
      </c>
      <c r="O163" s="80">
        <f t="shared" si="9"/>
        <v>1</v>
      </c>
      <c r="P163" s="90"/>
      <c r="Q163" s="60"/>
      <c r="R163" s="60"/>
      <c r="S163" s="81">
        <f t="shared" si="10"/>
        <v>54</v>
      </c>
      <c r="T163" s="60">
        <v>49.0</v>
      </c>
      <c r="U163" s="83"/>
      <c r="V163" s="60"/>
      <c r="W163" s="60"/>
      <c r="X163" s="34">
        <v>24.0</v>
      </c>
      <c r="Y163" s="60">
        <f t="shared" si="11"/>
        <v>54</v>
      </c>
      <c r="Z163" s="60">
        <f t="shared" si="12"/>
        <v>23</v>
      </c>
      <c r="AA163" s="60">
        <f t="shared" si="13"/>
        <v>25</v>
      </c>
      <c r="AB163" s="60"/>
      <c r="AC163" s="60"/>
    </row>
    <row r="164" ht="15.75" customHeight="1">
      <c r="A164" s="77">
        <f>'Sessional + End Term Assessment'!A165</f>
        <v>158</v>
      </c>
      <c r="B164" s="78" t="str">
        <f>'Sessional + End Term Assessment'!B165</f>
        <v>23ETCCS160</v>
      </c>
      <c r="C164" s="78" t="str">
        <f>'Sessional + End Term Assessment'!C165</f>
        <v>VASHISHTH SHARMA</v>
      </c>
      <c r="D164" s="79">
        <v>23.0</v>
      </c>
      <c r="E164" s="80">
        <f t="shared" si="1"/>
        <v>1</v>
      </c>
      <c r="F164" s="80">
        <f t="shared" si="2"/>
        <v>1</v>
      </c>
      <c r="G164" s="80">
        <f t="shared" si="3"/>
        <v>1</v>
      </c>
      <c r="H164" s="79">
        <v>22.0</v>
      </c>
      <c r="I164" s="80">
        <f t="shared" si="4"/>
        <v>1</v>
      </c>
      <c r="J164" s="80">
        <f t="shared" si="5"/>
        <v>1</v>
      </c>
      <c r="K164" s="80">
        <f t="shared" si="6"/>
        <v>1</v>
      </c>
      <c r="L164" s="79">
        <v>11.0</v>
      </c>
      <c r="M164" s="80">
        <f t="shared" si="7"/>
        <v>1</v>
      </c>
      <c r="N164" s="80">
        <f t="shared" si="8"/>
        <v>1</v>
      </c>
      <c r="O164" s="80">
        <f t="shared" si="9"/>
        <v>1</v>
      </c>
      <c r="P164" s="90"/>
      <c r="Q164" s="60"/>
      <c r="R164" s="60"/>
      <c r="S164" s="81">
        <f t="shared" si="10"/>
        <v>56</v>
      </c>
      <c r="T164" s="60">
        <v>49.0</v>
      </c>
      <c r="U164" s="83"/>
      <c r="V164" s="60"/>
      <c r="W164" s="60"/>
      <c r="X164" s="34">
        <v>25.0</v>
      </c>
      <c r="Y164" s="60">
        <f t="shared" si="11"/>
        <v>56</v>
      </c>
      <c r="Z164" s="60">
        <f t="shared" si="12"/>
        <v>24</v>
      </c>
      <c r="AA164" s="60">
        <f t="shared" si="13"/>
        <v>26</v>
      </c>
      <c r="AB164" s="60"/>
      <c r="AC164" s="60"/>
    </row>
    <row r="165" ht="15.75" customHeight="1">
      <c r="A165" s="77">
        <f>'Sessional + End Term Assessment'!A166</f>
        <v>159</v>
      </c>
      <c r="B165" s="78" t="str">
        <f>'Sessional + End Term Assessment'!B166</f>
        <v>23ETCCS161</v>
      </c>
      <c r="C165" s="78" t="str">
        <f>'Sessional + End Term Assessment'!C166</f>
        <v>VIBHANSHI JAIN</v>
      </c>
      <c r="D165" s="79">
        <v>28.0</v>
      </c>
      <c r="E165" s="80">
        <f t="shared" si="1"/>
        <v>1</v>
      </c>
      <c r="F165" s="80">
        <f t="shared" si="2"/>
        <v>1</v>
      </c>
      <c r="G165" s="80">
        <f t="shared" si="3"/>
        <v>1</v>
      </c>
      <c r="H165" s="79">
        <v>26.0</v>
      </c>
      <c r="I165" s="80">
        <f t="shared" si="4"/>
        <v>1</v>
      </c>
      <c r="J165" s="80">
        <f t="shared" si="5"/>
        <v>1</v>
      </c>
      <c r="K165" s="80">
        <f t="shared" si="6"/>
        <v>1</v>
      </c>
      <c r="L165" s="79">
        <v>13.0</v>
      </c>
      <c r="M165" s="80">
        <f t="shared" si="7"/>
        <v>1</v>
      </c>
      <c r="N165" s="80">
        <f t="shared" si="8"/>
        <v>1</v>
      </c>
      <c r="O165" s="80">
        <f t="shared" si="9"/>
        <v>1</v>
      </c>
      <c r="P165" s="90"/>
      <c r="Q165" s="60"/>
      <c r="R165" s="60"/>
      <c r="S165" s="81">
        <f t="shared" si="10"/>
        <v>67</v>
      </c>
      <c r="T165" s="60">
        <v>66.0</v>
      </c>
      <c r="U165" s="83"/>
      <c r="V165" s="60"/>
      <c r="W165" s="60"/>
      <c r="X165" s="34">
        <v>30.0</v>
      </c>
      <c r="Y165" s="60">
        <f t="shared" si="11"/>
        <v>68</v>
      </c>
      <c r="Z165" s="60">
        <f t="shared" si="12"/>
        <v>29</v>
      </c>
      <c r="AA165" s="60">
        <f t="shared" si="13"/>
        <v>31</v>
      </c>
      <c r="AB165" s="60"/>
      <c r="AC165" s="60"/>
    </row>
    <row r="166" ht="15.75" customHeight="1">
      <c r="A166" s="77">
        <f>'Sessional + End Term Assessment'!A167</f>
        <v>160</v>
      </c>
      <c r="B166" s="78" t="str">
        <f>'Sessional + End Term Assessment'!B167</f>
        <v>23ETCCS162</v>
      </c>
      <c r="C166" s="78" t="str">
        <f>'Sessional + End Term Assessment'!C167</f>
        <v>VINAYAK MAHESHWARI</v>
      </c>
      <c r="D166" s="79">
        <v>26.0</v>
      </c>
      <c r="E166" s="80">
        <f t="shared" si="1"/>
        <v>1</v>
      </c>
      <c r="F166" s="80">
        <f t="shared" si="2"/>
        <v>1</v>
      </c>
      <c r="G166" s="80">
        <f t="shared" si="3"/>
        <v>1</v>
      </c>
      <c r="H166" s="79">
        <v>25.0</v>
      </c>
      <c r="I166" s="80">
        <f t="shared" si="4"/>
        <v>1</v>
      </c>
      <c r="J166" s="80">
        <f t="shared" si="5"/>
        <v>1</v>
      </c>
      <c r="K166" s="80">
        <f t="shared" si="6"/>
        <v>1</v>
      </c>
      <c r="L166" s="79">
        <v>12.0</v>
      </c>
      <c r="M166" s="80">
        <f t="shared" si="7"/>
        <v>1</v>
      </c>
      <c r="N166" s="80">
        <f t="shared" si="8"/>
        <v>1</v>
      </c>
      <c r="O166" s="80">
        <f t="shared" si="9"/>
        <v>1</v>
      </c>
      <c r="P166" s="90"/>
      <c r="Q166" s="60"/>
      <c r="R166" s="60"/>
      <c r="S166" s="81">
        <f t="shared" si="10"/>
        <v>63</v>
      </c>
      <c r="T166" s="60">
        <v>63.0</v>
      </c>
      <c r="U166" s="83"/>
      <c r="V166" s="60"/>
      <c r="W166" s="60"/>
      <c r="X166" s="34">
        <v>28.0</v>
      </c>
      <c r="Y166" s="60">
        <f t="shared" si="11"/>
        <v>63</v>
      </c>
      <c r="Z166" s="60">
        <f t="shared" si="12"/>
        <v>27</v>
      </c>
      <c r="AA166" s="60">
        <f t="shared" si="13"/>
        <v>29</v>
      </c>
      <c r="AB166" s="60"/>
      <c r="AC166" s="60"/>
    </row>
    <row r="167" ht="15.75" customHeight="1">
      <c r="A167" s="77">
        <f>'Sessional + End Term Assessment'!A168</f>
        <v>161</v>
      </c>
      <c r="B167" s="78" t="str">
        <f>'Sessional + End Term Assessment'!B168</f>
        <v>23ETCCS163</v>
      </c>
      <c r="C167" s="78" t="str">
        <f>'Sessional + End Term Assessment'!C168</f>
        <v>VINIT INTODIA</v>
      </c>
      <c r="D167" s="79">
        <v>23.0</v>
      </c>
      <c r="E167" s="80">
        <f t="shared" si="1"/>
        <v>1</v>
      </c>
      <c r="F167" s="80">
        <f t="shared" si="2"/>
        <v>1</v>
      </c>
      <c r="G167" s="80">
        <f t="shared" si="3"/>
        <v>1</v>
      </c>
      <c r="H167" s="79">
        <v>22.0</v>
      </c>
      <c r="I167" s="80">
        <f t="shared" si="4"/>
        <v>1</v>
      </c>
      <c r="J167" s="80">
        <f t="shared" si="5"/>
        <v>1</v>
      </c>
      <c r="K167" s="80">
        <f t="shared" si="6"/>
        <v>1</v>
      </c>
      <c r="L167" s="79">
        <v>11.0</v>
      </c>
      <c r="M167" s="80">
        <f t="shared" si="7"/>
        <v>1</v>
      </c>
      <c r="N167" s="80">
        <f t="shared" si="8"/>
        <v>1</v>
      </c>
      <c r="O167" s="80">
        <f t="shared" si="9"/>
        <v>1</v>
      </c>
      <c r="P167" s="90"/>
      <c r="Q167" s="60"/>
      <c r="R167" s="60"/>
      <c r="S167" s="81">
        <f t="shared" si="10"/>
        <v>56</v>
      </c>
      <c r="T167" s="60">
        <v>49.0</v>
      </c>
      <c r="U167" s="83"/>
      <c r="V167" s="60"/>
      <c r="W167" s="60"/>
      <c r="X167" s="34">
        <v>25.0</v>
      </c>
      <c r="Y167" s="60">
        <f t="shared" si="11"/>
        <v>56</v>
      </c>
      <c r="Z167" s="60">
        <f t="shared" si="12"/>
        <v>24</v>
      </c>
      <c r="AA167" s="60">
        <f t="shared" si="13"/>
        <v>26</v>
      </c>
      <c r="AB167" s="60"/>
      <c r="AC167" s="60"/>
    </row>
    <row r="168" ht="15.75" customHeight="1">
      <c r="A168" s="77">
        <f>'Sessional + End Term Assessment'!A169</f>
        <v>162</v>
      </c>
      <c r="B168" s="78" t="str">
        <f>'Sessional + End Term Assessment'!B169</f>
        <v>23ETCCS164</v>
      </c>
      <c r="C168" s="78" t="str">
        <f>'Sessional + End Term Assessment'!C169</f>
        <v>VINIT JAIN</v>
      </c>
      <c r="D168" s="79">
        <v>28.0</v>
      </c>
      <c r="E168" s="80">
        <f t="shared" si="1"/>
        <v>1</v>
      </c>
      <c r="F168" s="80">
        <f t="shared" si="2"/>
        <v>1</v>
      </c>
      <c r="G168" s="80">
        <f t="shared" si="3"/>
        <v>1</v>
      </c>
      <c r="H168" s="79">
        <v>26.0</v>
      </c>
      <c r="I168" s="80">
        <f t="shared" si="4"/>
        <v>1</v>
      </c>
      <c r="J168" s="80">
        <f t="shared" si="5"/>
        <v>1</v>
      </c>
      <c r="K168" s="80">
        <f t="shared" si="6"/>
        <v>1</v>
      </c>
      <c r="L168" s="79">
        <v>13.0</v>
      </c>
      <c r="M168" s="80">
        <f t="shared" si="7"/>
        <v>1</v>
      </c>
      <c r="N168" s="80">
        <f t="shared" si="8"/>
        <v>1</v>
      </c>
      <c r="O168" s="80">
        <f t="shared" si="9"/>
        <v>1</v>
      </c>
      <c r="P168" s="90"/>
      <c r="Q168" s="60"/>
      <c r="R168" s="60"/>
      <c r="S168" s="81">
        <f t="shared" si="10"/>
        <v>67</v>
      </c>
      <c r="T168" s="60">
        <v>49.0</v>
      </c>
      <c r="U168" s="83"/>
      <c r="V168" s="60"/>
      <c r="W168" s="60"/>
      <c r="X168" s="34">
        <v>30.0</v>
      </c>
      <c r="Y168" s="60">
        <f t="shared" si="11"/>
        <v>68</v>
      </c>
      <c r="Z168" s="60">
        <f t="shared" si="12"/>
        <v>29</v>
      </c>
      <c r="AA168" s="60">
        <f t="shared" si="13"/>
        <v>31</v>
      </c>
      <c r="AB168" s="60"/>
      <c r="AC168" s="60"/>
    </row>
    <row r="169" ht="15.75" customHeight="1">
      <c r="A169" s="77">
        <f>'Sessional + End Term Assessment'!A170</f>
        <v>163</v>
      </c>
      <c r="B169" s="78" t="str">
        <f>'Sessional + End Term Assessment'!B170</f>
        <v>23ETCCS165</v>
      </c>
      <c r="C169" s="78" t="str">
        <f>'Sessional + End Term Assessment'!C170</f>
        <v>VIPANSHU PALIWAL</v>
      </c>
      <c r="D169" s="79">
        <v>23.0</v>
      </c>
      <c r="E169" s="80">
        <f t="shared" si="1"/>
        <v>1</v>
      </c>
      <c r="F169" s="80">
        <f t="shared" si="2"/>
        <v>1</v>
      </c>
      <c r="G169" s="80">
        <f t="shared" si="3"/>
        <v>1</v>
      </c>
      <c r="H169" s="79">
        <v>22.0</v>
      </c>
      <c r="I169" s="80">
        <f t="shared" si="4"/>
        <v>1</v>
      </c>
      <c r="J169" s="80">
        <f t="shared" si="5"/>
        <v>1</v>
      </c>
      <c r="K169" s="80">
        <f t="shared" si="6"/>
        <v>1</v>
      </c>
      <c r="L169" s="79">
        <v>11.0</v>
      </c>
      <c r="M169" s="80">
        <f t="shared" si="7"/>
        <v>1</v>
      </c>
      <c r="N169" s="80">
        <f t="shared" si="8"/>
        <v>1</v>
      </c>
      <c r="O169" s="80">
        <f t="shared" si="9"/>
        <v>1</v>
      </c>
      <c r="P169" s="90"/>
      <c r="Q169" s="60"/>
      <c r="R169" s="60"/>
      <c r="S169" s="81">
        <f t="shared" si="10"/>
        <v>56</v>
      </c>
      <c r="T169" s="60">
        <v>49.0</v>
      </c>
      <c r="U169" s="83"/>
      <c r="V169" s="60"/>
      <c r="W169" s="60"/>
      <c r="X169" s="34">
        <v>25.0</v>
      </c>
      <c r="Y169" s="60">
        <f t="shared" si="11"/>
        <v>56</v>
      </c>
      <c r="Z169" s="60">
        <f t="shared" si="12"/>
        <v>24</v>
      </c>
      <c r="AA169" s="60">
        <f t="shared" si="13"/>
        <v>26</v>
      </c>
      <c r="AB169" s="60"/>
      <c r="AC169" s="60"/>
    </row>
    <row r="170" ht="15.75" customHeight="1">
      <c r="A170" s="77">
        <f>'Sessional + End Term Assessment'!A171</f>
        <v>164</v>
      </c>
      <c r="B170" s="78" t="str">
        <f>'Sessional + End Term Assessment'!B171</f>
        <v>23ETCCS166</v>
      </c>
      <c r="C170" s="78" t="str">
        <f>'Sessional + End Term Assessment'!C171</f>
        <v>VISHESH JAIN</v>
      </c>
      <c r="D170" s="79">
        <v>28.0</v>
      </c>
      <c r="E170" s="80">
        <f t="shared" si="1"/>
        <v>1</v>
      </c>
      <c r="F170" s="80">
        <f t="shared" si="2"/>
        <v>1</v>
      </c>
      <c r="G170" s="80">
        <f t="shared" si="3"/>
        <v>1</v>
      </c>
      <c r="H170" s="79">
        <v>26.0</v>
      </c>
      <c r="I170" s="80">
        <f t="shared" si="4"/>
        <v>1</v>
      </c>
      <c r="J170" s="80">
        <f t="shared" si="5"/>
        <v>1</v>
      </c>
      <c r="K170" s="80">
        <f t="shared" si="6"/>
        <v>1</v>
      </c>
      <c r="L170" s="79">
        <v>13.0</v>
      </c>
      <c r="M170" s="80">
        <f t="shared" si="7"/>
        <v>1</v>
      </c>
      <c r="N170" s="80">
        <f t="shared" si="8"/>
        <v>1</v>
      </c>
      <c r="O170" s="80">
        <f t="shared" si="9"/>
        <v>1</v>
      </c>
      <c r="P170" s="90"/>
      <c r="Q170" s="60"/>
      <c r="R170" s="60"/>
      <c r="S170" s="81">
        <f t="shared" si="10"/>
        <v>67</v>
      </c>
      <c r="T170" s="60">
        <v>68.0</v>
      </c>
      <c r="U170" s="83"/>
      <c r="V170" s="60"/>
      <c r="W170" s="60"/>
      <c r="X170" s="34">
        <v>30.0</v>
      </c>
      <c r="Y170" s="60">
        <f t="shared" si="11"/>
        <v>68</v>
      </c>
      <c r="Z170" s="60">
        <f t="shared" si="12"/>
        <v>29</v>
      </c>
      <c r="AA170" s="60">
        <f t="shared" si="13"/>
        <v>31</v>
      </c>
      <c r="AB170" s="60"/>
      <c r="AC170" s="60"/>
    </row>
    <row r="171" ht="15.75" customHeight="1">
      <c r="A171" s="77">
        <f>'Sessional + End Term Assessment'!A172</f>
        <v>165</v>
      </c>
      <c r="B171" s="78" t="str">
        <f>'Sessional + End Term Assessment'!B172</f>
        <v>23ETCCS167</v>
      </c>
      <c r="C171" s="78" t="str">
        <f>'Sessional + End Term Assessment'!C172</f>
        <v>YAKSH JAIN</v>
      </c>
      <c r="D171" s="79">
        <v>25.0</v>
      </c>
      <c r="E171" s="80">
        <f t="shared" si="1"/>
        <v>1</v>
      </c>
      <c r="F171" s="80">
        <f t="shared" si="2"/>
        <v>1</v>
      </c>
      <c r="G171" s="80">
        <f t="shared" si="3"/>
        <v>1</v>
      </c>
      <c r="H171" s="79">
        <v>24.0</v>
      </c>
      <c r="I171" s="80">
        <f t="shared" si="4"/>
        <v>1</v>
      </c>
      <c r="J171" s="80">
        <f t="shared" si="5"/>
        <v>1</v>
      </c>
      <c r="K171" s="80">
        <f t="shared" si="6"/>
        <v>1</v>
      </c>
      <c r="L171" s="79">
        <v>12.0</v>
      </c>
      <c r="M171" s="80">
        <f t="shared" si="7"/>
        <v>1</v>
      </c>
      <c r="N171" s="80">
        <f t="shared" si="8"/>
        <v>1</v>
      </c>
      <c r="O171" s="80">
        <f t="shared" si="9"/>
        <v>1</v>
      </c>
      <c r="P171" s="90"/>
      <c r="Q171" s="60"/>
      <c r="R171" s="60"/>
      <c r="S171" s="81">
        <f t="shared" si="10"/>
        <v>61</v>
      </c>
      <c r="T171" s="60">
        <v>49.0</v>
      </c>
      <c r="U171" s="83"/>
      <c r="V171" s="60"/>
      <c r="W171" s="60"/>
      <c r="X171" s="34">
        <v>27.0</v>
      </c>
      <c r="Y171" s="60">
        <f t="shared" si="11"/>
        <v>61</v>
      </c>
      <c r="Z171" s="60">
        <f t="shared" si="12"/>
        <v>26</v>
      </c>
      <c r="AA171" s="60">
        <f t="shared" si="13"/>
        <v>28</v>
      </c>
      <c r="AB171" s="60"/>
      <c r="AC171" s="60"/>
    </row>
    <row r="172" ht="15.75" customHeight="1">
      <c r="A172" s="77">
        <f>'Sessional + End Term Assessment'!A173</f>
        <v>166</v>
      </c>
      <c r="B172" s="78" t="str">
        <f>'Sessional + End Term Assessment'!B173</f>
        <v>23ETCCS168</v>
      </c>
      <c r="C172" s="78" t="str">
        <f>'Sessional + End Term Assessment'!C173</f>
        <v>YAKSHIT SHARMA</v>
      </c>
      <c r="D172" s="79">
        <v>21.0</v>
      </c>
      <c r="E172" s="80">
        <f t="shared" si="1"/>
        <v>1</v>
      </c>
      <c r="F172" s="80">
        <f t="shared" si="2"/>
        <v>1</v>
      </c>
      <c r="G172" s="80">
        <f t="shared" si="3"/>
        <v>1</v>
      </c>
      <c r="H172" s="79">
        <v>19.0</v>
      </c>
      <c r="I172" s="80">
        <f t="shared" si="4"/>
        <v>1</v>
      </c>
      <c r="J172" s="80">
        <f t="shared" si="5"/>
        <v>1</v>
      </c>
      <c r="K172" s="80">
        <f t="shared" si="6"/>
        <v>0</v>
      </c>
      <c r="L172" s="79">
        <v>10.0</v>
      </c>
      <c r="M172" s="80">
        <f t="shared" si="7"/>
        <v>1</v>
      </c>
      <c r="N172" s="80">
        <f t="shared" si="8"/>
        <v>1</v>
      </c>
      <c r="O172" s="80">
        <f t="shared" si="9"/>
        <v>1</v>
      </c>
      <c r="P172" s="90"/>
      <c r="Q172" s="60"/>
      <c r="R172" s="60"/>
      <c r="S172" s="81">
        <f t="shared" si="10"/>
        <v>50</v>
      </c>
      <c r="T172" s="60">
        <v>52.0</v>
      </c>
      <c r="U172" s="83"/>
      <c r="V172" s="60"/>
      <c r="W172" s="60"/>
      <c r="X172" s="34">
        <v>22.0</v>
      </c>
      <c r="Y172" s="60">
        <f t="shared" si="11"/>
        <v>49</v>
      </c>
      <c r="Z172" s="60">
        <f t="shared" si="12"/>
        <v>21</v>
      </c>
      <c r="AA172" s="60">
        <f t="shared" si="13"/>
        <v>23</v>
      </c>
      <c r="AB172" s="60"/>
      <c r="AC172" s="60"/>
    </row>
    <row r="173" ht="15.75" customHeight="1">
      <c r="A173" s="77">
        <f>'Sessional + End Term Assessment'!A174</f>
        <v>167</v>
      </c>
      <c r="B173" s="78" t="str">
        <f>'Sessional + End Term Assessment'!B174</f>
        <v>23ETCCS169</v>
      </c>
      <c r="C173" s="78" t="str">
        <f>'Sessional + End Term Assessment'!C174</f>
        <v>YASH DAVE</v>
      </c>
      <c r="D173" s="79">
        <v>26.0</v>
      </c>
      <c r="E173" s="80">
        <f t="shared" si="1"/>
        <v>1</v>
      </c>
      <c r="F173" s="80">
        <f t="shared" si="2"/>
        <v>1</v>
      </c>
      <c r="G173" s="80">
        <f t="shared" si="3"/>
        <v>1</v>
      </c>
      <c r="H173" s="79">
        <v>25.0</v>
      </c>
      <c r="I173" s="80">
        <f t="shared" si="4"/>
        <v>1</v>
      </c>
      <c r="J173" s="80">
        <f t="shared" si="5"/>
        <v>1</v>
      </c>
      <c r="K173" s="80">
        <f t="shared" si="6"/>
        <v>1</v>
      </c>
      <c r="L173" s="79">
        <v>12.0</v>
      </c>
      <c r="M173" s="80">
        <f t="shared" si="7"/>
        <v>1</v>
      </c>
      <c r="N173" s="80">
        <f t="shared" si="8"/>
        <v>1</v>
      </c>
      <c r="O173" s="80">
        <f t="shared" si="9"/>
        <v>1</v>
      </c>
      <c r="P173" s="90"/>
      <c r="Q173" s="60"/>
      <c r="R173" s="60"/>
      <c r="S173" s="81">
        <f t="shared" si="10"/>
        <v>63</v>
      </c>
      <c r="T173" s="60">
        <v>68.0</v>
      </c>
      <c r="U173" s="83"/>
      <c r="V173" s="60"/>
      <c r="W173" s="60"/>
      <c r="X173" s="34">
        <v>28.0</v>
      </c>
      <c r="Y173" s="60">
        <f t="shared" si="11"/>
        <v>63</v>
      </c>
      <c r="Z173" s="60">
        <f t="shared" si="12"/>
        <v>27</v>
      </c>
      <c r="AA173" s="60">
        <f t="shared" si="13"/>
        <v>29</v>
      </c>
      <c r="AB173" s="60"/>
      <c r="AC173" s="60"/>
    </row>
    <row r="174" ht="15.75" customHeight="1">
      <c r="A174" s="77">
        <f>'Sessional + End Term Assessment'!A175</f>
        <v>168</v>
      </c>
      <c r="B174" s="78" t="str">
        <f>'Sessional + End Term Assessment'!B175</f>
        <v>23ETCCS170</v>
      </c>
      <c r="C174" s="78" t="str">
        <f>'Sessional + End Term Assessment'!C175</f>
        <v>YASH JAIN</v>
      </c>
      <c r="D174" s="79">
        <v>28.0</v>
      </c>
      <c r="E174" s="80">
        <f t="shared" si="1"/>
        <v>1</v>
      </c>
      <c r="F174" s="80">
        <f t="shared" si="2"/>
        <v>1</v>
      </c>
      <c r="G174" s="80">
        <f t="shared" si="3"/>
        <v>1</v>
      </c>
      <c r="H174" s="79">
        <v>26.0</v>
      </c>
      <c r="I174" s="80">
        <f t="shared" si="4"/>
        <v>1</v>
      </c>
      <c r="J174" s="80">
        <f t="shared" si="5"/>
        <v>1</v>
      </c>
      <c r="K174" s="80">
        <f t="shared" si="6"/>
        <v>1</v>
      </c>
      <c r="L174" s="79">
        <v>13.0</v>
      </c>
      <c r="M174" s="80">
        <f t="shared" si="7"/>
        <v>1</v>
      </c>
      <c r="N174" s="80">
        <f t="shared" si="8"/>
        <v>1</v>
      </c>
      <c r="O174" s="80">
        <f t="shared" si="9"/>
        <v>1</v>
      </c>
      <c r="P174" s="90"/>
      <c r="Q174" s="60"/>
      <c r="R174" s="60"/>
      <c r="S174" s="81">
        <f t="shared" si="10"/>
        <v>67</v>
      </c>
      <c r="T174" s="60">
        <v>68.0</v>
      </c>
      <c r="U174" s="83"/>
      <c r="V174" s="60"/>
      <c r="W174" s="60"/>
      <c r="X174" s="34">
        <v>30.0</v>
      </c>
      <c r="Y174" s="60">
        <f t="shared" si="11"/>
        <v>68</v>
      </c>
      <c r="Z174" s="60">
        <f t="shared" si="12"/>
        <v>29</v>
      </c>
      <c r="AA174" s="60">
        <f t="shared" si="13"/>
        <v>31</v>
      </c>
      <c r="AB174" s="60"/>
      <c r="AC174" s="60"/>
    </row>
    <row r="175" ht="15.75" customHeight="1">
      <c r="A175" s="77">
        <f>'Sessional + End Term Assessment'!A176</f>
        <v>169</v>
      </c>
      <c r="B175" s="78" t="str">
        <f>'Sessional + End Term Assessment'!B176</f>
        <v>23ETCCS171</v>
      </c>
      <c r="C175" s="78" t="str">
        <f>'Sessional + End Term Assessment'!C176</f>
        <v>YASH KHERODIYA</v>
      </c>
      <c r="D175" s="79">
        <v>25.0</v>
      </c>
      <c r="E175" s="80">
        <f t="shared" si="1"/>
        <v>1</v>
      </c>
      <c r="F175" s="80">
        <f t="shared" si="2"/>
        <v>1</v>
      </c>
      <c r="G175" s="80">
        <f t="shared" si="3"/>
        <v>1</v>
      </c>
      <c r="H175" s="79">
        <v>24.0</v>
      </c>
      <c r="I175" s="80">
        <f t="shared" si="4"/>
        <v>1</v>
      </c>
      <c r="J175" s="80">
        <f t="shared" si="5"/>
        <v>1</v>
      </c>
      <c r="K175" s="80">
        <f t="shared" si="6"/>
        <v>1</v>
      </c>
      <c r="L175" s="79">
        <v>12.0</v>
      </c>
      <c r="M175" s="80">
        <f t="shared" si="7"/>
        <v>1</v>
      </c>
      <c r="N175" s="80">
        <f t="shared" si="8"/>
        <v>1</v>
      </c>
      <c r="O175" s="80">
        <f t="shared" si="9"/>
        <v>1</v>
      </c>
      <c r="P175" s="90"/>
      <c r="Q175" s="60"/>
      <c r="R175" s="60"/>
      <c r="S175" s="81">
        <f t="shared" si="10"/>
        <v>61</v>
      </c>
      <c r="T175" s="60">
        <v>54.0</v>
      </c>
      <c r="U175" s="83"/>
      <c r="V175" s="60"/>
      <c r="W175" s="60"/>
      <c r="X175" s="34">
        <v>27.0</v>
      </c>
      <c r="Y175" s="60">
        <f t="shared" si="11"/>
        <v>61</v>
      </c>
      <c r="Z175" s="60">
        <f t="shared" si="12"/>
        <v>26</v>
      </c>
      <c r="AA175" s="60">
        <f t="shared" si="13"/>
        <v>28</v>
      </c>
      <c r="AB175" s="60"/>
      <c r="AC175" s="60"/>
    </row>
    <row r="176" ht="15.75" customHeight="1">
      <c r="A176" s="77">
        <f>'Sessional + End Term Assessment'!A177</f>
        <v>170</v>
      </c>
      <c r="B176" s="78" t="str">
        <f>'Sessional + End Term Assessment'!B177</f>
        <v>23ETCCS172</v>
      </c>
      <c r="C176" s="78" t="str">
        <f>'Sessional + End Term Assessment'!C177</f>
        <v>YASH KUMAR</v>
      </c>
      <c r="D176" s="79">
        <v>26.0</v>
      </c>
      <c r="E176" s="80">
        <f t="shared" si="1"/>
        <v>1</v>
      </c>
      <c r="F176" s="80">
        <f t="shared" si="2"/>
        <v>1</v>
      </c>
      <c r="G176" s="80">
        <f t="shared" si="3"/>
        <v>1</v>
      </c>
      <c r="H176" s="79">
        <v>25.0</v>
      </c>
      <c r="I176" s="80">
        <f t="shared" si="4"/>
        <v>1</v>
      </c>
      <c r="J176" s="80">
        <f t="shared" si="5"/>
        <v>1</v>
      </c>
      <c r="K176" s="80">
        <f t="shared" si="6"/>
        <v>1</v>
      </c>
      <c r="L176" s="79">
        <v>12.0</v>
      </c>
      <c r="M176" s="80">
        <f t="shared" si="7"/>
        <v>1</v>
      </c>
      <c r="N176" s="80">
        <f t="shared" si="8"/>
        <v>1</v>
      </c>
      <c r="O176" s="80">
        <f t="shared" si="9"/>
        <v>1</v>
      </c>
      <c r="P176" s="90"/>
      <c r="Q176" s="60"/>
      <c r="R176" s="60"/>
      <c r="S176" s="81">
        <f t="shared" si="10"/>
        <v>63</v>
      </c>
      <c r="T176" s="60">
        <v>68.0</v>
      </c>
      <c r="U176" s="83"/>
      <c r="V176" s="60"/>
      <c r="W176" s="60"/>
      <c r="X176" s="34">
        <v>28.0</v>
      </c>
      <c r="Y176" s="60">
        <f t="shared" si="11"/>
        <v>63</v>
      </c>
      <c r="Z176" s="60">
        <f t="shared" si="12"/>
        <v>27</v>
      </c>
      <c r="AA176" s="60">
        <f t="shared" si="13"/>
        <v>29</v>
      </c>
      <c r="AB176" s="60"/>
      <c r="AC176" s="60"/>
    </row>
    <row r="177" ht="15.75" customHeight="1">
      <c r="A177" s="77">
        <f>'Sessional + End Term Assessment'!A178</f>
        <v>171</v>
      </c>
      <c r="B177" s="78" t="str">
        <f>'Sessional + End Term Assessment'!B178</f>
        <v>23ETCCS173</v>
      </c>
      <c r="C177" s="78" t="str">
        <f>'Sessional + End Term Assessment'!C178</f>
        <v>YASHASWINI KANWAR YADUWANSHI</v>
      </c>
      <c r="D177" s="79" t="s">
        <v>89</v>
      </c>
      <c r="E177" s="79" t="s">
        <v>89</v>
      </c>
      <c r="F177" s="79" t="s">
        <v>89</v>
      </c>
      <c r="G177" s="79" t="s">
        <v>89</v>
      </c>
      <c r="H177" s="79" t="s">
        <v>89</v>
      </c>
      <c r="I177" s="79" t="s">
        <v>89</v>
      </c>
      <c r="J177" s="79" t="s">
        <v>89</v>
      </c>
      <c r="K177" s="79" t="s">
        <v>89</v>
      </c>
      <c r="L177" s="79" t="s">
        <v>89</v>
      </c>
      <c r="M177" s="79" t="s">
        <v>89</v>
      </c>
      <c r="N177" s="79" t="s">
        <v>89</v>
      </c>
      <c r="O177" s="79" t="s">
        <v>89</v>
      </c>
      <c r="P177" s="90"/>
      <c r="Q177" s="60"/>
      <c r="R177" s="60"/>
      <c r="S177" s="79" t="s">
        <v>89</v>
      </c>
      <c r="T177" s="79" t="e">
        <v>#VALUE!</v>
      </c>
      <c r="U177" s="83"/>
      <c r="V177" s="60"/>
      <c r="W177" s="60"/>
      <c r="X177" s="92" t="s">
        <v>88</v>
      </c>
      <c r="Y177" s="60" t="str">
        <f t="shared" si="11"/>
        <v>#VALUE!</v>
      </c>
      <c r="Z177" s="60" t="str">
        <f t="shared" si="12"/>
        <v>#VALUE!</v>
      </c>
      <c r="AA177" s="60" t="str">
        <f t="shared" si="13"/>
        <v>#VALUE!</v>
      </c>
      <c r="AB177" s="60"/>
      <c r="AC177" s="60"/>
    </row>
    <row r="178" ht="15.75" customHeight="1">
      <c r="A178" s="77">
        <f>'Sessional + End Term Assessment'!A179</f>
        <v>172</v>
      </c>
      <c r="B178" s="78" t="str">
        <f>'Sessional + End Term Assessment'!B179</f>
        <v>23ETCCS174</v>
      </c>
      <c r="C178" s="78" t="str">
        <f>'Sessional + End Term Assessment'!C179</f>
        <v>YASHSWI JHALA</v>
      </c>
      <c r="D178" s="79">
        <v>22.0</v>
      </c>
      <c r="E178" s="80">
        <f t="shared" ref="E178:E194" si="14">IF(D178&gt;=($D$6*0.5),1,0)</f>
        <v>1</v>
      </c>
      <c r="F178" s="80">
        <f t="shared" ref="F178:F194" si="15">IF(D178&gt;=($D$6*0.6),1,0)</f>
        <v>1</v>
      </c>
      <c r="G178" s="80">
        <f t="shared" ref="G178:G194" si="16">IF(D178&gt;=($D$6*0.7),1,0)</f>
        <v>1</v>
      </c>
      <c r="H178" s="79">
        <v>22.0</v>
      </c>
      <c r="I178" s="80">
        <f t="shared" ref="I178:I194" si="17">IF(H178&gt;=($H$6*0.5),1,0)</f>
        <v>1</v>
      </c>
      <c r="J178" s="80">
        <f t="shared" ref="J178:J194" si="18">IF(H178&gt;=($H$6*0.6),1,0)</f>
        <v>1</v>
      </c>
      <c r="K178" s="80">
        <f t="shared" ref="K178:K194" si="19">IF(H178&gt;=($H$6*0.7),1,0)</f>
        <v>1</v>
      </c>
      <c r="L178" s="79">
        <v>10.0</v>
      </c>
      <c r="M178" s="80">
        <f t="shared" ref="M178:M194" si="20">IF(L178&gt;=($L$6*0.5),1,0)</f>
        <v>1</v>
      </c>
      <c r="N178" s="80">
        <f t="shared" ref="N178:N194" si="21">IF(L178&gt;=($L$6*0.6),1,0)</f>
        <v>1</v>
      </c>
      <c r="O178" s="80">
        <f t="shared" ref="O178:O194" si="22">IF(L178&gt;=($L$6*0.7),1,0)</f>
        <v>1</v>
      </c>
      <c r="P178" s="90"/>
      <c r="Q178" s="60"/>
      <c r="R178" s="60"/>
      <c r="S178" s="81">
        <f t="shared" ref="S178:S203" si="23">SUM(D178,H178,L178)</f>
        <v>54</v>
      </c>
      <c r="T178" s="60">
        <v>49.0</v>
      </c>
      <c r="U178" s="83"/>
      <c r="V178" s="60"/>
      <c r="W178" s="60"/>
      <c r="X178" s="34">
        <v>24.0</v>
      </c>
      <c r="Y178" s="60">
        <f t="shared" si="11"/>
        <v>54</v>
      </c>
      <c r="Z178" s="60">
        <f t="shared" si="12"/>
        <v>23</v>
      </c>
      <c r="AA178" s="60">
        <f t="shared" si="13"/>
        <v>25</v>
      </c>
      <c r="AB178" s="60"/>
      <c r="AC178" s="60"/>
    </row>
    <row r="179" ht="15.75" customHeight="1">
      <c r="A179" s="77">
        <f>'Sessional + End Term Assessment'!A180</f>
        <v>173</v>
      </c>
      <c r="B179" s="78" t="str">
        <f>'Sessional + End Term Assessment'!B180</f>
        <v>23ETCCS175</v>
      </c>
      <c r="C179" s="78" t="str">
        <f>'Sessional + End Term Assessment'!C180</f>
        <v>YATHARTH UPADHYAY</v>
      </c>
      <c r="D179" s="79">
        <v>19.0</v>
      </c>
      <c r="E179" s="80">
        <f t="shared" si="14"/>
        <v>1</v>
      </c>
      <c r="F179" s="80">
        <f t="shared" si="15"/>
        <v>1</v>
      </c>
      <c r="G179" s="80">
        <f t="shared" si="16"/>
        <v>0</v>
      </c>
      <c r="H179" s="79">
        <v>17.0</v>
      </c>
      <c r="I179" s="80">
        <f t="shared" si="17"/>
        <v>1</v>
      </c>
      <c r="J179" s="80">
        <f t="shared" si="18"/>
        <v>1</v>
      </c>
      <c r="K179" s="80">
        <f t="shared" si="19"/>
        <v>0</v>
      </c>
      <c r="L179" s="79">
        <v>9.0</v>
      </c>
      <c r="M179" s="80">
        <f t="shared" si="20"/>
        <v>1</v>
      </c>
      <c r="N179" s="80">
        <f t="shared" si="21"/>
        <v>1</v>
      </c>
      <c r="O179" s="80">
        <f t="shared" si="22"/>
        <v>0</v>
      </c>
      <c r="P179" s="90"/>
      <c r="Q179" s="60"/>
      <c r="R179" s="60"/>
      <c r="S179" s="81">
        <f t="shared" si="23"/>
        <v>45</v>
      </c>
      <c r="T179" s="60">
        <v>63.0</v>
      </c>
      <c r="U179" s="83"/>
      <c r="V179" s="60"/>
      <c r="W179" s="60"/>
      <c r="X179" s="34">
        <v>20.0</v>
      </c>
      <c r="Y179" s="60">
        <f t="shared" si="11"/>
        <v>45</v>
      </c>
      <c r="Z179" s="60">
        <f t="shared" si="12"/>
        <v>19</v>
      </c>
      <c r="AA179" s="60">
        <f t="shared" si="13"/>
        <v>21</v>
      </c>
      <c r="AB179" s="60"/>
      <c r="AC179" s="60"/>
    </row>
    <row r="180" ht="15.75" customHeight="1">
      <c r="A180" s="77">
        <f>'Sessional + End Term Assessment'!A181</f>
        <v>174</v>
      </c>
      <c r="B180" s="78" t="str">
        <f>'Sessional + End Term Assessment'!B181</f>
        <v>23ETCCS176</v>
      </c>
      <c r="C180" s="78" t="str">
        <f>'Sessional + End Term Assessment'!C181</f>
        <v>YUVRAJ SINGH GOUR</v>
      </c>
      <c r="D180" s="79">
        <v>24.0</v>
      </c>
      <c r="E180" s="80">
        <f t="shared" si="14"/>
        <v>1</v>
      </c>
      <c r="F180" s="80">
        <f t="shared" si="15"/>
        <v>1</v>
      </c>
      <c r="G180" s="80">
        <f t="shared" si="16"/>
        <v>1</v>
      </c>
      <c r="H180" s="79">
        <v>23.0</v>
      </c>
      <c r="I180" s="80">
        <f t="shared" si="17"/>
        <v>1</v>
      </c>
      <c r="J180" s="80">
        <f t="shared" si="18"/>
        <v>1</v>
      </c>
      <c r="K180" s="80">
        <f t="shared" si="19"/>
        <v>1</v>
      </c>
      <c r="L180" s="79">
        <v>11.0</v>
      </c>
      <c r="M180" s="80">
        <f t="shared" si="20"/>
        <v>1</v>
      </c>
      <c r="N180" s="80">
        <f t="shared" si="21"/>
        <v>1</v>
      </c>
      <c r="O180" s="80">
        <f t="shared" si="22"/>
        <v>1</v>
      </c>
      <c r="P180" s="90"/>
      <c r="Q180" s="60"/>
      <c r="R180" s="60"/>
      <c r="S180" s="81">
        <f t="shared" si="23"/>
        <v>58</v>
      </c>
      <c r="T180" s="60">
        <v>68.0</v>
      </c>
      <c r="U180" s="83"/>
      <c r="V180" s="60"/>
      <c r="W180" s="60"/>
      <c r="X180" s="34">
        <v>26.0</v>
      </c>
      <c r="Y180" s="60">
        <f t="shared" si="11"/>
        <v>59</v>
      </c>
      <c r="Z180" s="60">
        <f t="shared" si="12"/>
        <v>25</v>
      </c>
      <c r="AA180" s="60">
        <f t="shared" si="13"/>
        <v>27</v>
      </c>
      <c r="AB180" s="60"/>
      <c r="AC180" s="60"/>
    </row>
    <row r="181" ht="15.75" customHeight="1">
      <c r="A181" s="77">
        <f>'Sessional + End Term Assessment'!A182</f>
        <v>175</v>
      </c>
      <c r="B181" s="78" t="str">
        <f>'Sessional + End Term Assessment'!B182</f>
        <v>23ETCCS177</v>
      </c>
      <c r="C181" s="78" t="str">
        <f>'Sessional + End Term Assessment'!C182</f>
        <v>ZOHER ZARI</v>
      </c>
      <c r="D181" s="79">
        <v>27.0</v>
      </c>
      <c r="E181" s="80">
        <f t="shared" si="14"/>
        <v>1</v>
      </c>
      <c r="F181" s="80">
        <f t="shared" si="15"/>
        <v>1</v>
      </c>
      <c r="G181" s="80">
        <f t="shared" si="16"/>
        <v>1</v>
      </c>
      <c r="H181" s="79">
        <v>25.0</v>
      </c>
      <c r="I181" s="80">
        <f t="shared" si="17"/>
        <v>1</v>
      </c>
      <c r="J181" s="80">
        <f t="shared" si="18"/>
        <v>1</v>
      </c>
      <c r="K181" s="80">
        <f t="shared" si="19"/>
        <v>1</v>
      </c>
      <c r="L181" s="79">
        <v>13.0</v>
      </c>
      <c r="M181" s="80">
        <f t="shared" si="20"/>
        <v>1</v>
      </c>
      <c r="N181" s="80">
        <f t="shared" si="21"/>
        <v>1</v>
      </c>
      <c r="O181" s="80">
        <f t="shared" si="22"/>
        <v>1</v>
      </c>
      <c r="P181" s="90"/>
      <c r="Q181" s="60"/>
      <c r="R181" s="60"/>
      <c r="S181" s="81">
        <f t="shared" si="23"/>
        <v>65</v>
      </c>
      <c r="T181" s="60">
        <v>59.0</v>
      </c>
      <c r="U181" s="83"/>
      <c r="V181" s="60"/>
      <c r="W181" s="60"/>
      <c r="X181" s="34">
        <v>29.0</v>
      </c>
      <c r="Y181" s="60">
        <f t="shared" si="11"/>
        <v>66</v>
      </c>
      <c r="Z181" s="60">
        <f t="shared" si="12"/>
        <v>28</v>
      </c>
      <c r="AA181" s="60">
        <f t="shared" si="13"/>
        <v>30</v>
      </c>
      <c r="AB181" s="60"/>
      <c r="AC181" s="60"/>
    </row>
    <row r="182" ht="15.75" customHeight="1">
      <c r="A182" s="77">
        <f>'Sessional + End Term Assessment'!A183</f>
        <v>176</v>
      </c>
      <c r="B182" s="78" t="str">
        <f>'Sessional + End Term Assessment'!B183</f>
        <v>23ETCCE001</v>
      </c>
      <c r="C182" s="78" t="str">
        <f>'Sessional + End Term Assessment'!C183</f>
        <v>DURGA SHANKAR MEENA</v>
      </c>
      <c r="D182" s="79">
        <v>26.0</v>
      </c>
      <c r="E182" s="80">
        <f t="shared" si="14"/>
        <v>1</v>
      </c>
      <c r="F182" s="80">
        <f t="shared" si="15"/>
        <v>1</v>
      </c>
      <c r="G182" s="80">
        <f t="shared" si="16"/>
        <v>1</v>
      </c>
      <c r="H182" s="79">
        <v>25.0</v>
      </c>
      <c r="I182" s="80">
        <f t="shared" si="17"/>
        <v>1</v>
      </c>
      <c r="J182" s="80">
        <f t="shared" si="18"/>
        <v>1</v>
      </c>
      <c r="K182" s="80">
        <f t="shared" si="19"/>
        <v>1</v>
      </c>
      <c r="L182" s="79">
        <v>12.0</v>
      </c>
      <c r="M182" s="80">
        <f t="shared" si="20"/>
        <v>1</v>
      </c>
      <c r="N182" s="80">
        <f t="shared" si="21"/>
        <v>1</v>
      </c>
      <c r="O182" s="80">
        <f t="shared" si="22"/>
        <v>1</v>
      </c>
      <c r="P182" s="90"/>
      <c r="Q182" s="60"/>
      <c r="R182" s="60"/>
      <c r="S182" s="81">
        <f t="shared" si="23"/>
        <v>63</v>
      </c>
      <c r="T182" s="60">
        <v>49.0</v>
      </c>
      <c r="U182" s="83"/>
      <c r="V182" s="60"/>
      <c r="W182" s="60"/>
      <c r="X182" s="41">
        <v>28.0</v>
      </c>
      <c r="Y182" s="60">
        <f t="shared" si="11"/>
        <v>63</v>
      </c>
      <c r="Z182" s="60">
        <f t="shared" si="12"/>
        <v>27</v>
      </c>
      <c r="AA182" s="60">
        <f t="shared" si="13"/>
        <v>29</v>
      </c>
      <c r="AB182" s="60"/>
      <c r="AC182" s="60"/>
    </row>
    <row r="183" ht="15.75" customHeight="1">
      <c r="A183" s="77">
        <f>'Sessional + End Term Assessment'!A184</f>
        <v>177</v>
      </c>
      <c r="B183" s="78" t="str">
        <f>'Sessional + End Term Assessment'!B184</f>
        <v>23ETCCE002</v>
      </c>
      <c r="C183" s="78" t="str">
        <f>'Sessional + End Term Assessment'!C184</f>
        <v>MS.DIPIKA KALAL</v>
      </c>
      <c r="D183" s="79">
        <v>27.0</v>
      </c>
      <c r="E183" s="80">
        <f t="shared" si="14"/>
        <v>1</v>
      </c>
      <c r="F183" s="80">
        <f t="shared" si="15"/>
        <v>1</v>
      </c>
      <c r="G183" s="80">
        <f t="shared" si="16"/>
        <v>1</v>
      </c>
      <c r="H183" s="79">
        <v>25.0</v>
      </c>
      <c r="I183" s="80">
        <f t="shared" si="17"/>
        <v>1</v>
      </c>
      <c r="J183" s="80">
        <f t="shared" si="18"/>
        <v>1</v>
      </c>
      <c r="K183" s="80">
        <f t="shared" si="19"/>
        <v>1</v>
      </c>
      <c r="L183" s="79">
        <v>13.0</v>
      </c>
      <c r="M183" s="80">
        <f t="shared" si="20"/>
        <v>1</v>
      </c>
      <c r="N183" s="80">
        <f t="shared" si="21"/>
        <v>1</v>
      </c>
      <c r="O183" s="80">
        <f t="shared" si="22"/>
        <v>1</v>
      </c>
      <c r="P183" s="90"/>
      <c r="Q183" s="60"/>
      <c r="R183" s="60"/>
      <c r="S183" s="81">
        <f t="shared" si="23"/>
        <v>65</v>
      </c>
      <c r="T183" s="60">
        <v>54.0</v>
      </c>
      <c r="U183" s="83"/>
      <c r="V183" s="60"/>
      <c r="W183" s="60"/>
      <c r="X183" s="34">
        <v>29.0</v>
      </c>
      <c r="Y183" s="60">
        <f t="shared" si="11"/>
        <v>66</v>
      </c>
      <c r="Z183" s="60">
        <f t="shared" si="12"/>
        <v>28</v>
      </c>
      <c r="AA183" s="60">
        <f t="shared" si="13"/>
        <v>30</v>
      </c>
      <c r="AB183" s="60"/>
      <c r="AC183" s="60"/>
    </row>
    <row r="184" ht="15.75" customHeight="1">
      <c r="A184" s="77">
        <f>'Sessional + End Term Assessment'!A185</f>
        <v>178</v>
      </c>
      <c r="B184" s="78" t="str">
        <f>'Sessional + End Term Assessment'!B185</f>
        <v>23ETCCE003</v>
      </c>
      <c r="C184" s="78" t="str">
        <f>'Sessional + End Term Assessment'!C185</f>
        <v>MS.NIKITA KALAL</v>
      </c>
      <c r="D184" s="79">
        <v>24.0</v>
      </c>
      <c r="E184" s="80">
        <f t="shared" si="14"/>
        <v>1</v>
      </c>
      <c r="F184" s="80">
        <f t="shared" si="15"/>
        <v>1</v>
      </c>
      <c r="G184" s="80">
        <f t="shared" si="16"/>
        <v>1</v>
      </c>
      <c r="H184" s="79">
        <v>23.0</v>
      </c>
      <c r="I184" s="80">
        <f t="shared" si="17"/>
        <v>1</v>
      </c>
      <c r="J184" s="80">
        <f t="shared" si="18"/>
        <v>1</v>
      </c>
      <c r="K184" s="80">
        <f t="shared" si="19"/>
        <v>1</v>
      </c>
      <c r="L184" s="79">
        <v>11.0</v>
      </c>
      <c r="M184" s="80">
        <f t="shared" si="20"/>
        <v>1</v>
      </c>
      <c r="N184" s="80">
        <f t="shared" si="21"/>
        <v>1</v>
      </c>
      <c r="O184" s="80">
        <f t="shared" si="22"/>
        <v>1</v>
      </c>
      <c r="P184" s="90"/>
      <c r="Q184" s="60"/>
      <c r="R184" s="60"/>
      <c r="S184" s="81">
        <f t="shared" si="23"/>
        <v>58</v>
      </c>
      <c r="T184" s="60">
        <v>54.0</v>
      </c>
      <c r="U184" s="83"/>
      <c r="V184" s="60"/>
      <c r="W184" s="60"/>
      <c r="X184" s="34">
        <v>26.0</v>
      </c>
      <c r="Y184" s="60">
        <f t="shared" si="11"/>
        <v>59</v>
      </c>
      <c r="Z184" s="60">
        <f t="shared" si="12"/>
        <v>25</v>
      </c>
      <c r="AA184" s="60">
        <f t="shared" si="13"/>
        <v>27</v>
      </c>
      <c r="AB184" s="60"/>
      <c r="AC184" s="60"/>
    </row>
    <row r="185" ht="15.75" customHeight="1">
      <c r="A185" s="77">
        <f>'Sessional + End Term Assessment'!A186</f>
        <v>179</v>
      </c>
      <c r="B185" s="78" t="str">
        <f>'Sessional + End Term Assessment'!B186</f>
        <v>23ETCCE004</v>
      </c>
      <c r="C185" s="78" t="str">
        <f>'Sessional + End Term Assessment'!C186</f>
        <v>NAMAN CHOUDHARY</v>
      </c>
      <c r="D185" s="79">
        <v>14.0</v>
      </c>
      <c r="E185" s="80">
        <f t="shared" si="14"/>
        <v>1</v>
      </c>
      <c r="F185" s="80">
        <f t="shared" si="15"/>
        <v>0</v>
      </c>
      <c r="G185" s="80">
        <f t="shared" si="16"/>
        <v>0</v>
      </c>
      <c r="H185" s="79">
        <v>14.0</v>
      </c>
      <c r="I185" s="80">
        <f t="shared" si="17"/>
        <v>1</v>
      </c>
      <c r="J185" s="80">
        <f t="shared" si="18"/>
        <v>0</v>
      </c>
      <c r="K185" s="80">
        <f t="shared" si="19"/>
        <v>0</v>
      </c>
      <c r="L185" s="79">
        <v>6.0</v>
      </c>
      <c r="M185" s="80">
        <f t="shared" si="20"/>
        <v>0</v>
      </c>
      <c r="N185" s="80">
        <f t="shared" si="21"/>
        <v>0</v>
      </c>
      <c r="O185" s="80">
        <f t="shared" si="22"/>
        <v>0</v>
      </c>
      <c r="P185" s="90"/>
      <c r="Q185" s="60"/>
      <c r="R185" s="60"/>
      <c r="S185" s="81">
        <f t="shared" si="23"/>
        <v>34</v>
      </c>
      <c r="T185" s="60">
        <v>33.0</v>
      </c>
      <c r="U185" s="83"/>
      <c r="V185" s="60"/>
      <c r="W185" s="60"/>
      <c r="X185" s="34">
        <v>15.0</v>
      </c>
      <c r="Y185" s="60">
        <f t="shared" si="11"/>
        <v>33</v>
      </c>
      <c r="Z185" s="60">
        <f t="shared" si="12"/>
        <v>14</v>
      </c>
      <c r="AA185" s="60">
        <f t="shared" si="13"/>
        <v>16</v>
      </c>
      <c r="AB185" s="60"/>
      <c r="AC185" s="60"/>
    </row>
    <row r="186" ht="15.75" customHeight="1">
      <c r="A186" s="77">
        <f>'Sessional + End Term Assessment'!A187</f>
        <v>180</v>
      </c>
      <c r="B186" s="78" t="str">
        <f>'Sessional + End Term Assessment'!B187</f>
        <v>23ETCCE005</v>
      </c>
      <c r="C186" s="78" t="str">
        <f>'Sessional + End Term Assessment'!C187</f>
        <v>NARESH MEENA</v>
      </c>
      <c r="D186" s="79">
        <v>24.0</v>
      </c>
      <c r="E186" s="80">
        <f t="shared" si="14"/>
        <v>1</v>
      </c>
      <c r="F186" s="80">
        <f t="shared" si="15"/>
        <v>1</v>
      </c>
      <c r="G186" s="80">
        <f t="shared" si="16"/>
        <v>1</v>
      </c>
      <c r="H186" s="79">
        <v>23.0</v>
      </c>
      <c r="I186" s="80">
        <f t="shared" si="17"/>
        <v>1</v>
      </c>
      <c r="J186" s="80">
        <f t="shared" si="18"/>
        <v>1</v>
      </c>
      <c r="K186" s="80">
        <f t="shared" si="19"/>
        <v>1</v>
      </c>
      <c r="L186" s="79">
        <v>11.0</v>
      </c>
      <c r="M186" s="80">
        <f t="shared" si="20"/>
        <v>1</v>
      </c>
      <c r="N186" s="80">
        <f t="shared" si="21"/>
        <v>1</v>
      </c>
      <c r="O186" s="80">
        <f t="shared" si="22"/>
        <v>1</v>
      </c>
      <c r="P186" s="90"/>
      <c r="Q186" s="60"/>
      <c r="R186" s="60"/>
      <c r="S186" s="81">
        <f t="shared" si="23"/>
        <v>58</v>
      </c>
      <c r="T186" s="60">
        <v>63.0</v>
      </c>
      <c r="U186" s="83"/>
      <c r="V186" s="60"/>
      <c r="W186" s="60"/>
      <c r="X186" s="34">
        <v>26.0</v>
      </c>
      <c r="Y186" s="60">
        <f t="shared" si="11"/>
        <v>59</v>
      </c>
      <c r="Z186" s="60">
        <f t="shared" si="12"/>
        <v>25</v>
      </c>
      <c r="AA186" s="60">
        <f t="shared" si="13"/>
        <v>27</v>
      </c>
      <c r="AB186" s="60"/>
      <c r="AC186" s="60"/>
    </row>
    <row r="187" ht="15.75" customHeight="1">
      <c r="A187" s="77">
        <f>'Sessional + End Term Assessment'!A188</f>
        <v>181</v>
      </c>
      <c r="B187" s="78" t="str">
        <f>'Sessional + End Term Assessment'!B188</f>
        <v>23ETCCE006</v>
      </c>
      <c r="C187" s="78" t="str">
        <f>'Sessional + End Term Assessment'!C188</f>
        <v>NAVEEN NATH JOGI</v>
      </c>
      <c r="D187" s="79">
        <v>17.0</v>
      </c>
      <c r="E187" s="80">
        <f t="shared" si="14"/>
        <v>1</v>
      </c>
      <c r="F187" s="80">
        <f t="shared" si="15"/>
        <v>1</v>
      </c>
      <c r="G187" s="80">
        <f t="shared" si="16"/>
        <v>0</v>
      </c>
      <c r="H187" s="79">
        <v>16.0</v>
      </c>
      <c r="I187" s="80">
        <f t="shared" si="17"/>
        <v>1</v>
      </c>
      <c r="J187" s="80">
        <f t="shared" si="18"/>
        <v>0</v>
      </c>
      <c r="K187" s="80">
        <f t="shared" si="19"/>
        <v>0</v>
      </c>
      <c r="L187" s="79">
        <v>8.0</v>
      </c>
      <c r="M187" s="80">
        <f t="shared" si="20"/>
        <v>1</v>
      </c>
      <c r="N187" s="80">
        <f t="shared" si="21"/>
        <v>0</v>
      </c>
      <c r="O187" s="80">
        <f t="shared" si="22"/>
        <v>0</v>
      </c>
      <c r="P187" s="90"/>
      <c r="Q187" s="60"/>
      <c r="R187" s="60"/>
      <c r="S187" s="81">
        <f t="shared" si="23"/>
        <v>41</v>
      </c>
      <c r="T187" s="60">
        <v>54.0</v>
      </c>
      <c r="U187" s="83"/>
      <c r="V187" s="60"/>
      <c r="W187" s="60"/>
      <c r="X187" s="34">
        <v>18.0</v>
      </c>
      <c r="Y187" s="60">
        <f t="shared" si="11"/>
        <v>40</v>
      </c>
      <c r="Z187" s="60">
        <f t="shared" si="12"/>
        <v>17</v>
      </c>
      <c r="AA187" s="60">
        <f t="shared" si="13"/>
        <v>19</v>
      </c>
      <c r="AB187" s="60"/>
      <c r="AC187" s="60"/>
    </row>
    <row r="188" ht="15.75" customHeight="1">
      <c r="A188" s="77">
        <f>'Sessional + End Term Assessment'!A189</f>
        <v>182</v>
      </c>
      <c r="B188" s="78" t="str">
        <f>'Sessional + End Term Assessment'!B189</f>
        <v>23ETCCE007</v>
      </c>
      <c r="C188" s="78" t="str">
        <f>'Sessional + End Term Assessment'!C189</f>
        <v>SAYAM MEHTA</v>
      </c>
      <c r="D188" s="79">
        <v>27.0</v>
      </c>
      <c r="E188" s="80">
        <f t="shared" si="14"/>
        <v>1</v>
      </c>
      <c r="F188" s="80">
        <f t="shared" si="15"/>
        <v>1</v>
      </c>
      <c r="G188" s="80">
        <f t="shared" si="16"/>
        <v>1</v>
      </c>
      <c r="H188" s="79">
        <v>25.0</v>
      </c>
      <c r="I188" s="80">
        <f t="shared" si="17"/>
        <v>1</v>
      </c>
      <c r="J188" s="80">
        <f t="shared" si="18"/>
        <v>1</v>
      </c>
      <c r="K188" s="80">
        <f t="shared" si="19"/>
        <v>1</v>
      </c>
      <c r="L188" s="79">
        <v>13.0</v>
      </c>
      <c r="M188" s="80">
        <f t="shared" si="20"/>
        <v>1</v>
      </c>
      <c r="N188" s="80">
        <f t="shared" si="21"/>
        <v>1</v>
      </c>
      <c r="O188" s="80">
        <f t="shared" si="22"/>
        <v>1</v>
      </c>
      <c r="P188" s="90"/>
      <c r="Q188" s="60"/>
      <c r="R188" s="60"/>
      <c r="S188" s="81">
        <f t="shared" si="23"/>
        <v>65</v>
      </c>
      <c r="T188" s="60">
        <v>56.0</v>
      </c>
      <c r="U188" s="83"/>
      <c r="V188" s="60"/>
      <c r="W188" s="60"/>
      <c r="X188" s="34">
        <v>29.0</v>
      </c>
      <c r="Y188" s="60">
        <f t="shared" si="11"/>
        <v>66</v>
      </c>
      <c r="Z188" s="60">
        <f t="shared" si="12"/>
        <v>28</v>
      </c>
      <c r="AA188" s="60">
        <f t="shared" si="13"/>
        <v>30</v>
      </c>
      <c r="AB188" s="60"/>
      <c r="AC188" s="60"/>
    </row>
    <row r="189" ht="15.75" customHeight="1">
      <c r="A189" s="77">
        <f>'Sessional + End Term Assessment'!A190</f>
        <v>183</v>
      </c>
      <c r="B189" s="78" t="str">
        <f>'Sessional + End Term Assessment'!B190</f>
        <v>23ETCCE008</v>
      </c>
      <c r="C189" s="78" t="str">
        <f>'Sessional + End Term Assessment'!C190</f>
        <v>SHIVAM</v>
      </c>
      <c r="D189" s="79">
        <v>25.0</v>
      </c>
      <c r="E189" s="80">
        <f t="shared" si="14"/>
        <v>1</v>
      </c>
      <c r="F189" s="80">
        <f t="shared" si="15"/>
        <v>1</v>
      </c>
      <c r="G189" s="80">
        <f t="shared" si="16"/>
        <v>1</v>
      </c>
      <c r="H189" s="79">
        <v>24.0</v>
      </c>
      <c r="I189" s="80">
        <f t="shared" si="17"/>
        <v>1</v>
      </c>
      <c r="J189" s="80">
        <f t="shared" si="18"/>
        <v>1</v>
      </c>
      <c r="K189" s="80">
        <f t="shared" si="19"/>
        <v>1</v>
      </c>
      <c r="L189" s="79">
        <v>12.0</v>
      </c>
      <c r="M189" s="80">
        <f t="shared" si="20"/>
        <v>1</v>
      </c>
      <c r="N189" s="80">
        <f t="shared" si="21"/>
        <v>1</v>
      </c>
      <c r="O189" s="80">
        <f t="shared" si="22"/>
        <v>1</v>
      </c>
      <c r="P189" s="90"/>
      <c r="Q189" s="60"/>
      <c r="R189" s="60"/>
      <c r="S189" s="81">
        <f t="shared" si="23"/>
        <v>61</v>
      </c>
      <c r="T189" s="60">
        <v>63.0</v>
      </c>
      <c r="U189" s="83"/>
      <c r="V189" s="60"/>
      <c r="W189" s="60"/>
      <c r="X189" s="34">
        <v>27.0</v>
      </c>
      <c r="Y189" s="60">
        <f t="shared" si="11"/>
        <v>61</v>
      </c>
      <c r="Z189" s="60">
        <f t="shared" si="12"/>
        <v>26</v>
      </c>
      <c r="AA189" s="60">
        <f t="shared" si="13"/>
        <v>28</v>
      </c>
      <c r="AB189" s="60"/>
      <c r="AC189" s="60"/>
    </row>
    <row r="190" ht="15.75" customHeight="1">
      <c r="A190" s="77">
        <f>'Sessional + End Term Assessment'!A191</f>
        <v>184</v>
      </c>
      <c r="B190" s="78" t="str">
        <f>'Sessional + End Term Assessment'!B191</f>
        <v>23ETCEC001</v>
      </c>
      <c r="C190" s="78" t="str">
        <f>'Sessional + End Term Assessment'!C191</f>
        <v>ABHISHEK JODHA</v>
      </c>
      <c r="D190" s="79">
        <v>28.0</v>
      </c>
      <c r="E190" s="80">
        <f t="shared" si="14"/>
        <v>1</v>
      </c>
      <c r="F190" s="80">
        <f t="shared" si="15"/>
        <v>1</v>
      </c>
      <c r="G190" s="80">
        <f t="shared" si="16"/>
        <v>1</v>
      </c>
      <c r="H190" s="79">
        <v>26.0</v>
      </c>
      <c r="I190" s="80">
        <f t="shared" si="17"/>
        <v>1</v>
      </c>
      <c r="J190" s="80">
        <f t="shared" si="18"/>
        <v>1</v>
      </c>
      <c r="K190" s="80">
        <f t="shared" si="19"/>
        <v>1</v>
      </c>
      <c r="L190" s="79">
        <v>13.0</v>
      </c>
      <c r="M190" s="80">
        <f t="shared" si="20"/>
        <v>1</v>
      </c>
      <c r="N190" s="80">
        <f t="shared" si="21"/>
        <v>1</v>
      </c>
      <c r="O190" s="80">
        <f t="shared" si="22"/>
        <v>1</v>
      </c>
      <c r="P190" s="90"/>
      <c r="Q190" s="60"/>
      <c r="R190" s="60"/>
      <c r="S190" s="81">
        <f t="shared" si="23"/>
        <v>67</v>
      </c>
      <c r="T190" s="60">
        <v>68.0</v>
      </c>
      <c r="U190" s="83"/>
      <c r="V190" s="60"/>
      <c r="W190" s="60"/>
      <c r="X190" s="34">
        <v>30.0</v>
      </c>
      <c r="Y190" s="60">
        <f t="shared" si="11"/>
        <v>68</v>
      </c>
      <c r="Z190" s="60">
        <f t="shared" si="12"/>
        <v>29</v>
      </c>
      <c r="AA190" s="60">
        <f t="shared" si="13"/>
        <v>31</v>
      </c>
      <c r="AB190" s="60"/>
      <c r="AC190" s="60"/>
    </row>
    <row r="191" ht="15.75" customHeight="1">
      <c r="A191" s="77">
        <f>'Sessional + End Term Assessment'!A192</f>
        <v>185</v>
      </c>
      <c r="B191" s="78" t="str">
        <f>'Sessional + End Term Assessment'!B192</f>
        <v>23ETCEC002</v>
      </c>
      <c r="C191" s="78" t="str">
        <f>'Sessional + End Term Assessment'!C192</f>
        <v>ANJALI RATHORE</v>
      </c>
      <c r="D191" s="79">
        <v>28.0</v>
      </c>
      <c r="E191" s="80">
        <f t="shared" si="14"/>
        <v>1</v>
      </c>
      <c r="F191" s="80">
        <f t="shared" si="15"/>
        <v>1</v>
      </c>
      <c r="G191" s="80">
        <f t="shared" si="16"/>
        <v>1</v>
      </c>
      <c r="H191" s="79">
        <v>26.0</v>
      </c>
      <c r="I191" s="80">
        <f t="shared" si="17"/>
        <v>1</v>
      </c>
      <c r="J191" s="80">
        <f t="shared" si="18"/>
        <v>1</v>
      </c>
      <c r="K191" s="80">
        <f t="shared" si="19"/>
        <v>1</v>
      </c>
      <c r="L191" s="79">
        <v>13.0</v>
      </c>
      <c r="M191" s="80">
        <f t="shared" si="20"/>
        <v>1</v>
      </c>
      <c r="N191" s="80">
        <f t="shared" si="21"/>
        <v>1</v>
      </c>
      <c r="O191" s="80">
        <f t="shared" si="22"/>
        <v>1</v>
      </c>
      <c r="P191" s="90"/>
      <c r="Q191" s="60"/>
      <c r="R191" s="60"/>
      <c r="S191" s="81">
        <f t="shared" si="23"/>
        <v>67</v>
      </c>
      <c r="T191" s="60">
        <v>68.0</v>
      </c>
      <c r="U191" s="83"/>
      <c r="V191" s="60"/>
      <c r="W191" s="60"/>
      <c r="X191" s="34">
        <v>30.0</v>
      </c>
      <c r="Y191" s="60">
        <f t="shared" si="11"/>
        <v>68</v>
      </c>
      <c r="Z191" s="60">
        <f t="shared" si="12"/>
        <v>29</v>
      </c>
      <c r="AA191" s="60">
        <f t="shared" si="13"/>
        <v>31</v>
      </c>
      <c r="AB191" s="60"/>
      <c r="AC191" s="60"/>
    </row>
    <row r="192" ht="15.75" customHeight="1">
      <c r="A192" s="77">
        <f>'Sessional + End Term Assessment'!A193</f>
        <v>186</v>
      </c>
      <c r="B192" s="78" t="str">
        <f>'Sessional + End Term Assessment'!B193</f>
        <v>23ETCEC003</v>
      </c>
      <c r="C192" s="78" t="str">
        <f>'Sessional + End Term Assessment'!C193</f>
        <v>ARCHI KHATTAR</v>
      </c>
      <c r="D192" s="79">
        <v>27.0</v>
      </c>
      <c r="E192" s="80">
        <f t="shared" si="14"/>
        <v>1</v>
      </c>
      <c r="F192" s="80">
        <f t="shared" si="15"/>
        <v>1</v>
      </c>
      <c r="G192" s="80">
        <f t="shared" si="16"/>
        <v>1</v>
      </c>
      <c r="H192" s="79">
        <v>25.0</v>
      </c>
      <c r="I192" s="80">
        <f t="shared" si="17"/>
        <v>1</v>
      </c>
      <c r="J192" s="80">
        <f t="shared" si="18"/>
        <v>1</v>
      </c>
      <c r="K192" s="80">
        <f t="shared" si="19"/>
        <v>1</v>
      </c>
      <c r="L192" s="79">
        <v>13.0</v>
      </c>
      <c r="M192" s="80">
        <f t="shared" si="20"/>
        <v>1</v>
      </c>
      <c r="N192" s="80">
        <f t="shared" si="21"/>
        <v>1</v>
      </c>
      <c r="O192" s="80">
        <f t="shared" si="22"/>
        <v>1</v>
      </c>
      <c r="P192" s="90"/>
      <c r="Q192" s="60"/>
      <c r="R192" s="60"/>
      <c r="S192" s="81">
        <f t="shared" si="23"/>
        <v>65</v>
      </c>
      <c r="T192" s="60">
        <v>68.0</v>
      </c>
      <c r="U192" s="83"/>
      <c r="V192" s="60"/>
      <c r="W192" s="60"/>
      <c r="X192" s="34">
        <v>29.0</v>
      </c>
      <c r="Y192" s="60">
        <f t="shared" si="11"/>
        <v>66</v>
      </c>
      <c r="Z192" s="60">
        <f t="shared" si="12"/>
        <v>28</v>
      </c>
      <c r="AA192" s="60">
        <f t="shared" si="13"/>
        <v>30</v>
      </c>
      <c r="AB192" s="60"/>
      <c r="AC192" s="60"/>
    </row>
    <row r="193" ht="15.75" customHeight="1">
      <c r="A193" s="77">
        <f>'Sessional + End Term Assessment'!A194</f>
        <v>187</v>
      </c>
      <c r="B193" s="78" t="str">
        <f>'Sessional + End Term Assessment'!B194</f>
        <v>23ETCEC004</v>
      </c>
      <c r="C193" s="78" t="str">
        <f>'Sessional + End Term Assessment'!C194</f>
        <v>DEVENDRA SINGH</v>
      </c>
      <c r="D193" s="79">
        <v>20.0</v>
      </c>
      <c r="E193" s="80">
        <f t="shared" si="14"/>
        <v>1</v>
      </c>
      <c r="F193" s="80">
        <f t="shared" si="15"/>
        <v>1</v>
      </c>
      <c r="G193" s="80">
        <f t="shared" si="16"/>
        <v>1</v>
      </c>
      <c r="H193" s="79">
        <v>18.0</v>
      </c>
      <c r="I193" s="80">
        <f t="shared" si="17"/>
        <v>1</v>
      </c>
      <c r="J193" s="80">
        <f t="shared" si="18"/>
        <v>1</v>
      </c>
      <c r="K193" s="80">
        <f t="shared" si="19"/>
        <v>0</v>
      </c>
      <c r="L193" s="79">
        <v>9.0</v>
      </c>
      <c r="M193" s="80">
        <f t="shared" si="20"/>
        <v>1</v>
      </c>
      <c r="N193" s="80">
        <f t="shared" si="21"/>
        <v>1</v>
      </c>
      <c r="O193" s="80">
        <f t="shared" si="22"/>
        <v>0</v>
      </c>
      <c r="P193" s="90"/>
      <c r="Q193" s="60"/>
      <c r="R193" s="60"/>
      <c r="S193" s="81">
        <f t="shared" si="23"/>
        <v>47</v>
      </c>
      <c r="T193" s="60">
        <v>49.0</v>
      </c>
      <c r="U193" s="83"/>
      <c r="V193" s="60"/>
      <c r="W193" s="60"/>
      <c r="X193" s="34">
        <v>21.0</v>
      </c>
      <c r="Y193" s="60">
        <f t="shared" si="11"/>
        <v>47</v>
      </c>
      <c r="Z193" s="60">
        <f t="shared" si="12"/>
        <v>20</v>
      </c>
      <c r="AA193" s="60">
        <f t="shared" si="13"/>
        <v>22</v>
      </c>
      <c r="AB193" s="60"/>
      <c r="AC193" s="60"/>
    </row>
    <row r="194" ht="15.75" customHeight="1">
      <c r="A194" s="77">
        <f>'Sessional + End Term Assessment'!A195</f>
        <v>188</v>
      </c>
      <c r="B194" s="78" t="str">
        <f>'Sessional + End Term Assessment'!B195</f>
        <v>23ETCEC005</v>
      </c>
      <c r="C194" s="78" t="str">
        <f>'Sessional + End Term Assessment'!C195</f>
        <v>JAIN MAYANK AMRUT</v>
      </c>
      <c r="D194" s="79">
        <v>27.0</v>
      </c>
      <c r="E194" s="80">
        <f t="shared" si="14"/>
        <v>1</v>
      </c>
      <c r="F194" s="80">
        <f t="shared" si="15"/>
        <v>1</v>
      </c>
      <c r="G194" s="80">
        <f t="shared" si="16"/>
        <v>1</v>
      </c>
      <c r="H194" s="79">
        <v>25.0</v>
      </c>
      <c r="I194" s="80">
        <f t="shared" si="17"/>
        <v>1</v>
      </c>
      <c r="J194" s="80">
        <f t="shared" si="18"/>
        <v>1</v>
      </c>
      <c r="K194" s="80">
        <f t="shared" si="19"/>
        <v>1</v>
      </c>
      <c r="L194" s="79">
        <v>13.0</v>
      </c>
      <c r="M194" s="80">
        <f t="shared" si="20"/>
        <v>1</v>
      </c>
      <c r="N194" s="80">
        <f t="shared" si="21"/>
        <v>1</v>
      </c>
      <c r="O194" s="80">
        <f t="shared" si="22"/>
        <v>1</v>
      </c>
      <c r="P194" s="90"/>
      <c r="Q194" s="60"/>
      <c r="R194" s="60"/>
      <c r="S194" s="81">
        <f t="shared" si="23"/>
        <v>65</v>
      </c>
      <c r="T194" s="60">
        <v>59.0</v>
      </c>
      <c r="U194" s="83"/>
      <c r="V194" s="60"/>
      <c r="W194" s="60"/>
      <c r="X194" s="34">
        <v>29.0</v>
      </c>
      <c r="Y194" s="60">
        <f t="shared" si="11"/>
        <v>66</v>
      </c>
      <c r="Z194" s="60">
        <f t="shared" si="12"/>
        <v>28</v>
      </c>
      <c r="AA194" s="60">
        <f t="shared" si="13"/>
        <v>30</v>
      </c>
      <c r="AB194" s="60"/>
      <c r="AC194" s="60"/>
    </row>
    <row r="195" ht="15.75" customHeight="1">
      <c r="A195" s="77">
        <f>'Sessional + End Term Assessment'!A196</f>
        <v>189</v>
      </c>
      <c r="B195" s="78" t="str">
        <f>'Sessional + End Term Assessment'!B196</f>
        <v>23ETCEC006</v>
      </c>
      <c r="C195" s="78" t="str">
        <f>'Sessional + End Term Assessment'!C196</f>
        <v>MANISH BYAWAT</v>
      </c>
      <c r="D195" s="79">
        <v>17.0</v>
      </c>
      <c r="E195" s="79" t="s">
        <v>89</v>
      </c>
      <c r="F195" s="79" t="s">
        <v>89</v>
      </c>
      <c r="G195" s="79" t="s">
        <v>89</v>
      </c>
      <c r="H195" s="79">
        <v>16.0</v>
      </c>
      <c r="I195" s="79" t="s">
        <v>89</v>
      </c>
      <c r="J195" s="79" t="s">
        <v>89</v>
      </c>
      <c r="K195" s="79" t="s">
        <v>89</v>
      </c>
      <c r="L195" s="79" t="s">
        <v>89</v>
      </c>
      <c r="M195" s="79" t="s">
        <v>89</v>
      </c>
      <c r="N195" s="79" t="s">
        <v>89</v>
      </c>
      <c r="O195" s="79" t="s">
        <v>89</v>
      </c>
      <c r="P195" s="90"/>
      <c r="Q195" s="60"/>
      <c r="R195" s="60"/>
      <c r="S195" s="81">
        <f t="shared" si="23"/>
        <v>33</v>
      </c>
      <c r="T195" s="60" t="s">
        <v>89</v>
      </c>
      <c r="U195" s="83"/>
      <c r="V195" s="60"/>
      <c r="W195" s="60"/>
      <c r="X195" s="92">
        <v>18.0</v>
      </c>
      <c r="Y195" s="60" t="s">
        <v>89</v>
      </c>
      <c r="Z195" s="60" t="s">
        <v>89</v>
      </c>
      <c r="AA195" s="60" t="s">
        <v>89</v>
      </c>
      <c r="AB195" s="60"/>
      <c r="AC195" s="60"/>
    </row>
    <row r="196" ht="15.75" customHeight="1">
      <c r="A196" s="77">
        <f>'Sessional + End Term Assessment'!A197</f>
        <v>190</v>
      </c>
      <c r="B196" s="78" t="str">
        <f>'Sessional + End Term Assessment'!B197</f>
        <v>23ETCEC007</v>
      </c>
      <c r="C196" s="78" t="str">
        <f>'Sessional + End Term Assessment'!C197</f>
        <v>MS.HITAL KUMAWAT</v>
      </c>
      <c r="D196" s="79">
        <v>27.0</v>
      </c>
      <c r="E196" s="80">
        <f t="shared" ref="E196:E203" si="24">IF(D196&gt;=($D$6*0.5),1,0)</f>
        <v>1</v>
      </c>
      <c r="F196" s="80">
        <f t="shared" ref="F196:F203" si="25">IF(D196&gt;=($D$6*0.6),1,0)</f>
        <v>1</v>
      </c>
      <c r="G196" s="80">
        <f t="shared" ref="G196:G203" si="26">IF(D196&gt;=($D$6*0.7),1,0)</f>
        <v>1</v>
      </c>
      <c r="H196" s="79">
        <v>25.0</v>
      </c>
      <c r="I196" s="80">
        <f t="shared" ref="I196:I203" si="27">IF(H196&gt;=($H$6*0.5),1,0)</f>
        <v>1</v>
      </c>
      <c r="J196" s="80">
        <f t="shared" ref="J196:J203" si="28">IF(H196&gt;=($H$6*0.6),1,0)</f>
        <v>1</v>
      </c>
      <c r="K196" s="80">
        <f t="shared" ref="K196:K203" si="29">IF(H196&gt;=($H$6*0.7),1,0)</f>
        <v>1</v>
      </c>
      <c r="L196" s="79">
        <v>13.0</v>
      </c>
      <c r="M196" s="80">
        <f t="shared" ref="M196:M203" si="30">IF(L196&gt;=($L$6*0.5),1,0)</f>
        <v>1</v>
      </c>
      <c r="N196" s="80">
        <f t="shared" ref="N196:N203" si="31">IF(L196&gt;=($L$6*0.6),1,0)</f>
        <v>1</v>
      </c>
      <c r="O196" s="80">
        <f t="shared" ref="O196:O203" si="32">IF(L196&gt;=($L$6*0.7),1,0)</f>
        <v>1</v>
      </c>
      <c r="P196" s="90"/>
      <c r="Q196" s="60"/>
      <c r="R196" s="60"/>
      <c r="S196" s="81">
        <f t="shared" si="23"/>
        <v>65</v>
      </c>
      <c r="T196" s="60">
        <v>56.0</v>
      </c>
      <c r="U196" s="83"/>
      <c r="V196" s="60"/>
      <c r="W196" s="60"/>
      <c r="X196" s="34">
        <v>29.0</v>
      </c>
      <c r="Y196" s="60">
        <f t="shared" ref="Y196:Y203" si="33">ROUNDUP(7/3*Z196,0)</f>
        <v>66</v>
      </c>
      <c r="Z196" s="60">
        <f t="shared" ref="Z196:Z203" si="34">X196-1</f>
        <v>28</v>
      </c>
      <c r="AA196" s="60">
        <f t="shared" ref="AA196:AA203" si="35">X196+1</f>
        <v>30</v>
      </c>
      <c r="AB196" s="60"/>
      <c r="AC196" s="60"/>
    </row>
    <row r="197" ht="15.75" customHeight="1">
      <c r="A197" s="77">
        <f>'Sessional + End Term Assessment'!A198</f>
        <v>191</v>
      </c>
      <c r="B197" s="78" t="str">
        <f>'Sessional + End Term Assessment'!B198</f>
        <v>23ETCEC008</v>
      </c>
      <c r="C197" s="78" t="str">
        <f>'Sessional + End Term Assessment'!C198</f>
        <v>NARENDRA SINGH CHAUHAN</v>
      </c>
      <c r="D197" s="79">
        <v>17.0</v>
      </c>
      <c r="E197" s="80">
        <f t="shared" si="24"/>
        <v>1</v>
      </c>
      <c r="F197" s="80">
        <f t="shared" si="25"/>
        <v>1</v>
      </c>
      <c r="G197" s="80">
        <f t="shared" si="26"/>
        <v>0</v>
      </c>
      <c r="H197" s="79">
        <v>16.0</v>
      </c>
      <c r="I197" s="80">
        <f t="shared" si="27"/>
        <v>1</v>
      </c>
      <c r="J197" s="80">
        <f t="shared" si="28"/>
        <v>0</v>
      </c>
      <c r="K197" s="80">
        <f t="shared" si="29"/>
        <v>0</v>
      </c>
      <c r="L197" s="79">
        <v>8.0</v>
      </c>
      <c r="M197" s="80">
        <f t="shared" si="30"/>
        <v>1</v>
      </c>
      <c r="N197" s="80">
        <f t="shared" si="31"/>
        <v>0</v>
      </c>
      <c r="O197" s="80">
        <f t="shared" si="32"/>
        <v>0</v>
      </c>
      <c r="P197" s="90"/>
      <c r="Q197" s="60"/>
      <c r="R197" s="60"/>
      <c r="S197" s="81">
        <f t="shared" si="23"/>
        <v>41</v>
      </c>
      <c r="T197" s="60">
        <v>49.0</v>
      </c>
      <c r="U197" s="83"/>
      <c r="V197" s="60"/>
      <c r="W197" s="60"/>
      <c r="X197" s="34">
        <v>18.0</v>
      </c>
      <c r="Y197" s="60">
        <f t="shared" si="33"/>
        <v>40</v>
      </c>
      <c r="Z197" s="60">
        <f t="shared" si="34"/>
        <v>17</v>
      </c>
      <c r="AA197" s="60">
        <f t="shared" si="35"/>
        <v>19</v>
      </c>
      <c r="AB197" s="60"/>
      <c r="AC197" s="60"/>
    </row>
    <row r="198" ht="15.75" customHeight="1">
      <c r="A198" s="77">
        <f>'Sessional + End Term Assessment'!A199</f>
        <v>192</v>
      </c>
      <c r="B198" s="78" t="str">
        <f>'Sessional + End Term Assessment'!B199</f>
        <v>23ETCEC009</v>
      </c>
      <c r="C198" s="78" t="str">
        <f>'Sessional + End Term Assessment'!C199</f>
        <v>RAGHURAJ RANA</v>
      </c>
      <c r="D198" s="79">
        <v>28.0</v>
      </c>
      <c r="E198" s="80">
        <f t="shared" si="24"/>
        <v>1</v>
      </c>
      <c r="F198" s="80">
        <f t="shared" si="25"/>
        <v>1</v>
      </c>
      <c r="G198" s="80">
        <f t="shared" si="26"/>
        <v>1</v>
      </c>
      <c r="H198" s="79">
        <v>26.0</v>
      </c>
      <c r="I198" s="80">
        <f t="shared" si="27"/>
        <v>1</v>
      </c>
      <c r="J198" s="80">
        <f t="shared" si="28"/>
        <v>1</v>
      </c>
      <c r="K198" s="80">
        <f t="shared" si="29"/>
        <v>1</v>
      </c>
      <c r="L198" s="79">
        <v>13.0</v>
      </c>
      <c r="M198" s="80">
        <f t="shared" si="30"/>
        <v>1</v>
      </c>
      <c r="N198" s="80">
        <f t="shared" si="31"/>
        <v>1</v>
      </c>
      <c r="O198" s="80">
        <f t="shared" si="32"/>
        <v>1</v>
      </c>
      <c r="P198" s="90"/>
      <c r="Q198" s="60"/>
      <c r="R198" s="60"/>
      <c r="S198" s="81">
        <f t="shared" si="23"/>
        <v>67</v>
      </c>
      <c r="T198" s="60">
        <v>49.0</v>
      </c>
      <c r="U198" s="83"/>
      <c r="V198" s="60"/>
      <c r="W198" s="60"/>
      <c r="X198" s="34">
        <v>30.0</v>
      </c>
      <c r="Y198" s="60">
        <f t="shared" si="33"/>
        <v>68</v>
      </c>
      <c r="Z198" s="60">
        <f t="shared" si="34"/>
        <v>29</v>
      </c>
      <c r="AA198" s="60">
        <f t="shared" si="35"/>
        <v>31</v>
      </c>
      <c r="AB198" s="60"/>
      <c r="AC198" s="60"/>
    </row>
    <row r="199" ht="15.75" customHeight="1">
      <c r="A199" s="77">
        <f>'Sessional + End Term Assessment'!A200</f>
        <v>193</v>
      </c>
      <c r="B199" s="78" t="str">
        <f>'Sessional + End Term Assessment'!B200</f>
        <v>23ETCEC010</v>
      </c>
      <c r="C199" s="78" t="str">
        <f>'Sessional + End Term Assessment'!C200</f>
        <v>RAJAT RAJ SINGH CHOUHAN</v>
      </c>
      <c r="D199" s="79">
        <v>23.0</v>
      </c>
      <c r="E199" s="80">
        <f t="shared" si="24"/>
        <v>1</v>
      </c>
      <c r="F199" s="80">
        <f t="shared" si="25"/>
        <v>1</v>
      </c>
      <c r="G199" s="80">
        <f t="shared" si="26"/>
        <v>1</v>
      </c>
      <c r="H199" s="79">
        <v>22.0</v>
      </c>
      <c r="I199" s="80">
        <f t="shared" si="27"/>
        <v>1</v>
      </c>
      <c r="J199" s="80">
        <f t="shared" si="28"/>
        <v>1</v>
      </c>
      <c r="K199" s="80">
        <f t="shared" si="29"/>
        <v>1</v>
      </c>
      <c r="L199" s="79">
        <v>11.0</v>
      </c>
      <c r="M199" s="80">
        <f t="shared" si="30"/>
        <v>1</v>
      </c>
      <c r="N199" s="80">
        <f t="shared" si="31"/>
        <v>1</v>
      </c>
      <c r="O199" s="80">
        <f t="shared" si="32"/>
        <v>1</v>
      </c>
      <c r="P199" s="90"/>
      <c r="Q199" s="60"/>
      <c r="R199" s="60"/>
      <c r="S199" s="81">
        <f t="shared" si="23"/>
        <v>56</v>
      </c>
      <c r="T199" s="60">
        <v>49.0</v>
      </c>
      <c r="U199" s="83"/>
      <c r="V199" s="60"/>
      <c r="W199" s="60"/>
      <c r="X199" s="34">
        <v>25.0</v>
      </c>
      <c r="Y199" s="60">
        <f t="shared" si="33"/>
        <v>56</v>
      </c>
      <c r="Z199" s="60">
        <f t="shared" si="34"/>
        <v>24</v>
      </c>
      <c r="AA199" s="60">
        <f t="shared" si="35"/>
        <v>26</v>
      </c>
      <c r="AB199" s="60"/>
      <c r="AC199" s="60"/>
    </row>
    <row r="200" ht="15.75" customHeight="1">
      <c r="A200" s="77">
        <f>'Sessional + End Term Assessment'!A201</f>
        <v>194</v>
      </c>
      <c r="B200" s="78" t="str">
        <f>'Sessional + End Term Assessment'!B201</f>
        <v>23ETCEC011</v>
      </c>
      <c r="C200" s="78" t="str">
        <f>'Sessional + End Term Assessment'!C201</f>
        <v>RISHABH SOLANKI</v>
      </c>
      <c r="D200" s="79">
        <v>27.0</v>
      </c>
      <c r="E200" s="80">
        <f t="shared" si="24"/>
        <v>1</v>
      </c>
      <c r="F200" s="80">
        <f t="shared" si="25"/>
        <v>1</v>
      </c>
      <c r="G200" s="80">
        <f t="shared" si="26"/>
        <v>1</v>
      </c>
      <c r="H200" s="79">
        <v>25.0</v>
      </c>
      <c r="I200" s="80">
        <f t="shared" si="27"/>
        <v>1</v>
      </c>
      <c r="J200" s="80">
        <f t="shared" si="28"/>
        <v>1</v>
      </c>
      <c r="K200" s="80">
        <f t="shared" si="29"/>
        <v>1</v>
      </c>
      <c r="L200" s="79">
        <v>13.0</v>
      </c>
      <c r="M200" s="80">
        <f t="shared" si="30"/>
        <v>1</v>
      </c>
      <c r="N200" s="80">
        <f t="shared" si="31"/>
        <v>1</v>
      </c>
      <c r="O200" s="80">
        <f t="shared" si="32"/>
        <v>1</v>
      </c>
      <c r="P200" s="90"/>
      <c r="Q200" s="60"/>
      <c r="R200" s="60"/>
      <c r="S200" s="81">
        <f t="shared" si="23"/>
        <v>65</v>
      </c>
      <c r="T200" s="60">
        <v>49.0</v>
      </c>
      <c r="U200" s="83"/>
      <c r="V200" s="60"/>
      <c r="W200" s="60"/>
      <c r="X200" s="34">
        <v>29.0</v>
      </c>
      <c r="Y200" s="60">
        <f t="shared" si="33"/>
        <v>66</v>
      </c>
      <c r="Z200" s="60">
        <f t="shared" si="34"/>
        <v>28</v>
      </c>
      <c r="AA200" s="60">
        <f t="shared" si="35"/>
        <v>30</v>
      </c>
      <c r="AB200" s="60"/>
      <c r="AC200" s="60"/>
    </row>
    <row r="201" ht="15.75" customHeight="1">
      <c r="A201" s="77">
        <f>'Sessional + End Term Assessment'!A202</f>
        <v>195</v>
      </c>
      <c r="B201" s="78" t="str">
        <f>'Sessional + End Term Assessment'!B202</f>
        <v>23ETCEC012</v>
      </c>
      <c r="C201" s="78" t="str">
        <f>'Sessional + End Term Assessment'!C202</f>
        <v>RUDRAKSH TELI</v>
      </c>
      <c r="D201" s="79">
        <v>22.0</v>
      </c>
      <c r="E201" s="80">
        <f t="shared" si="24"/>
        <v>1</v>
      </c>
      <c r="F201" s="80">
        <f t="shared" si="25"/>
        <v>1</v>
      </c>
      <c r="G201" s="80">
        <f t="shared" si="26"/>
        <v>1</v>
      </c>
      <c r="H201" s="79">
        <v>20.0</v>
      </c>
      <c r="I201" s="80">
        <f t="shared" si="27"/>
        <v>1</v>
      </c>
      <c r="J201" s="80">
        <f t="shared" si="28"/>
        <v>1</v>
      </c>
      <c r="K201" s="80">
        <f t="shared" si="29"/>
        <v>1</v>
      </c>
      <c r="L201" s="79">
        <v>10.0</v>
      </c>
      <c r="M201" s="80">
        <f t="shared" si="30"/>
        <v>1</v>
      </c>
      <c r="N201" s="80">
        <f t="shared" si="31"/>
        <v>1</v>
      </c>
      <c r="O201" s="80">
        <f t="shared" si="32"/>
        <v>1</v>
      </c>
      <c r="P201" s="90"/>
      <c r="Q201" s="60"/>
      <c r="R201" s="60"/>
      <c r="S201" s="81">
        <f t="shared" si="23"/>
        <v>52</v>
      </c>
      <c r="T201" s="60">
        <v>54.0</v>
      </c>
      <c r="U201" s="83"/>
      <c r="V201" s="60"/>
      <c r="W201" s="60"/>
      <c r="X201" s="34">
        <v>23.0</v>
      </c>
      <c r="Y201" s="60">
        <f t="shared" si="33"/>
        <v>52</v>
      </c>
      <c r="Z201" s="60">
        <f t="shared" si="34"/>
        <v>22</v>
      </c>
      <c r="AA201" s="60">
        <f t="shared" si="35"/>
        <v>24</v>
      </c>
      <c r="AB201" s="60"/>
      <c r="AC201" s="60"/>
    </row>
    <row r="202" ht="15.75" customHeight="1">
      <c r="A202" s="77">
        <f>'Sessional + End Term Assessment'!A203</f>
        <v>196</v>
      </c>
      <c r="B202" s="78" t="str">
        <f>'Sessional + End Term Assessment'!B203</f>
        <v>23ETCEC013</v>
      </c>
      <c r="C202" s="78" t="str">
        <f>'Sessional + End Term Assessment'!C203</f>
        <v>SUMIT GOSWAMI</v>
      </c>
      <c r="D202" s="79">
        <v>22.0</v>
      </c>
      <c r="E202" s="80">
        <f t="shared" si="24"/>
        <v>1</v>
      </c>
      <c r="F202" s="80">
        <f t="shared" si="25"/>
        <v>1</v>
      </c>
      <c r="G202" s="80">
        <f t="shared" si="26"/>
        <v>1</v>
      </c>
      <c r="H202" s="79">
        <v>20.0</v>
      </c>
      <c r="I202" s="80">
        <f t="shared" si="27"/>
        <v>1</v>
      </c>
      <c r="J202" s="80">
        <f t="shared" si="28"/>
        <v>1</v>
      </c>
      <c r="K202" s="80">
        <f t="shared" si="29"/>
        <v>1</v>
      </c>
      <c r="L202" s="79">
        <v>10.0</v>
      </c>
      <c r="M202" s="80">
        <f t="shared" si="30"/>
        <v>1</v>
      </c>
      <c r="N202" s="80">
        <f t="shared" si="31"/>
        <v>1</v>
      </c>
      <c r="O202" s="80">
        <f t="shared" si="32"/>
        <v>1</v>
      </c>
      <c r="P202" s="90"/>
      <c r="Q202" s="60"/>
      <c r="R202" s="60"/>
      <c r="S202" s="81">
        <f t="shared" si="23"/>
        <v>52</v>
      </c>
      <c r="T202" s="60">
        <v>49.0</v>
      </c>
      <c r="U202" s="83"/>
      <c r="V202" s="60"/>
      <c r="W202" s="60"/>
      <c r="X202" s="34">
        <v>23.0</v>
      </c>
      <c r="Y202" s="60">
        <f t="shared" si="33"/>
        <v>52</v>
      </c>
      <c r="Z202" s="60">
        <f t="shared" si="34"/>
        <v>22</v>
      </c>
      <c r="AA202" s="60">
        <f t="shared" si="35"/>
        <v>24</v>
      </c>
      <c r="AB202" s="60"/>
      <c r="AC202" s="60"/>
    </row>
    <row r="203" ht="15.75" customHeight="1">
      <c r="A203" s="77">
        <f>'Sessional + End Term Assessment'!A204</f>
        <v>197</v>
      </c>
      <c r="B203" s="78" t="str">
        <f>'Sessional + End Term Assessment'!B204</f>
        <v>23ETCME001</v>
      </c>
      <c r="C203" s="78" t="str">
        <f>'Sessional + End Term Assessment'!C204</f>
        <v>MANOJ MEGHWAL</v>
      </c>
      <c r="D203" s="79">
        <v>24.0</v>
      </c>
      <c r="E203" s="80">
        <f t="shared" si="24"/>
        <v>1</v>
      </c>
      <c r="F203" s="80">
        <f t="shared" si="25"/>
        <v>1</v>
      </c>
      <c r="G203" s="80">
        <f t="shared" si="26"/>
        <v>1</v>
      </c>
      <c r="H203" s="79">
        <v>23.0</v>
      </c>
      <c r="I203" s="80">
        <f t="shared" si="27"/>
        <v>1</v>
      </c>
      <c r="J203" s="80">
        <f t="shared" si="28"/>
        <v>1</v>
      </c>
      <c r="K203" s="80">
        <f t="shared" si="29"/>
        <v>1</v>
      </c>
      <c r="L203" s="79">
        <v>11.0</v>
      </c>
      <c r="M203" s="80">
        <f t="shared" si="30"/>
        <v>1</v>
      </c>
      <c r="N203" s="80">
        <f t="shared" si="31"/>
        <v>1</v>
      </c>
      <c r="O203" s="80">
        <f t="shared" si="32"/>
        <v>1</v>
      </c>
      <c r="P203" s="90"/>
      <c r="Q203" s="60"/>
      <c r="R203" s="60"/>
      <c r="S203" s="81">
        <f t="shared" si="23"/>
        <v>58</v>
      </c>
      <c r="T203" s="60">
        <v>49.0</v>
      </c>
      <c r="U203" s="83"/>
      <c r="V203" s="60"/>
      <c r="W203" s="60"/>
      <c r="X203" s="34">
        <v>26.0</v>
      </c>
      <c r="Y203" s="60">
        <f t="shared" si="33"/>
        <v>59</v>
      </c>
      <c r="Z203" s="60">
        <f t="shared" si="34"/>
        <v>25</v>
      </c>
      <c r="AA203" s="60">
        <f t="shared" si="35"/>
        <v>27</v>
      </c>
      <c r="AB203" s="60"/>
      <c r="AC203" s="60"/>
    </row>
    <row r="204" ht="15.75" customHeight="1">
      <c r="A204" s="77">
        <f>'Sessional + End Term Assessment'!A205</f>
        <v>198</v>
      </c>
      <c r="B204" s="78" t="str">
        <f>'Sessional + End Term Assessment'!B205</f>
        <v>23ETCME002</v>
      </c>
      <c r="C204" s="78" t="str">
        <f>'Sessional + End Term Assessment'!C205</f>
        <v>SAHIL GARASIYA</v>
      </c>
      <c r="D204" s="79" t="s">
        <v>89</v>
      </c>
      <c r="E204" s="79" t="s">
        <v>89</v>
      </c>
      <c r="F204" s="79" t="s">
        <v>89</v>
      </c>
      <c r="G204" s="79" t="s">
        <v>89</v>
      </c>
      <c r="H204" s="79" t="s">
        <v>89</v>
      </c>
      <c r="I204" s="79" t="s">
        <v>89</v>
      </c>
      <c r="J204" s="79" t="s">
        <v>89</v>
      </c>
      <c r="K204" s="79" t="s">
        <v>89</v>
      </c>
      <c r="L204" s="79" t="e">
        <v>#VALUE!</v>
      </c>
      <c r="M204" s="79" t="s">
        <v>89</v>
      </c>
      <c r="N204" s="79" t="s">
        <v>89</v>
      </c>
      <c r="O204" s="79" t="s">
        <v>89</v>
      </c>
      <c r="P204" s="90"/>
      <c r="Q204" s="60"/>
      <c r="R204" s="60"/>
      <c r="S204" s="81" t="s">
        <v>89</v>
      </c>
      <c r="T204" s="81" t="s">
        <v>89</v>
      </c>
      <c r="U204" s="83"/>
      <c r="V204" s="60"/>
      <c r="W204" s="60"/>
      <c r="X204" s="39" t="s">
        <v>88</v>
      </c>
      <c r="Y204" s="60" t="s">
        <v>89</v>
      </c>
      <c r="Z204" s="60" t="s">
        <v>89</v>
      </c>
      <c r="AA204" s="60" t="s">
        <v>89</v>
      </c>
      <c r="AB204" s="60"/>
      <c r="AC204" s="60"/>
    </row>
    <row r="205" ht="15.75" customHeight="1">
      <c r="A205" s="77">
        <f>'Sessional + End Term Assessment'!A206</f>
        <v>199</v>
      </c>
      <c r="B205" s="78" t="str">
        <f>'Sessional + End Term Assessment'!B206</f>
        <v>23ETCME003</v>
      </c>
      <c r="C205" s="78" t="str">
        <f>'Sessional + End Term Assessment'!C206</f>
        <v>VIKAS MEGHWAL</v>
      </c>
      <c r="D205" s="79">
        <v>27.0</v>
      </c>
      <c r="E205" s="80">
        <f>IF(D205&gt;=($D$6*0.5),1,0)</f>
        <v>1</v>
      </c>
      <c r="F205" s="80">
        <f>IF(D205&gt;=($D$6*0.6),1,0)</f>
        <v>1</v>
      </c>
      <c r="G205" s="80">
        <f>IF(D205&gt;=($D$6*0.7),1,0)</f>
        <v>1</v>
      </c>
      <c r="H205" s="79">
        <v>25.0</v>
      </c>
      <c r="I205" s="80">
        <f>IF(H205&gt;=($H$6*0.5),1,0)</f>
        <v>1</v>
      </c>
      <c r="J205" s="80">
        <f>IF(H205&gt;=($H$6*0.6),1,0)</f>
        <v>1</v>
      </c>
      <c r="K205" s="80">
        <f>IF(H205&gt;=($H$6*0.7),1,0)</f>
        <v>1</v>
      </c>
      <c r="L205" s="79">
        <v>13.0</v>
      </c>
      <c r="M205" s="80">
        <f>IF(L205&gt;=($L$6*0.5),1,0)</f>
        <v>1</v>
      </c>
      <c r="N205" s="80">
        <f>IF(L205&gt;=($L$6*0.6),1,0)</f>
        <v>1</v>
      </c>
      <c r="O205" s="80">
        <f>IF(L205&gt;=($L$6*0.7),1,0)</f>
        <v>1</v>
      </c>
      <c r="P205" s="90"/>
      <c r="Q205" s="60"/>
      <c r="R205" s="60"/>
      <c r="S205" s="81">
        <f>SUM(D205,H205,L205)</f>
        <v>65</v>
      </c>
      <c r="T205" s="60">
        <v>49.0</v>
      </c>
      <c r="U205" s="83"/>
      <c r="V205" s="60"/>
      <c r="W205" s="60"/>
      <c r="X205" s="34">
        <v>29.0</v>
      </c>
      <c r="Y205" s="60">
        <f>ROUNDUP(7/3*Z205,0)</f>
        <v>66</v>
      </c>
      <c r="Z205" s="60">
        <f>X205-1</f>
        <v>28</v>
      </c>
      <c r="AA205" s="60">
        <f>X205+1</f>
        <v>30</v>
      </c>
      <c r="AB205" s="60"/>
      <c r="AC205" s="60"/>
    </row>
    <row r="206" ht="15.75" customHeight="1">
      <c r="A206" s="77">
        <f>'Sessional + End Term Assessment'!A207</f>
        <v>200</v>
      </c>
      <c r="B206" s="78" t="str">
        <f>'Sessional + End Term Assessment'!B207</f>
        <v>23ETCME004</v>
      </c>
      <c r="C206" s="78" t="str">
        <f>'Sessional + End Term Assessment'!C207</f>
        <v>VIKASH KUMAR</v>
      </c>
      <c r="D206" s="79" t="s">
        <v>89</v>
      </c>
      <c r="E206" s="79" t="s">
        <v>89</v>
      </c>
      <c r="F206" s="79" t="s">
        <v>89</v>
      </c>
      <c r="G206" s="79" t="s">
        <v>89</v>
      </c>
      <c r="H206" s="79" t="s">
        <v>89</v>
      </c>
      <c r="I206" s="79" t="s">
        <v>89</v>
      </c>
      <c r="J206" s="79" t="s">
        <v>89</v>
      </c>
      <c r="K206" s="79" t="s">
        <v>89</v>
      </c>
      <c r="L206" s="79" t="e">
        <v>#VALUE!</v>
      </c>
      <c r="M206" s="79" t="s">
        <v>89</v>
      </c>
      <c r="N206" s="79" t="s">
        <v>89</v>
      </c>
      <c r="O206" s="79" t="s">
        <v>89</v>
      </c>
      <c r="P206" s="90"/>
      <c r="Q206" s="60"/>
      <c r="R206" s="60"/>
      <c r="S206" s="81" t="s">
        <v>89</v>
      </c>
      <c r="T206" s="81" t="s">
        <v>89</v>
      </c>
      <c r="U206" s="83"/>
      <c r="V206" s="60"/>
      <c r="W206" s="60"/>
      <c r="X206" s="39" t="s">
        <v>88</v>
      </c>
      <c r="Y206" s="60" t="s">
        <v>89</v>
      </c>
      <c r="Z206" s="60" t="s">
        <v>89</v>
      </c>
      <c r="AA206" s="60" t="s">
        <v>89</v>
      </c>
      <c r="AB206" s="60"/>
      <c r="AC206" s="60"/>
    </row>
    <row r="207" ht="15.75" customHeight="1">
      <c r="A207" s="60"/>
      <c r="B207" s="60"/>
      <c r="C207" s="60"/>
      <c r="D207" s="60"/>
      <c r="E207" s="84">
        <f t="shared" ref="E207:G207" si="36">COUNTIF(E7:E206,1)</f>
        <v>195</v>
      </c>
      <c r="F207" s="84">
        <f t="shared" si="36"/>
        <v>187</v>
      </c>
      <c r="G207" s="84">
        <f t="shared" si="36"/>
        <v>169</v>
      </c>
      <c r="H207" s="84"/>
      <c r="I207" s="84">
        <f t="shared" ref="I207:K207" si="37">COUNTIF(I7:I206,1)</f>
        <v>196</v>
      </c>
      <c r="J207" s="84">
        <f t="shared" si="37"/>
        <v>192</v>
      </c>
      <c r="K207" s="84">
        <f t="shared" si="37"/>
        <v>155</v>
      </c>
      <c r="L207" s="84"/>
      <c r="M207" s="84">
        <f t="shared" ref="M207:O207" si="38">COUNTIF(M7:M206,1)</f>
        <v>191</v>
      </c>
      <c r="N207" s="84">
        <f t="shared" si="38"/>
        <v>177</v>
      </c>
      <c r="O207" s="84">
        <f t="shared" si="38"/>
        <v>155</v>
      </c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</row>
    <row r="208" ht="15.75" customHeight="1">
      <c r="A208" s="60"/>
      <c r="B208" s="60"/>
      <c r="C208" s="60"/>
      <c r="D208" s="60"/>
      <c r="E208" s="60">
        <f t="shared" ref="E208:G208" si="39">IF(E207/$A$206&gt;=0.5,1,0)</f>
        <v>1</v>
      </c>
      <c r="F208" s="60">
        <f t="shared" si="39"/>
        <v>1</v>
      </c>
      <c r="G208" s="60">
        <f t="shared" si="39"/>
        <v>1</v>
      </c>
      <c r="H208" s="60"/>
      <c r="I208" s="60">
        <f t="shared" ref="I208:K208" si="40">IF(I207/$A$206&gt;=0.5,1,0)</f>
        <v>1</v>
      </c>
      <c r="J208" s="60">
        <f t="shared" si="40"/>
        <v>1</v>
      </c>
      <c r="K208" s="60">
        <f t="shared" si="40"/>
        <v>1</v>
      </c>
      <c r="L208" s="60"/>
      <c r="M208" s="60">
        <f t="shared" ref="M208:O208" si="41">IF(M207/$A$206&gt;=0.5,1,0)</f>
        <v>1</v>
      </c>
      <c r="N208" s="60">
        <f t="shared" si="41"/>
        <v>1</v>
      </c>
      <c r="O208" s="60">
        <f t="shared" si="41"/>
        <v>1</v>
      </c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</row>
    <row r="221" ht="15.75" customHeight="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</row>
    <row r="222" ht="15.75" customHeight="1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</row>
    <row r="223" ht="15.75" customHeight="1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</row>
    <row r="224" ht="15.75" customHeight="1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</row>
    <row r="225" ht="15.75" customHeight="1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</row>
    <row r="226" ht="15.75" customHeight="1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</row>
    <row r="227" ht="15.75" customHeight="1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</row>
    <row r="228" ht="15.75" customHeight="1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</row>
    <row r="229" ht="15.75" customHeight="1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</row>
    <row r="230" ht="15.75" customHeight="1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</row>
    <row r="231" ht="15.75" customHeight="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</row>
    <row r="232" ht="15.75" customHeight="1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</row>
    <row r="233" ht="15.75" customHeight="1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</row>
    <row r="234" ht="15.75" customHeight="1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</row>
    <row r="235" ht="15.75" customHeight="1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</row>
    <row r="236" ht="15.75" customHeight="1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</row>
    <row r="237" ht="15.75" customHeight="1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</row>
    <row r="238" ht="15.75" customHeight="1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</row>
    <row r="239" ht="15.75" customHeight="1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</row>
    <row r="240" ht="15.75" customHeight="1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</row>
    <row r="241" ht="15.75" customHeight="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</row>
    <row r="242" ht="15.75" customHeight="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</row>
    <row r="243" ht="15.75" customHeight="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</row>
    <row r="244" ht="15.75" customHeight="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</row>
    <row r="245" ht="15.75" customHeight="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</row>
    <row r="246" ht="15.75" customHeight="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</row>
    <row r="247" ht="15.75" customHeight="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</row>
    <row r="248" ht="15.75" customHeight="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</row>
    <row r="249" ht="15.75" customHeight="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</row>
    <row r="250" ht="15.75" customHeight="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</row>
    <row r="251" ht="15.75" customHeight="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</row>
    <row r="252" ht="15.75" customHeight="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</row>
    <row r="253" ht="15.75" customHeight="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</row>
    <row r="254" ht="15.75" customHeight="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</row>
    <row r="255" ht="15.75" customHeight="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</row>
    <row r="256" ht="15.75" customHeight="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</row>
    <row r="257" ht="15.75" customHeight="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</row>
    <row r="258" ht="15.75" customHeight="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</row>
    <row r="259" ht="15.75" customHeight="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</row>
    <row r="260" ht="15.75" customHeight="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</row>
    <row r="261" ht="15.75" customHeight="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</row>
    <row r="262" ht="15.75" customHeight="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</row>
    <row r="263" ht="15.75" customHeight="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</row>
    <row r="264" ht="15.75" customHeight="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</row>
    <row r="265" ht="15.75" customHeight="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</row>
    <row r="266" ht="15.75" customHeight="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</row>
    <row r="267" ht="15.75" customHeight="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</row>
    <row r="268" ht="15.75" customHeight="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</row>
    <row r="269" ht="15.75" customHeight="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</row>
    <row r="270" ht="15.75" customHeight="1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</row>
    <row r="271" ht="15.75" customHeight="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</row>
    <row r="272" ht="15.75" customHeight="1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</row>
    <row r="273" ht="15.75" customHeight="1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</row>
    <row r="274" ht="15.75" customHeight="1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</row>
    <row r="275" ht="15.75" customHeight="1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</row>
    <row r="276" ht="15.75" customHeight="1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</row>
    <row r="277" ht="15.75" customHeight="1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</row>
    <row r="278" ht="15.75" customHeight="1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</row>
    <row r="279" ht="15.75" customHeight="1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</row>
    <row r="280" ht="15.75" customHeight="1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</row>
    <row r="281" ht="15.75" customHeight="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</row>
    <row r="282" ht="15.75" customHeight="1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</row>
    <row r="283" ht="15.75" customHeight="1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</row>
    <row r="284" ht="15.75" customHeight="1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</row>
    <row r="285" ht="15.75" customHeight="1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</row>
    <row r="286" ht="15.75" customHeight="1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</row>
    <row r="287" ht="15.75" customHeight="1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</row>
    <row r="288" ht="15.75" customHeight="1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</row>
    <row r="289" ht="15.75" customHeight="1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</row>
    <row r="290" ht="15.75" customHeight="1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</row>
    <row r="291" ht="15.75" customHeight="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</row>
    <row r="292" ht="15.75" customHeight="1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</row>
    <row r="293" ht="15.75" customHeight="1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</row>
    <row r="294" ht="15.75" customHeight="1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</row>
    <row r="295" ht="15.75" customHeight="1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</row>
    <row r="296" ht="15.75" customHeight="1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</row>
    <row r="297" ht="15.75" customHeight="1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</row>
    <row r="298" ht="15.75" customHeight="1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</row>
    <row r="299" ht="15.75" customHeight="1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</row>
    <row r="300" ht="15.75" customHeight="1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</row>
    <row r="301" ht="15.75" customHeight="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</row>
    <row r="302" ht="15.75" customHeight="1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</row>
    <row r="303" ht="15.75" customHeight="1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</row>
    <row r="304" ht="15.75" customHeight="1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</row>
    <row r="305" ht="15.75" customHeight="1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</row>
    <row r="306" ht="15.75" customHeight="1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</row>
    <row r="307" ht="15.75" customHeight="1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</row>
    <row r="308" ht="15.75" customHeight="1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</row>
    <row r="309" ht="15.75" customHeight="1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</row>
    <row r="310" ht="15.75" customHeight="1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</row>
    <row r="311" ht="15.75" customHeight="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</row>
    <row r="312" ht="15.75" customHeight="1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</row>
    <row r="313" ht="15.75" customHeight="1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</row>
    <row r="314" ht="15.75" customHeight="1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</row>
    <row r="315" ht="15.75" customHeight="1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</row>
    <row r="316" ht="15.75" customHeight="1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</row>
    <row r="317" ht="15.75" customHeight="1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</row>
    <row r="318" ht="15.75" customHeight="1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</row>
    <row r="319" ht="15.75" customHeight="1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</row>
    <row r="320" ht="15.75" customHeight="1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</row>
    <row r="321" ht="15.75" customHeight="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</row>
    <row r="322" ht="15.75" customHeight="1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</row>
    <row r="323" ht="15.75" customHeight="1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</row>
    <row r="324" ht="15.75" customHeight="1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</row>
    <row r="325" ht="15.75" customHeight="1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</row>
    <row r="326" ht="15.75" customHeight="1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</row>
    <row r="327" ht="15.75" customHeight="1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</row>
    <row r="328" ht="15.75" customHeight="1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</row>
    <row r="329" ht="15.75" customHeight="1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</row>
    <row r="330" ht="15.75" customHeight="1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</row>
    <row r="331" ht="15.75" customHeight="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</row>
    <row r="332" ht="15.75" customHeight="1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</row>
    <row r="333" ht="15.75" customHeight="1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</row>
    <row r="334" ht="15.75" customHeight="1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</row>
    <row r="335" ht="15.75" customHeight="1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</row>
    <row r="336" ht="15.75" customHeight="1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</row>
    <row r="337" ht="15.75" customHeight="1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</row>
    <row r="338" ht="15.75" customHeight="1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</row>
    <row r="339" ht="15.75" customHeight="1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</row>
    <row r="340" ht="15.75" customHeight="1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</row>
    <row r="341" ht="15.75" customHeight="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</row>
    <row r="342" ht="15.75" customHeight="1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</row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E5:E6"/>
    <mergeCell ref="F5:F6"/>
    <mergeCell ref="G5:G6"/>
    <mergeCell ref="I5:I6"/>
    <mergeCell ref="J5:J6"/>
    <mergeCell ref="K5:K6"/>
    <mergeCell ref="M5:M6"/>
    <mergeCell ref="N5:N6"/>
    <mergeCell ref="A1:S1"/>
    <mergeCell ref="A2:S2"/>
    <mergeCell ref="A3:S3"/>
    <mergeCell ref="A4:A6"/>
    <mergeCell ref="B4:B6"/>
    <mergeCell ref="D4:R4"/>
    <mergeCell ref="S4:S5"/>
    <mergeCell ref="O5:O6"/>
  </mergeCells>
  <conditionalFormatting sqref="E7:G176 E178:G194 E196:G206 I7:K176 I178:K194 I196:K206 M7:O176 M178:O194 M196:O206">
    <cfRule type="cellIs" dxfId="3" priority="1" operator="equal">
      <formula>0</formula>
    </cfRule>
  </conditionalFormatting>
  <conditionalFormatting sqref="T7:T151 X7:X206">
    <cfRule type="containsText" dxfId="1" priority="2" operator="containsText" text="f">
      <formula>NOT(ISERROR(SEARCH(("f"),(T7))))</formula>
    </cfRule>
  </conditionalFormatting>
  <conditionalFormatting sqref="T42 T50 T52 T58:T60 T67:T68 T71 T124:T151 X42 X50 X52 X58:X60 X67:X68 X71 X124:X206">
    <cfRule type="containsText" dxfId="0" priority="3" operator="containsText" text="AB">
      <formula>NOT(ISERROR(SEARCH(("AB"),(T42))))</formula>
    </cfRule>
  </conditionalFormatting>
  <conditionalFormatting sqref="X7:X117">
    <cfRule type="containsText" dxfId="1" priority="4" operator="containsText" text="f">
      <formula>NOT(ISERROR(SEARCH(("f"),(X7))))</formula>
    </cfRule>
  </conditionalFormatting>
  <conditionalFormatting sqref="X7:X176 X178:X181">
    <cfRule type="colorScale" priority="5">
      <colorScale>
        <cfvo type="formula" val="F"/>
        <cfvo type="max"/>
        <color rgb="FFFF7128"/>
        <color rgb="FFFFEF9C"/>
      </colorScale>
    </cfRule>
  </conditionalFormatting>
  <conditionalFormatting sqref="X7:X176 X178:X206">
    <cfRule type="containsText" dxfId="1" priority="6" operator="containsText" text="f">
      <formula>NOT(ISERROR(SEARCH(("f"),(X7))))</formula>
    </cfRule>
  </conditionalFormatting>
  <conditionalFormatting sqref="X7:X176 X178:X206">
    <cfRule type="cellIs" dxfId="1" priority="7" operator="equal">
      <formula>"F"</formula>
    </cfRule>
  </conditionalFormatting>
  <conditionalFormatting sqref="X7:X181">
    <cfRule type="colorScale" priority="8">
      <colorScale>
        <cfvo type="formula" val="F"/>
        <cfvo type="max"/>
        <color rgb="FFFF7128"/>
        <color rgb="FFFFEF9C"/>
      </colorScale>
    </cfRule>
  </conditionalFormatting>
  <conditionalFormatting sqref="X7:X181">
    <cfRule type="containsText" dxfId="2" priority="9" operator="containsText" text="AB">
      <formula>NOT(ISERROR(SEARCH(("AB"),(X7))))</formula>
    </cfRule>
  </conditionalFormatting>
  <conditionalFormatting sqref="T7:T37 T52 T66:T87 T102 T116 T118:T151 X7:X206">
    <cfRule type="cellIs" dxfId="1" priority="10" operator="equal">
      <formula>"F"</formula>
    </cfRule>
  </conditionalFormatting>
  <conditionalFormatting sqref="X42 X50 X52 X58:X59 X67 X71">
    <cfRule type="containsText" dxfId="0" priority="11" operator="containsText" text="AB">
      <formula>NOT(ISERROR(SEARCH(("AB"),(X42))))</formula>
    </cfRule>
  </conditionalFormatting>
  <conditionalFormatting sqref="X42 X50 X52 X58:X59 X67 X71">
    <cfRule type="containsText" dxfId="0" priority="12" operator="containsText" text="AB">
      <formula>NOT(ISERROR(SEARCH(("AB"),(X42))))</formula>
    </cfRule>
  </conditionalFormatting>
  <conditionalFormatting sqref="X7:X37 X52 X66:X87 X102 X116">
    <cfRule type="cellIs" dxfId="1" priority="13" operator="equal">
      <formula>"F"</formula>
    </cfRule>
  </conditionalFormatting>
  <conditionalFormatting sqref="X52 X66:X87">
    <cfRule type="cellIs" dxfId="1" priority="14" operator="equal">
      <formula>"F"</formula>
    </cfRule>
  </conditionalFormatting>
  <conditionalFormatting sqref="X42 X50 X52 X58:X60 X67:X68 X71">
    <cfRule type="containsText" dxfId="0" priority="15" operator="containsText" text="AB">
      <formula>NOT(ISERROR(SEARCH(("AB"),(X42))))</formula>
    </cfRule>
  </conditionalFormatting>
  <conditionalFormatting sqref="X118:X176 X178:X206">
    <cfRule type="containsText" dxfId="1" priority="16" operator="containsText" text="f">
      <formula>NOT(ISERROR(SEARCH(("f"),(X118))))</formula>
    </cfRule>
  </conditionalFormatting>
  <conditionalFormatting sqref="X118:X176 X178:X206">
    <cfRule type="cellIs" dxfId="1" priority="17" operator="equal">
      <formula>"F"</formula>
    </cfRule>
  </conditionalFormatting>
  <conditionalFormatting sqref="X124:X176 X178:X206">
    <cfRule type="containsText" dxfId="0" priority="18" operator="containsText" text="AB">
      <formula>NOT(ISERROR(SEARCH(("AB"),(X124))))</formula>
    </cfRule>
  </conditionalFormatting>
  <conditionalFormatting sqref="X124:X176">
    <cfRule type="containsText" dxfId="0" priority="19" operator="containsText" text="AB">
      <formula>NOT(ISERROR(SEARCH(("AB"),(X124))))</formula>
    </cfRule>
  </conditionalFormatting>
  <conditionalFormatting sqref="X124:X206">
    <cfRule type="containsText" dxfId="0" priority="20" operator="containsText" text="AB">
      <formula>NOT(ISERROR(SEARCH(("AB"),(X124))))</formula>
    </cfRule>
  </conditionalFormatting>
  <conditionalFormatting sqref="X118:X176 X178:X206">
    <cfRule type="cellIs" dxfId="1" priority="21" operator="equal">
      <formula>"F"</formula>
    </cfRule>
  </conditionalFormatting>
  <conditionalFormatting sqref="X178:X206">
    <cfRule type="containsText" dxfId="0" priority="22" operator="containsText" text="AB">
      <formula>NOT(ISERROR(SEARCH(("AB"),(X178))))</formula>
    </cfRule>
  </conditionalFormatting>
  <conditionalFormatting sqref="X182:X206">
    <cfRule type="colorScale" priority="23">
      <colorScale>
        <cfvo type="formula" val="F"/>
        <cfvo type="max"/>
        <color rgb="FFFF7128"/>
        <color rgb="FFFFEF9C"/>
      </colorScale>
    </cfRule>
  </conditionalFormatting>
  <conditionalFormatting sqref="X182:X206">
    <cfRule type="colorScale" priority="24">
      <colorScale>
        <cfvo type="formula" val="F"/>
        <cfvo type="max"/>
        <color rgb="FFFF7128"/>
        <color rgb="FFFFEF9C"/>
      </colorScale>
    </cfRule>
  </conditionalFormatting>
  <conditionalFormatting sqref="X183:X206">
    <cfRule type="containsText" dxfId="2" priority="25" operator="containsText" text="AB">
      <formula>NOT(ISERROR(SEARCH(("AB"),(X183))))</formula>
    </cfRule>
  </conditionalFormatting>
  <conditionalFormatting sqref="D204">
    <cfRule type="cellIs" dxfId="3" priority="26" operator="equal">
      <formula>0</formula>
    </cfRule>
  </conditionalFormatting>
  <conditionalFormatting sqref="D206">
    <cfRule type="cellIs" dxfId="3" priority="27" operator="equal">
      <formula>0</formula>
    </cfRule>
  </conditionalFormatting>
  <conditionalFormatting sqref="H204">
    <cfRule type="cellIs" dxfId="3" priority="28" operator="equal">
      <formula>0</formula>
    </cfRule>
  </conditionalFormatting>
  <conditionalFormatting sqref="H206">
    <cfRule type="cellIs" dxfId="3" priority="29" operator="equal">
      <formula>0</formula>
    </cfRule>
  </conditionalFormatting>
  <printOptions/>
  <pageMargins bottom="0.75" footer="0.0" header="0.0" left="0.7" right="0.7" top="0.75"/>
  <pageSetup paperSize="9" orientation="landscape"/>
  <rowBreaks count="2" manualBreakCount="2">
    <brk id="36" man="1"/>
    <brk id="6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88"/>
    <col customWidth="1" min="2" max="2" width="24.88"/>
    <col customWidth="1" min="3" max="3" width="30.88"/>
    <col customWidth="1" min="4" max="4" width="13.13"/>
    <col customWidth="1" min="5" max="5" width="10.88"/>
    <col customWidth="1" min="6" max="25" width="8.88"/>
  </cols>
  <sheetData>
    <row r="1" ht="21.0" customHeight="1">
      <c r="A1" s="93" t="s">
        <v>473</v>
      </c>
      <c r="B1" s="93"/>
      <c r="C1" s="93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ht="69.0" customHeight="1">
      <c r="A2" s="95" t="s">
        <v>474</v>
      </c>
      <c r="B2" s="95" t="s">
        <v>475</v>
      </c>
      <c r="C2" s="95" t="s">
        <v>476</v>
      </c>
      <c r="D2" s="96" t="s">
        <v>477</v>
      </c>
      <c r="E2" s="96" t="s">
        <v>478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ht="15.75" customHeight="1">
      <c r="A3" s="98">
        <f>'Sessional + End Term Assessment'!A8</f>
        <v>1</v>
      </c>
      <c r="B3" s="99" t="str">
        <f>'Sessional + End Term Assessment'!B8</f>
        <v>23ETCCS001</v>
      </c>
      <c r="C3" s="99" t="str">
        <f>'Sessional + End Term Assessment'!C8</f>
        <v>AAKANSHA SILAWAT</v>
      </c>
      <c r="D3" s="100">
        <v>56.0</v>
      </c>
      <c r="E3" s="84" t="str">
        <f t="shared" ref="E3:E202" si="1">IF(D3&lt;=45,"Y","N")</f>
        <v>N</v>
      </c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ht="15.75" customHeight="1">
      <c r="A4" s="98">
        <f>'Sessional + End Term Assessment'!A9</f>
        <v>2</v>
      </c>
      <c r="B4" s="99" t="str">
        <f>'Sessional + End Term Assessment'!B9</f>
        <v>23ETCCS002</v>
      </c>
      <c r="C4" s="99" t="str">
        <f>'Sessional + End Term Assessment'!C9</f>
        <v>ABHINAV MISHRA</v>
      </c>
      <c r="D4" s="100">
        <v>58.0</v>
      </c>
      <c r="E4" s="84" t="str">
        <f t="shared" si="1"/>
        <v>N</v>
      </c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ht="15.75" customHeight="1">
      <c r="A5" s="98">
        <f>'Sessional + End Term Assessment'!A10</f>
        <v>3</v>
      </c>
      <c r="B5" s="99" t="str">
        <f>'Sessional + End Term Assessment'!B10</f>
        <v>23ETCCS003</v>
      </c>
      <c r="C5" s="99" t="str">
        <f>'Sessional + End Term Assessment'!C10</f>
        <v>ACHAL JAIN</v>
      </c>
      <c r="D5" s="100">
        <v>52.0</v>
      </c>
      <c r="E5" s="84" t="str">
        <f t="shared" si="1"/>
        <v>N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ht="15.75" customHeight="1">
      <c r="A6" s="98">
        <f>'Sessional + End Term Assessment'!A11</f>
        <v>4</v>
      </c>
      <c r="B6" s="99" t="str">
        <f>'Sessional + End Term Assessment'!B11</f>
        <v>23ETCCS004</v>
      </c>
      <c r="C6" s="99" t="str">
        <f>'Sessional + End Term Assessment'!C11</f>
        <v>ADITYA SISODIYA</v>
      </c>
      <c r="D6" s="100">
        <v>65.0</v>
      </c>
      <c r="E6" s="84" t="str">
        <f t="shared" si="1"/>
        <v>N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ht="15.75" customHeight="1">
      <c r="A7" s="98">
        <f>'Sessional + End Term Assessment'!A12</f>
        <v>5</v>
      </c>
      <c r="B7" s="99" t="str">
        <f>'Sessional + End Term Assessment'!B12</f>
        <v>23ETCCS005</v>
      </c>
      <c r="C7" s="99" t="str">
        <f>'Sessional + End Term Assessment'!C12</f>
        <v>AKSHAT JAIN</v>
      </c>
      <c r="D7" s="100">
        <v>45.0</v>
      </c>
      <c r="E7" s="84" t="str">
        <f t="shared" si="1"/>
        <v>Y</v>
      </c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ht="15.75" customHeight="1">
      <c r="A8" s="98">
        <f>'Sessional + End Term Assessment'!A13</f>
        <v>6</v>
      </c>
      <c r="B8" s="99" t="str">
        <f>'Sessional + End Term Assessment'!B13</f>
        <v>23ETCCS006</v>
      </c>
      <c r="C8" s="99" t="str">
        <f>'Sessional + End Term Assessment'!C13</f>
        <v>AKSHAY SUTHAR</v>
      </c>
      <c r="D8" s="100">
        <v>45.0</v>
      </c>
      <c r="E8" s="84" t="str">
        <f t="shared" si="1"/>
        <v>Y</v>
      </c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</row>
    <row r="9" ht="15.75" customHeight="1">
      <c r="A9" s="98">
        <f>'Sessional + End Term Assessment'!A14</f>
        <v>7</v>
      </c>
      <c r="B9" s="99" t="str">
        <f>'Sessional + End Term Assessment'!B14</f>
        <v>23ETCCS007</v>
      </c>
      <c r="C9" s="99" t="str">
        <f>'Sessional + End Term Assessment'!C14</f>
        <v>ANANT SINGH JADON</v>
      </c>
      <c r="D9" s="100">
        <v>61.0</v>
      </c>
      <c r="E9" s="84" t="str">
        <f t="shared" si="1"/>
        <v>N</v>
      </c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</row>
    <row r="10" ht="15.75" customHeight="1">
      <c r="A10" s="98">
        <f>'Sessional + End Term Assessment'!A15</f>
        <v>8</v>
      </c>
      <c r="B10" s="99" t="str">
        <f>'Sessional + End Term Assessment'!B15</f>
        <v>23ETCCS008</v>
      </c>
      <c r="C10" s="99" t="str">
        <f>'Sessional + End Term Assessment'!C15</f>
        <v>ANISHKA RANAWAT</v>
      </c>
      <c r="D10" s="100">
        <v>67.0</v>
      </c>
      <c r="E10" s="84" t="str">
        <f t="shared" si="1"/>
        <v>N</v>
      </c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</row>
    <row r="11" ht="15.75" customHeight="1">
      <c r="A11" s="98">
        <f>'Sessional + End Term Assessment'!A16</f>
        <v>9</v>
      </c>
      <c r="B11" s="99" t="str">
        <f>'Sessional + End Term Assessment'!B16</f>
        <v>23ETCCS009</v>
      </c>
      <c r="C11" s="99" t="str">
        <f>'Sessional + End Term Assessment'!C16</f>
        <v>ANJEL NATHAN</v>
      </c>
      <c r="D11" s="100">
        <v>47.0</v>
      </c>
      <c r="E11" s="84" t="str">
        <f t="shared" si="1"/>
        <v>N</v>
      </c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</row>
    <row r="12" ht="15.75" customHeight="1">
      <c r="A12" s="98">
        <f>'Sessional + End Term Assessment'!A17</f>
        <v>10</v>
      </c>
      <c r="B12" s="99" t="str">
        <f>'Sessional + End Term Assessment'!B17</f>
        <v>23ETCCS010</v>
      </c>
      <c r="C12" s="99" t="str">
        <f>'Sessional + End Term Assessment'!C17</f>
        <v>AQSA MAKRANI</v>
      </c>
      <c r="D12" s="100">
        <v>65.0</v>
      </c>
      <c r="E12" s="84" t="str">
        <f t="shared" si="1"/>
        <v>N</v>
      </c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</row>
    <row r="13" ht="15.75" customHeight="1">
      <c r="A13" s="98">
        <f>'Sessional + End Term Assessment'!A18</f>
        <v>11</v>
      </c>
      <c r="B13" s="99" t="str">
        <f>'Sessional + End Term Assessment'!B18</f>
        <v>23ETCCS011</v>
      </c>
      <c r="C13" s="99" t="str">
        <f>'Sessional + End Term Assessment'!C18</f>
        <v>ARIHANT KOTHARI</v>
      </c>
      <c r="D13" s="100">
        <v>65.0</v>
      </c>
      <c r="E13" s="84" t="str">
        <f t="shared" si="1"/>
        <v>N</v>
      </c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</row>
    <row r="14" ht="15.75" customHeight="1">
      <c r="A14" s="98">
        <f>'Sessional + End Term Assessment'!A19</f>
        <v>12</v>
      </c>
      <c r="B14" s="99" t="str">
        <f>'Sessional + End Term Assessment'!B19</f>
        <v>23ETCCS012</v>
      </c>
      <c r="C14" s="99" t="str">
        <f>'Sessional + End Term Assessment'!C19</f>
        <v>ARYAN KUMAR SHRIVASTAVA</v>
      </c>
      <c r="D14" s="100">
        <v>45.0</v>
      </c>
      <c r="E14" s="84" t="str">
        <f t="shared" si="1"/>
        <v>Y</v>
      </c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</row>
    <row r="15" ht="15.75" customHeight="1">
      <c r="A15" s="98">
        <f>'Sessional + End Term Assessment'!A20</f>
        <v>13</v>
      </c>
      <c r="B15" s="99" t="str">
        <f>'Sessional + End Term Assessment'!B20</f>
        <v>23ETCCS013</v>
      </c>
      <c r="C15" s="99" t="str">
        <f>'Sessional + End Term Assessment'!C20</f>
        <v>ARYAN SHARMA</v>
      </c>
      <c r="D15" s="100">
        <v>56.0</v>
      </c>
      <c r="E15" s="84" t="str">
        <f t="shared" si="1"/>
        <v>N</v>
      </c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</row>
    <row r="16" ht="15.75" customHeight="1">
      <c r="A16" s="98">
        <f>'Sessional + End Term Assessment'!A21</f>
        <v>14</v>
      </c>
      <c r="B16" s="99" t="str">
        <f>'Sessional + End Term Assessment'!B21</f>
        <v>23ETCCS014</v>
      </c>
      <c r="C16" s="99" t="str">
        <f>'Sessional + End Term Assessment'!C21</f>
        <v>ASHOK SUTHAR</v>
      </c>
      <c r="D16" s="100">
        <v>52.0</v>
      </c>
      <c r="E16" s="84" t="str">
        <f t="shared" si="1"/>
        <v>N</v>
      </c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</row>
    <row r="17" ht="15.75" customHeight="1">
      <c r="A17" s="98">
        <f>'Sessional + End Term Assessment'!A22</f>
        <v>15</v>
      </c>
      <c r="B17" s="99" t="str">
        <f>'Sessional + End Term Assessment'!B22</f>
        <v>23ETCCS015</v>
      </c>
      <c r="C17" s="99" t="str">
        <f>'Sessional + End Term Assessment'!C22</f>
        <v>ASHWIN RAJ SINGH CHOUHAN</v>
      </c>
      <c r="D17" s="100">
        <v>45.0</v>
      </c>
      <c r="E17" s="84" t="str">
        <f t="shared" si="1"/>
        <v>Y</v>
      </c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</row>
    <row r="18" ht="15.75" customHeight="1">
      <c r="A18" s="98">
        <f>'Sessional + End Term Assessment'!A23</f>
        <v>16</v>
      </c>
      <c r="B18" s="99" t="str">
        <f>'Sessional + End Term Assessment'!B23</f>
        <v>23ETCCS016</v>
      </c>
      <c r="C18" s="99" t="str">
        <f>'Sessional + End Term Assessment'!C23</f>
        <v>BHARAT PRAJAPAT</v>
      </c>
      <c r="D18" s="100">
        <v>67.0</v>
      </c>
      <c r="E18" s="84" t="str">
        <f t="shared" si="1"/>
        <v>N</v>
      </c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</row>
    <row r="19" ht="15.75" customHeight="1">
      <c r="A19" s="98">
        <f>'Sessional + End Term Assessment'!A24</f>
        <v>17</v>
      </c>
      <c r="B19" s="99" t="str">
        <f>'Sessional + End Term Assessment'!B24</f>
        <v>23ETCCS017</v>
      </c>
      <c r="C19" s="99" t="str">
        <f>'Sessional + End Term Assessment'!C24</f>
        <v>BHAVESH GURJAR</v>
      </c>
      <c r="D19" s="100">
        <v>65.0</v>
      </c>
      <c r="E19" s="84" t="str">
        <f t="shared" si="1"/>
        <v>N</v>
      </c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</row>
    <row r="20" ht="15.75" customHeight="1">
      <c r="A20" s="98">
        <f>'Sessional + End Term Assessment'!A25</f>
        <v>18</v>
      </c>
      <c r="B20" s="99" t="str">
        <f>'Sessional + End Term Assessment'!B25</f>
        <v>23ETCCS018</v>
      </c>
      <c r="C20" s="99" t="str">
        <f>'Sessional + End Term Assessment'!C25</f>
        <v>BHAVESH SUTHAR</v>
      </c>
      <c r="D20" s="100">
        <v>58.0</v>
      </c>
      <c r="E20" s="84" t="str">
        <f t="shared" si="1"/>
        <v>N</v>
      </c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</row>
    <row r="21" ht="15.75" customHeight="1">
      <c r="A21" s="98">
        <f>'Sessional + End Term Assessment'!A26</f>
        <v>19</v>
      </c>
      <c r="B21" s="99" t="str">
        <f>'Sessional + End Term Assessment'!B26</f>
        <v>23ETCCS019</v>
      </c>
      <c r="C21" s="99" t="str">
        <f>'Sessional + End Term Assessment'!C26</f>
        <v>BHAVISHYA PALIWAL</v>
      </c>
      <c r="D21" s="100">
        <v>65.0</v>
      </c>
      <c r="E21" s="84" t="str">
        <f t="shared" si="1"/>
        <v>N</v>
      </c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</row>
    <row r="22" ht="15.75" customHeight="1">
      <c r="A22" s="98">
        <f>'Sessional + End Term Assessment'!A27</f>
        <v>20</v>
      </c>
      <c r="B22" s="99" t="str">
        <f>'Sessional + End Term Assessment'!B27</f>
        <v>23ETCCS020</v>
      </c>
      <c r="C22" s="99" t="str">
        <f>'Sessional + End Term Assessment'!C27</f>
        <v>BHAVY BAID</v>
      </c>
      <c r="D22" s="100">
        <v>65.0</v>
      </c>
      <c r="E22" s="84" t="str">
        <f t="shared" si="1"/>
        <v>N</v>
      </c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</row>
    <row r="23" ht="15.75" customHeight="1">
      <c r="A23" s="98">
        <f>'Sessional + End Term Assessment'!A28</f>
        <v>21</v>
      </c>
      <c r="B23" s="99" t="str">
        <f>'Sessional + End Term Assessment'!B28</f>
        <v>23ETCCS021</v>
      </c>
      <c r="C23" s="99" t="str">
        <f>'Sessional + End Term Assessment'!C28</f>
        <v>BHAVY SARVA</v>
      </c>
      <c r="D23" s="100">
        <v>54.0</v>
      </c>
      <c r="E23" s="84" t="str">
        <f t="shared" si="1"/>
        <v>N</v>
      </c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</row>
    <row r="24" ht="15.75" customHeight="1">
      <c r="A24" s="98">
        <f>'Sessional + End Term Assessment'!A29</f>
        <v>22</v>
      </c>
      <c r="B24" s="99" t="str">
        <f>'Sessional + End Term Assessment'!B29</f>
        <v>23ETCCS022</v>
      </c>
      <c r="C24" s="99" t="str">
        <f>'Sessional + End Term Assessment'!C29</f>
        <v>BHAVYARAJ SHRIMALI</v>
      </c>
      <c r="D24" s="100">
        <v>47.0</v>
      </c>
      <c r="E24" s="84" t="str">
        <f t="shared" si="1"/>
        <v>N</v>
      </c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</row>
    <row r="25" ht="15.75" customHeight="1">
      <c r="A25" s="98">
        <f>'Sessional + End Term Assessment'!A30</f>
        <v>23</v>
      </c>
      <c r="B25" s="99" t="str">
        <f>'Sessional + End Term Assessment'!B30</f>
        <v>23ETCCS023</v>
      </c>
      <c r="C25" s="99" t="str">
        <f>'Sessional + End Term Assessment'!C30</f>
        <v>BHUMI PALIWAL</v>
      </c>
      <c r="D25" s="100">
        <v>54.0</v>
      </c>
      <c r="E25" s="84" t="str">
        <f t="shared" si="1"/>
        <v>N</v>
      </c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</row>
    <row r="26" ht="15.75" customHeight="1">
      <c r="A26" s="98">
        <f>'Sessional + End Term Assessment'!A31</f>
        <v>24</v>
      </c>
      <c r="B26" s="99" t="str">
        <f>'Sessional + End Term Assessment'!B31</f>
        <v>23ETCCS024</v>
      </c>
      <c r="C26" s="99" t="str">
        <f>'Sessional + End Term Assessment'!C31</f>
        <v>CHINMAY TRIVEDI</v>
      </c>
      <c r="D26" s="100">
        <v>63.0</v>
      </c>
      <c r="E26" s="84" t="str">
        <f t="shared" si="1"/>
        <v>N</v>
      </c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</row>
    <row r="27" ht="15.75" customHeight="1">
      <c r="A27" s="98">
        <f>'Sessional + End Term Assessment'!A32</f>
        <v>25</v>
      </c>
      <c r="B27" s="99" t="str">
        <f>'Sessional + End Term Assessment'!B32</f>
        <v>23ETCCS025</v>
      </c>
      <c r="C27" s="99" t="str">
        <f>'Sessional + End Term Assessment'!C32</f>
        <v>DARAKSHAN KHAN</v>
      </c>
      <c r="D27" s="100">
        <v>61.0</v>
      </c>
      <c r="E27" s="84" t="str">
        <f t="shared" si="1"/>
        <v>N</v>
      </c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</row>
    <row r="28" ht="15.75" customHeight="1">
      <c r="A28" s="98">
        <f>'Sessional + End Term Assessment'!A33</f>
        <v>26</v>
      </c>
      <c r="B28" s="99" t="str">
        <f>'Sessional + End Term Assessment'!B33</f>
        <v>23ETCCS026</v>
      </c>
      <c r="C28" s="99" t="str">
        <f>'Sessional + End Term Assessment'!C33</f>
        <v>DASHRATH JANWA</v>
      </c>
      <c r="D28" s="100">
        <v>47.0</v>
      </c>
      <c r="E28" s="84" t="str">
        <f t="shared" si="1"/>
        <v>N</v>
      </c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</row>
    <row r="29" ht="15.75" customHeight="1">
      <c r="A29" s="98">
        <f>'Sessional + End Term Assessment'!A34</f>
        <v>27</v>
      </c>
      <c r="B29" s="99" t="str">
        <f>'Sessional + End Term Assessment'!B34</f>
        <v>23ETCCS027</v>
      </c>
      <c r="C29" s="99" t="str">
        <f>'Sessional + End Term Assessment'!C34</f>
        <v>DEEPAK SAINI</v>
      </c>
      <c r="D29" s="100">
        <v>63.0</v>
      </c>
      <c r="E29" s="84" t="str">
        <f t="shared" si="1"/>
        <v>N</v>
      </c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</row>
    <row r="30" ht="15.75" customHeight="1">
      <c r="A30" s="98">
        <f>'Sessional + End Term Assessment'!A35</f>
        <v>28</v>
      </c>
      <c r="B30" s="99" t="str">
        <f>'Sessional + End Term Assessment'!B35</f>
        <v>23ETCCS028</v>
      </c>
      <c r="C30" s="99" t="str">
        <f>'Sessional + End Term Assessment'!C35</f>
        <v>DEVENDRA SINGH</v>
      </c>
      <c r="D30" s="100">
        <v>50.0</v>
      </c>
      <c r="E30" s="84" t="str">
        <f t="shared" si="1"/>
        <v>N</v>
      </c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</row>
    <row r="31" ht="15.75" customHeight="1">
      <c r="A31" s="98">
        <f>'Sessional + End Term Assessment'!A36</f>
        <v>29</v>
      </c>
      <c r="B31" s="99" t="str">
        <f>'Sessional + End Term Assessment'!B36</f>
        <v>23ETCCS029</v>
      </c>
      <c r="C31" s="99" t="str">
        <f>'Sessional + End Term Assessment'!C36</f>
        <v>DEVIKA SAJEEV</v>
      </c>
      <c r="D31" s="100">
        <v>67.0</v>
      </c>
      <c r="E31" s="84" t="str">
        <f t="shared" si="1"/>
        <v>N</v>
      </c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</row>
    <row r="32" ht="15.75" customHeight="1">
      <c r="A32" s="98">
        <f>'Sessional + End Term Assessment'!A37</f>
        <v>30</v>
      </c>
      <c r="B32" s="99" t="str">
        <f>'Sessional + End Term Assessment'!B37</f>
        <v>23ETCCS030</v>
      </c>
      <c r="C32" s="99" t="str">
        <f>'Sessional + End Term Assessment'!C37</f>
        <v>DHRUV AMETA</v>
      </c>
      <c r="D32" s="100">
        <v>45.0</v>
      </c>
      <c r="E32" s="84" t="str">
        <f t="shared" si="1"/>
        <v>Y</v>
      </c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ht="15.75" customHeight="1">
      <c r="A33" s="98">
        <f>'Sessional + End Term Assessment'!A38</f>
        <v>31</v>
      </c>
      <c r="B33" s="99" t="str">
        <f>'Sessional + End Term Assessment'!B38</f>
        <v>23ETCCS031</v>
      </c>
      <c r="C33" s="99" t="str">
        <f>'Sessional + End Term Assessment'!C38</f>
        <v>DIBYOJYOTI BAL</v>
      </c>
      <c r="D33" s="100">
        <v>65.0</v>
      </c>
      <c r="E33" s="84" t="str">
        <f t="shared" si="1"/>
        <v>N</v>
      </c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</row>
    <row r="34" ht="15.75" customHeight="1">
      <c r="A34" s="98">
        <f>'Sessional + End Term Assessment'!A39</f>
        <v>32</v>
      </c>
      <c r="B34" s="99" t="str">
        <f>'Sessional + End Term Assessment'!B39</f>
        <v>23ETCCS032</v>
      </c>
      <c r="C34" s="99" t="str">
        <f>'Sessional + End Term Assessment'!C39</f>
        <v>DIKSHIT SUTHAR</v>
      </c>
      <c r="D34" s="100">
        <v>41.0</v>
      </c>
      <c r="E34" s="84" t="str">
        <f t="shared" si="1"/>
        <v>Y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</row>
    <row r="35" ht="15.75" customHeight="1">
      <c r="A35" s="98">
        <f>'Sessional + End Term Assessment'!A40</f>
        <v>33</v>
      </c>
      <c r="B35" s="99" t="str">
        <f>'Sessional + End Term Assessment'!B40</f>
        <v>23ETCCS033</v>
      </c>
      <c r="C35" s="99" t="str">
        <f>'Sessional + End Term Assessment'!C40</f>
        <v>DISHI GUPTA</v>
      </c>
      <c r="D35" s="100">
        <v>67.0</v>
      </c>
      <c r="E35" s="84" t="str">
        <f t="shared" si="1"/>
        <v>N</v>
      </c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</row>
    <row r="36" ht="15.75" customHeight="1">
      <c r="A36" s="98">
        <f>'Sessional + End Term Assessment'!A41</f>
        <v>34</v>
      </c>
      <c r="B36" s="99" t="str">
        <f>'Sessional + End Term Assessment'!B41</f>
        <v>23ETCCS034</v>
      </c>
      <c r="C36" s="99" t="str">
        <f>'Sessional + End Term Assessment'!C41</f>
        <v>DISHITA JAIN</v>
      </c>
      <c r="D36" s="100">
        <v>47.0</v>
      </c>
      <c r="E36" s="84" t="str">
        <f t="shared" si="1"/>
        <v>N</v>
      </c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</row>
    <row r="37" ht="15.75" customHeight="1">
      <c r="A37" s="98">
        <f>'Sessional + End Term Assessment'!A42</f>
        <v>35</v>
      </c>
      <c r="B37" s="99" t="str">
        <f>'Sessional + End Term Assessment'!B42</f>
        <v>23ETCCS035</v>
      </c>
      <c r="C37" s="99" t="str">
        <f>'Sessional + End Term Assessment'!C42</f>
        <v>DIVYANSH BOLIA</v>
      </c>
      <c r="D37" s="100">
        <v>45.0</v>
      </c>
      <c r="E37" s="84" t="str">
        <f t="shared" si="1"/>
        <v>Y</v>
      </c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</row>
    <row r="38" ht="15.75" customHeight="1">
      <c r="A38" s="98">
        <f>'Sessional + End Term Assessment'!A43</f>
        <v>36</v>
      </c>
      <c r="B38" s="99" t="str">
        <f>'Sessional + End Term Assessment'!B43</f>
        <v>23ETCCS036</v>
      </c>
      <c r="C38" s="99" t="str">
        <f>'Sessional + End Term Assessment'!C43</f>
        <v>DIVYANSHU RAJ TAILOR</v>
      </c>
      <c r="D38" s="100">
        <v>56.0</v>
      </c>
      <c r="E38" s="84" t="str">
        <f t="shared" si="1"/>
        <v>N</v>
      </c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</row>
    <row r="39" ht="15.75" customHeight="1">
      <c r="A39" s="98">
        <f>'Sessional + End Term Assessment'!A44</f>
        <v>37</v>
      </c>
      <c r="B39" s="99" t="str">
        <f>'Sessional + End Term Assessment'!B44</f>
        <v>23ETCCS037</v>
      </c>
      <c r="C39" s="99" t="str">
        <f>'Sessional + End Term Assessment'!C44</f>
        <v>GAURAV JOSHI</v>
      </c>
      <c r="D39" s="100">
        <v>61.0</v>
      </c>
      <c r="E39" s="84" t="str">
        <f t="shared" si="1"/>
        <v>N</v>
      </c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</row>
    <row r="40" ht="15.75" customHeight="1">
      <c r="A40" s="98">
        <f>'Sessional + End Term Assessment'!A45</f>
        <v>38</v>
      </c>
      <c r="B40" s="99" t="str">
        <f>'Sessional + End Term Assessment'!B45</f>
        <v>23ETCCS038</v>
      </c>
      <c r="C40" s="99" t="str">
        <f>'Sessional + End Term Assessment'!C45</f>
        <v>GITIKA TRIVEDI</v>
      </c>
      <c r="D40" s="100">
        <v>45.0</v>
      </c>
      <c r="E40" s="84" t="str">
        <f t="shared" si="1"/>
        <v>Y</v>
      </c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</row>
    <row r="41" ht="15.75" customHeight="1">
      <c r="A41" s="98">
        <f>'Sessional + End Term Assessment'!A46</f>
        <v>39</v>
      </c>
      <c r="B41" s="99" t="str">
        <f>'Sessional + End Term Assessment'!B46</f>
        <v>23ETCCS039</v>
      </c>
      <c r="C41" s="99" t="str">
        <f>'Sessional + End Term Assessment'!C46</f>
        <v>GOURAV CHANDALIYA</v>
      </c>
      <c r="D41" s="100">
        <v>52.0</v>
      </c>
      <c r="E41" s="84" t="str">
        <f t="shared" si="1"/>
        <v>N</v>
      </c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</row>
    <row r="42" ht="15.75" customHeight="1">
      <c r="A42" s="98">
        <f>'Sessional + End Term Assessment'!A47</f>
        <v>40</v>
      </c>
      <c r="B42" s="99" t="str">
        <f>'Sessional + End Term Assessment'!B47</f>
        <v>23ETCCS040</v>
      </c>
      <c r="C42" s="99" t="str">
        <f>'Sessional + End Term Assessment'!C47</f>
        <v>GOURI SHRIMALI</v>
      </c>
      <c r="D42" s="100">
        <v>52.0</v>
      </c>
      <c r="E42" s="84" t="str">
        <f t="shared" si="1"/>
        <v>N</v>
      </c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</row>
    <row r="43" ht="15.75" customHeight="1">
      <c r="A43" s="98">
        <f>'Sessional + End Term Assessment'!A48</f>
        <v>41</v>
      </c>
      <c r="B43" s="99" t="str">
        <f>'Sessional + End Term Assessment'!B48</f>
        <v>23ETCCS041</v>
      </c>
      <c r="C43" s="99" t="str">
        <f>'Sessional + End Term Assessment'!C48</f>
        <v>GURJAR NIKUNJ GIRDHARLAL</v>
      </c>
      <c r="D43" s="100">
        <v>61.0</v>
      </c>
      <c r="E43" s="84" t="str">
        <f t="shared" si="1"/>
        <v>N</v>
      </c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</row>
    <row r="44" ht="15.75" customHeight="1">
      <c r="A44" s="98">
        <f>'Sessional + End Term Assessment'!A49</f>
        <v>42</v>
      </c>
      <c r="B44" s="99" t="str">
        <f>'Sessional + End Term Assessment'!B49</f>
        <v>23ETCCS042</v>
      </c>
      <c r="C44" s="99" t="str">
        <f>'Sessional + End Term Assessment'!C49</f>
        <v>HARIDRUMAD SINGH JHALA</v>
      </c>
      <c r="D44" s="100">
        <v>45.0</v>
      </c>
      <c r="E44" s="84" t="str">
        <f t="shared" si="1"/>
        <v>Y</v>
      </c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</row>
    <row r="45" ht="15.75" customHeight="1">
      <c r="A45" s="98">
        <f>'Sessional + End Term Assessment'!A50</f>
        <v>43</v>
      </c>
      <c r="B45" s="99" t="str">
        <f>'Sessional + End Term Assessment'!B50</f>
        <v>23ETCCS043</v>
      </c>
      <c r="C45" s="99" t="str">
        <f>'Sessional + End Term Assessment'!C50</f>
        <v>HARSH KUMAWAT</v>
      </c>
      <c r="D45" s="100">
        <v>50.0</v>
      </c>
      <c r="E45" s="84" t="str">
        <f t="shared" si="1"/>
        <v>N</v>
      </c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</row>
    <row r="46" ht="15.75" customHeight="1">
      <c r="A46" s="98">
        <f>'Sessional + End Term Assessment'!A51</f>
        <v>44</v>
      </c>
      <c r="B46" s="99" t="str">
        <f>'Sessional + End Term Assessment'!B51</f>
        <v>23ETCCS044</v>
      </c>
      <c r="C46" s="99" t="str">
        <f>'Sessional + End Term Assessment'!C51</f>
        <v>HASMUKH SUTHAR</v>
      </c>
      <c r="D46" s="100">
        <v>56.0</v>
      </c>
      <c r="E46" s="84" t="str">
        <f t="shared" si="1"/>
        <v>N</v>
      </c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</row>
    <row r="47" ht="15.75" customHeight="1">
      <c r="A47" s="98">
        <f>'Sessional + End Term Assessment'!A52</f>
        <v>45</v>
      </c>
      <c r="B47" s="99" t="str">
        <f>'Sessional + End Term Assessment'!B52</f>
        <v>23ETCCS045</v>
      </c>
      <c r="C47" s="99" t="str">
        <f>'Sessional + End Term Assessment'!C52</f>
        <v>HIMANSHI AGARWAL</v>
      </c>
      <c r="D47" s="100">
        <v>65.0</v>
      </c>
      <c r="E47" s="84" t="str">
        <f t="shared" si="1"/>
        <v>N</v>
      </c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</row>
    <row r="48" ht="15.75" customHeight="1">
      <c r="A48" s="98">
        <f>'Sessional + End Term Assessment'!A53</f>
        <v>46</v>
      </c>
      <c r="B48" s="99" t="str">
        <f>'Sessional + End Term Assessment'!B53</f>
        <v>23ETCCS046</v>
      </c>
      <c r="C48" s="99" t="str">
        <f>'Sessional + End Term Assessment'!C53</f>
        <v>HIMESH SHRIMALI</v>
      </c>
      <c r="D48" s="100">
        <v>56.0</v>
      </c>
      <c r="E48" s="84" t="str">
        <f t="shared" si="1"/>
        <v>N</v>
      </c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</row>
    <row r="49" ht="15.75" customHeight="1">
      <c r="A49" s="98">
        <f>'Sessional + End Term Assessment'!A54</f>
        <v>47</v>
      </c>
      <c r="B49" s="99" t="str">
        <f>'Sessional + End Term Assessment'!B54</f>
        <v>23ETCCS047</v>
      </c>
      <c r="C49" s="99" t="str">
        <f>'Sessional + End Term Assessment'!C54</f>
        <v>HIYA KARANPURIA</v>
      </c>
      <c r="D49" s="100">
        <v>67.0</v>
      </c>
      <c r="E49" s="84" t="str">
        <f t="shared" si="1"/>
        <v>N</v>
      </c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</row>
    <row r="50" ht="15.75" customHeight="1">
      <c r="A50" s="98">
        <f>'Sessional + End Term Assessment'!A55</f>
        <v>48</v>
      </c>
      <c r="B50" s="99" t="str">
        <f>'Sessional + End Term Assessment'!B55</f>
        <v>23ETCCS048</v>
      </c>
      <c r="C50" s="99" t="str">
        <f>'Sessional + End Term Assessment'!C55</f>
        <v>ISHWAR SONI</v>
      </c>
      <c r="D50" s="100">
        <v>50.0</v>
      </c>
      <c r="E50" s="84" t="str">
        <f t="shared" si="1"/>
        <v>N</v>
      </c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</row>
    <row r="51" ht="15.75" customHeight="1">
      <c r="A51" s="98">
        <f>'Sessional + End Term Assessment'!A56</f>
        <v>49</v>
      </c>
      <c r="B51" s="99" t="str">
        <f>'Sessional + End Term Assessment'!B56</f>
        <v>23ETCCS049</v>
      </c>
      <c r="C51" s="99" t="str">
        <f>'Sessional + End Term Assessment'!C56</f>
        <v>IVANSHI AGRAWAL</v>
      </c>
      <c r="D51" s="100">
        <v>50.0</v>
      </c>
      <c r="E51" s="84" t="str">
        <f t="shared" si="1"/>
        <v>N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</row>
    <row r="52" ht="15.75" customHeight="1">
      <c r="A52" s="98">
        <f>'Sessional + End Term Assessment'!A57</f>
        <v>50</v>
      </c>
      <c r="B52" s="99" t="str">
        <f>'Sessional + End Term Assessment'!B57</f>
        <v>23ETCCS050</v>
      </c>
      <c r="C52" s="99" t="str">
        <f>'Sessional + End Term Assessment'!C57</f>
        <v>JAIDEEP SINGH RAO</v>
      </c>
      <c r="D52" s="100">
        <v>67.0</v>
      </c>
      <c r="E52" s="84" t="str">
        <f t="shared" si="1"/>
        <v>N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</row>
    <row r="53" ht="15.75" customHeight="1">
      <c r="A53" s="98">
        <f>'Sessional + End Term Assessment'!A58</f>
        <v>51</v>
      </c>
      <c r="B53" s="99" t="str">
        <f>'Sessional + End Term Assessment'!B58</f>
        <v>23ETCCS051</v>
      </c>
      <c r="C53" s="99" t="str">
        <f>'Sessional + End Term Assessment'!C58</f>
        <v>JAISHEEL JAIN</v>
      </c>
      <c r="D53" s="100">
        <v>61.0</v>
      </c>
      <c r="E53" s="84" t="str">
        <f t="shared" si="1"/>
        <v>N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</row>
    <row r="54" ht="15.75" customHeight="1">
      <c r="A54" s="98">
        <f>'Sessional + End Term Assessment'!A59</f>
        <v>52</v>
      </c>
      <c r="B54" s="99" t="str">
        <f>'Sessional + End Term Assessment'!B59</f>
        <v>23ETCCS052</v>
      </c>
      <c r="C54" s="99" t="str">
        <f>'Sessional + End Term Assessment'!C59</f>
        <v>JAY NIGAM</v>
      </c>
      <c r="D54" s="100">
        <v>50.0</v>
      </c>
      <c r="E54" s="84" t="str">
        <f t="shared" si="1"/>
        <v>N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</row>
    <row r="55" ht="15.75" customHeight="1">
      <c r="A55" s="98">
        <f>'Sessional + End Term Assessment'!A60</f>
        <v>53</v>
      </c>
      <c r="B55" s="99" t="str">
        <f>'Sessional + End Term Assessment'!B60</f>
        <v>23ETCCS053</v>
      </c>
      <c r="C55" s="99" t="str">
        <f>'Sessional + End Term Assessment'!C60</f>
        <v>JAY SHARMA</v>
      </c>
      <c r="D55" s="100">
        <v>52.0</v>
      </c>
      <c r="E55" s="84" t="str">
        <f t="shared" si="1"/>
        <v>N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</row>
    <row r="56" ht="15.75" customHeight="1">
      <c r="A56" s="98">
        <f>'Sessional + End Term Assessment'!A61</f>
        <v>54</v>
      </c>
      <c r="B56" s="99" t="str">
        <f>'Sessional + End Term Assessment'!B61</f>
        <v>23ETCCS054</v>
      </c>
      <c r="C56" s="99" t="str">
        <f>'Sessional + End Term Assessment'!C61</f>
        <v>JAY SINGHVI</v>
      </c>
      <c r="D56" s="100">
        <v>65.0</v>
      </c>
      <c r="E56" s="84" t="str">
        <f t="shared" si="1"/>
        <v>N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</row>
    <row r="57" ht="15.75" customHeight="1">
      <c r="A57" s="98">
        <f>'Sessional + End Term Assessment'!A62</f>
        <v>55</v>
      </c>
      <c r="B57" s="99" t="str">
        <f>'Sessional + End Term Assessment'!B62</f>
        <v>23ETCCS055</v>
      </c>
      <c r="C57" s="99" t="str">
        <f>'Sessional + End Term Assessment'!C62</f>
        <v>JAYA SINGH</v>
      </c>
      <c r="D57" s="100">
        <v>50.0</v>
      </c>
      <c r="E57" s="84" t="str">
        <f t="shared" si="1"/>
        <v>N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</row>
    <row r="58" ht="15.75" customHeight="1">
      <c r="A58" s="98">
        <f>'Sessional + End Term Assessment'!A63</f>
        <v>56</v>
      </c>
      <c r="B58" s="99" t="str">
        <f>'Sessional + End Term Assessment'!B63</f>
        <v>23ETCCS056</v>
      </c>
      <c r="C58" s="99" t="str">
        <f>'Sessional + End Term Assessment'!C63</f>
        <v>JAYAM JAIN</v>
      </c>
      <c r="D58" s="100">
        <v>65.0</v>
      </c>
      <c r="E58" s="84" t="str">
        <f t="shared" si="1"/>
        <v>N</v>
      </c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</row>
    <row r="59" ht="15.75" customHeight="1">
      <c r="A59" s="98">
        <f>'Sessional + End Term Assessment'!A64</f>
        <v>57</v>
      </c>
      <c r="B59" s="99" t="str">
        <f>'Sessional + End Term Assessment'!B64</f>
        <v>23ETCCS057</v>
      </c>
      <c r="C59" s="99" t="str">
        <f>'Sessional + End Term Assessment'!C64</f>
        <v>JAYESH GAYRI</v>
      </c>
      <c r="D59" s="100">
        <v>47.0</v>
      </c>
      <c r="E59" s="84" t="str">
        <f t="shared" si="1"/>
        <v>N</v>
      </c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</row>
    <row r="60" ht="15.75" customHeight="1">
      <c r="A60" s="98">
        <f>'Sessional + End Term Assessment'!A65</f>
        <v>58</v>
      </c>
      <c r="B60" s="99" t="str">
        <f>'Sessional + End Term Assessment'!B65</f>
        <v>23ETCCS058</v>
      </c>
      <c r="C60" s="99" t="str">
        <f>'Sessional + End Term Assessment'!C65</f>
        <v>JAYESH KALYANA</v>
      </c>
      <c r="D60" s="100">
        <v>45.0</v>
      </c>
      <c r="E60" s="84" t="str">
        <f t="shared" si="1"/>
        <v>Y</v>
      </c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</row>
    <row r="61" ht="15.75" customHeight="1">
      <c r="A61" s="98">
        <f>'Sessional + End Term Assessment'!A66</f>
        <v>59</v>
      </c>
      <c r="B61" s="99" t="str">
        <f>'Sessional + End Term Assessment'!B66</f>
        <v>23ETCCS059</v>
      </c>
      <c r="C61" s="99" t="str">
        <f>'Sessional + End Term Assessment'!C66</f>
        <v>KANISHK RAJAWAT</v>
      </c>
      <c r="D61" s="100">
        <v>65.0</v>
      </c>
      <c r="E61" s="84" t="str">
        <f t="shared" si="1"/>
        <v>N</v>
      </c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</row>
    <row r="62" ht="15.75" customHeight="1">
      <c r="A62" s="98">
        <f>'Sessional + End Term Assessment'!A67</f>
        <v>60</v>
      </c>
      <c r="B62" s="99" t="str">
        <f>'Sessional + End Term Assessment'!B67</f>
        <v>23ETCCS060</v>
      </c>
      <c r="C62" s="99" t="str">
        <f>'Sessional + End Term Assessment'!C67</f>
        <v>KAVISH PATEL</v>
      </c>
      <c r="D62" s="100">
        <v>58.0</v>
      </c>
      <c r="E62" s="84" t="str">
        <f t="shared" si="1"/>
        <v>N</v>
      </c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</row>
    <row r="63" ht="15.75" customHeight="1">
      <c r="A63" s="98">
        <f>'Sessional + End Term Assessment'!A68</f>
        <v>61</v>
      </c>
      <c r="B63" s="99" t="str">
        <f>'Sessional + End Term Assessment'!B68</f>
        <v>23ETCCS061</v>
      </c>
      <c r="C63" s="99" t="str">
        <f>'Sessional + End Term Assessment'!C68</f>
        <v>KHUSHAL DAK</v>
      </c>
      <c r="D63" s="100">
        <v>65.0</v>
      </c>
      <c r="E63" s="84" t="str">
        <f t="shared" si="1"/>
        <v>N</v>
      </c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</row>
    <row r="64" ht="15.75" customHeight="1">
      <c r="A64" s="98">
        <f>'Sessional + End Term Assessment'!A69</f>
        <v>62</v>
      </c>
      <c r="B64" s="99" t="str">
        <f>'Sessional + End Term Assessment'!B69</f>
        <v>23ETCCS062</v>
      </c>
      <c r="C64" s="99" t="str">
        <f>'Sessional + End Term Assessment'!C69</f>
        <v>KHUSHAL TAMBAR</v>
      </c>
      <c r="D64" s="100">
        <v>56.0</v>
      </c>
      <c r="E64" s="84" t="str">
        <f t="shared" si="1"/>
        <v>N</v>
      </c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</row>
    <row r="65" ht="15.75" customHeight="1">
      <c r="A65" s="98">
        <f>'Sessional + End Term Assessment'!A70</f>
        <v>63</v>
      </c>
      <c r="B65" s="99" t="str">
        <f>'Sessional + End Term Assessment'!B70</f>
        <v>23ETCCS063</v>
      </c>
      <c r="C65" s="99" t="str">
        <f>'Sessional + End Term Assessment'!C70</f>
        <v>KHUSHBU BISHT</v>
      </c>
      <c r="D65" s="100">
        <v>58.0</v>
      </c>
      <c r="E65" s="84" t="str">
        <f t="shared" si="1"/>
        <v>N</v>
      </c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</row>
    <row r="66" ht="15.75" customHeight="1">
      <c r="A66" s="98">
        <f>'Sessional + End Term Assessment'!A71</f>
        <v>64</v>
      </c>
      <c r="B66" s="99" t="str">
        <f>'Sessional + End Term Assessment'!B71</f>
        <v>23ETCCS064</v>
      </c>
      <c r="C66" s="99" t="str">
        <f>'Sessional + End Term Assessment'!C71</f>
        <v>KHUSHI JAIN</v>
      </c>
      <c r="D66" s="100">
        <v>67.0</v>
      </c>
      <c r="E66" s="84" t="str">
        <f t="shared" si="1"/>
        <v>N</v>
      </c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</row>
    <row r="67" ht="15.75" customHeight="1">
      <c r="A67" s="98">
        <f>'Sessional + End Term Assessment'!A72</f>
        <v>65</v>
      </c>
      <c r="B67" s="99" t="str">
        <f>'Sessional + End Term Assessment'!B72</f>
        <v>23ETCCS065</v>
      </c>
      <c r="C67" s="99" t="str">
        <f>'Sessional + End Term Assessment'!C72</f>
        <v>KOMAL SHARMA</v>
      </c>
      <c r="D67" s="100">
        <v>54.0</v>
      </c>
      <c r="E67" s="84" t="str">
        <f t="shared" si="1"/>
        <v>N</v>
      </c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</row>
    <row r="68" ht="15.75" customHeight="1">
      <c r="A68" s="98">
        <f>'Sessional + End Term Assessment'!A73</f>
        <v>66</v>
      </c>
      <c r="B68" s="99" t="str">
        <f>'Sessional + End Term Assessment'!B73</f>
        <v>23ETCCS066</v>
      </c>
      <c r="C68" s="99" t="str">
        <f>'Sessional + End Term Assessment'!C73</f>
        <v>KRATIK SHARMA</v>
      </c>
      <c r="D68" s="100">
        <v>54.0</v>
      </c>
      <c r="E68" s="84" t="str">
        <f t="shared" si="1"/>
        <v>N</v>
      </c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</row>
    <row r="69" ht="15.75" customHeight="1">
      <c r="A69" s="98">
        <f>'Sessional + End Term Assessment'!A74</f>
        <v>67</v>
      </c>
      <c r="B69" s="99" t="str">
        <f>'Sessional + End Term Assessment'!B74</f>
        <v>23ETCCS067</v>
      </c>
      <c r="C69" s="99" t="str">
        <f>'Sessional + End Term Assessment'!C74</f>
        <v>KRISHNA DOSHI</v>
      </c>
      <c r="D69" s="100">
        <v>65.0</v>
      </c>
      <c r="E69" s="84" t="str">
        <f t="shared" si="1"/>
        <v>N</v>
      </c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</row>
    <row r="70" ht="15.75" customHeight="1">
      <c r="A70" s="98">
        <f>'Sessional + End Term Assessment'!A75</f>
        <v>68</v>
      </c>
      <c r="B70" s="99" t="str">
        <f>'Sessional + End Term Assessment'!B75</f>
        <v>23ETCCS068</v>
      </c>
      <c r="C70" s="99" t="str">
        <f>'Sessional + End Term Assessment'!C75</f>
        <v>KUASHAL KUMAWAT</v>
      </c>
      <c r="D70" s="100">
        <v>50.0</v>
      </c>
      <c r="E70" s="84" t="str">
        <f t="shared" si="1"/>
        <v>N</v>
      </c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</row>
    <row r="71" ht="15.75" customHeight="1">
      <c r="A71" s="98">
        <f>'Sessional + End Term Assessment'!A76</f>
        <v>69</v>
      </c>
      <c r="B71" s="99" t="str">
        <f>'Sessional + End Term Assessment'!B76</f>
        <v>23ETCCS069</v>
      </c>
      <c r="C71" s="99" t="str">
        <f>'Sessional + End Term Assessment'!C76</f>
        <v>LAKSH PATEL</v>
      </c>
      <c r="D71" s="100">
        <v>47.0</v>
      </c>
      <c r="E71" s="84" t="str">
        <f t="shared" si="1"/>
        <v>N</v>
      </c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</row>
    <row r="72" ht="15.75" customHeight="1">
      <c r="A72" s="98">
        <f>'Sessional + End Term Assessment'!A77</f>
        <v>70</v>
      </c>
      <c r="B72" s="99" t="str">
        <f>'Sessional + End Term Assessment'!B77</f>
        <v>23ETCCS070</v>
      </c>
      <c r="C72" s="99" t="str">
        <f>'Sessional + End Term Assessment'!C77</f>
        <v>LAKSHITA CHUNDAWAT</v>
      </c>
      <c r="D72" s="100">
        <v>61.0</v>
      </c>
      <c r="E72" s="84" t="str">
        <f t="shared" si="1"/>
        <v>N</v>
      </c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</row>
    <row r="73" ht="15.75" customHeight="1">
      <c r="A73" s="98">
        <f>'Sessional + End Term Assessment'!A78</f>
        <v>71</v>
      </c>
      <c r="B73" s="99" t="str">
        <f>'Sessional + End Term Assessment'!B78</f>
        <v>23ETCCS071</v>
      </c>
      <c r="C73" s="99" t="str">
        <f>'Sessional + End Term Assessment'!C78</f>
        <v>LAKSHYARAJ PURBIA</v>
      </c>
      <c r="D73" s="100">
        <v>63.0</v>
      </c>
      <c r="E73" s="84" t="str">
        <f t="shared" si="1"/>
        <v>N</v>
      </c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</row>
    <row r="74" ht="15.75" customHeight="1">
      <c r="A74" s="98">
        <f>'Sessional + End Term Assessment'!A79</f>
        <v>72</v>
      </c>
      <c r="B74" s="99" t="str">
        <f>'Sessional + End Term Assessment'!B79</f>
        <v>23ETCCS072</v>
      </c>
      <c r="C74" s="99" t="str">
        <f>'Sessional + End Term Assessment'!C79</f>
        <v>LALIT SUTHAR</v>
      </c>
      <c r="D74" s="100">
        <v>65.0</v>
      </c>
      <c r="E74" s="84" t="str">
        <f t="shared" si="1"/>
        <v>N</v>
      </c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</row>
    <row r="75" ht="15.75" customHeight="1">
      <c r="A75" s="98">
        <f>'Sessional + End Term Assessment'!A80</f>
        <v>73</v>
      </c>
      <c r="B75" s="99" t="str">
        <f>'Sessional + End Term Assessment'!B80</f>
        <v>23ETCCS073</v>
      </c>
      <c r="C75" s="99" t="str">
        <f>'Sessional + End Term Assessment'!C80</f>
        <v>MANAN JAIN</v>
      </c>
      <c r="D75" s="100">
        <v>61.0</v>
      </c>
      <c r="E75" s="84" t="str">
        <f t="shared" si="1"/>
        <v>N</v>
      </c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</row>
    <row r="76" ht="15.75" customHeight="1">
      <c r="A76" s="98">
        <f>'Sessional + End Term Assessment'!A81</f>
        <v>74</v>
      </c>
      <c r="B76" s="99" t="str">
        <f>'Sessional + End Term Assessment'!B81</f>
        <v>23ETCCS074</v>
      </c>
      <c r="C76" s="99" t="str">
        <f>'Sessional + End Term Assessment'!C81</f>
        <v>MANAN MEHTA</v>
      </c>
      <c r="D76" s="100">
        <v>61.0</v>
      </c>
      <c r="E76" s="84" t="str">
        <f t="shared" si="1"/>
        <v>N</v>
      </c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</row>
    <row r="77" ht="15.75" customHeight="1">
      <c r="A77" s="98">
        <f>'Sessional + End Term Assessment'!A82</f>
        <v>75</v>
      </c>
      <c r="B77" s="99" t="str">
        <f>'Sessional + End Term Assessment'!B82</f>
        <v>23ETCCS075</v>
      </c>
      <c r="C77" s="99" t="str">
        <f>'Sessional + End Term Assessment'!C82</f>
        <v>MANISH SUTHAR</v>
      </c>
      <c r="D77" s="100">
        <v>50.0</v>
      </c>
      <c r="E77" s="84" t="str">
        <f t="shared" si="1"/>
        <v>N</v>
      </c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</row>
    <row r="78" ht="15.75" customHeight="1">
      <c r="A78" s="98">
        <f>'Sessional + End Term Assessment'!A83</f>
        <v>76</v>
      </c>
      <c r="B78" s="99" t="str">
        <f>'Sessional + End Term Assessment'!B83</f>
        <v>23ETCCS076</v>
      </c>
      <c r="C78" s="99" t="str">
        <f>'Sessional + End Term Assessment'!C83</f>
        <v>MANRAJ SINGH CHOUHAN</v>
      </c>
      <c r="D78" s="100">
        <v>43.0</v>
      </c>
      <c r="E78" s="84" t="str">
        <f t="shared" si="1"/>
        <v>Y</v>
      </c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</row>
    <row r="79" ht="15.75" customHeight="1">
      <c r="A79" s="98">
        <f>'Sessional + End Term Assessment'!A84</f>
        <v>77</v>
      </c>
      <c r="B79" s="99" t="str">
        <f>'Sessional + End Term Assessment'!B84</f>
        <v>23ETCCS077</v>
      </c>
      <c r="C79" s="99" t="str">
        <f>'Sessional + End Term Assessment'!C84</f>
        <v>MAYANK KUMAR GAUTAM</v>
      </c>
      <c r="D79" s="100">
        <v>54.0</v>
      </c>
      <c r="E79" s="84" t="str">
        <f t="shared" si="1"/>
        <v>N</v>
      </c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</row>
    <row r="80" ht="15.75" customHeight="1">
      <c r="A80" s="98">
        <f>'Sessional + End Term Assessment'!A85</f>
        <v>78</v>
      </c>
      <c r="B80" s="99" t="str">
        <f>'Sessional + End Term Assessment'!B85</f>
        <v>23ETCCS078</v>
      </c>
      <c r="C80" s="99" t="str">
        <f>'Sessional + End Term Assessment'!C85</f>
        <v>MAYANK LOHAR</v>
      </c>
      <c r="D80" s="100">
        <v>65.0</v>
      </c>
      <c r="E80" s="84" t="str">
        <f t="shared" si="1"/>
        <v>N</v>
      </c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</row>
    <row r="81" ht="15.75" customHeight="1">
      <c r="A81" s="98">
        <f>'Sessional + End Term Assessment'!A86</f>
        <v>79</v>
      </c>
      <c r="B81" s="99" t="str">
        <f>'Sessional + End Term Assessment'!B86</f>
        <v>23ETCCS079</v>
      </c>
      <c r="C81" s="99" t="str">
        <f>'Sessional + End Term Assessment'!C86</f>
        <v>MEET SHARMA</v>
      </c>
      <c r="D81" s="100">
        <v>52.0</v>
      </c>
      <c r="E81" s="84" t="str">
        <f t="shared" si="1"/>
        <v>N</v>
      </c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</row>
    <row r="82" ht="15.75" customHeight="1">
      <c r="A82" s="98">
        <f>'Sessional + End Term Assessment'!A87</f>
        <v>80</v>
      </c>
      <c r="B82" s="99" t="str">
        <f>'Sessional + End Term Assessment'!B87</f>
        <v>23ETCCS080</v>
      </c>
      <c r="C82" s="99" t="str">
        <f>'Sessional + End Term Assessment'!C87</f>
        <v>MISHIKA PARIKH</v>
      </c>
      <c r="D82" s="100">
        <v>65.0</v>
      </c>
      <c r="E82" s="84" t="str">
        <f t="shared" si="1"/>
        <v>N</v>
      </c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</row>
    <row r="83" ht="15.75" customHeight="1">
      <c r="A83" s="98">
        <f>'Sessional + End Term Assessment'!A88</f>
        <v>81</v>
      </c>
      <c r="B83" s="99" t="str">
        <f>'Sessional + End Term Assessment'!B88</f>
        <v>23ETCCS081</v>
      </c>
      <c r="C83" s="99" t="str">
        <f>'Sessional + End Term Assessment'!C88</f>
        <v>MOHIT KUMAR KALAL</v>
      </c>
      <c r="D83" s="100">
        <v>52.0</v>
      </c>
      <c r="E83" s="84" t="str">
        <f t="shared" si="1"/>
        <v>N</v>
      </c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</row>
    <row r="84" ht="15.75" customHeight="1">
      <c r="A84" s="98">
        <f>'Sessional + End Term Assessment'!A89</f>
        <v>82</v>
      </c>
      <c r="B84" s="99" t="str">
        <f>'Sessional + End Term Assessment'!B89</f>
        <v>23ETCCS082</v>
      </c>
      <c r="C84" s="99" t="str">
        <f>'Sessional + End Term Assessment'!C89</f>
        <v>MOHIT MALI</v>
      </c>
      <c r="D84" s="100">
        <v>47.0</v>
      </c>
      <c r="E84" s="84" t="str">
        <f t="shared" si="1"/>
        <v>N</v>
      </c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</row>
    <row r="85" ht="15.75" customHeight="1">
      <c r="A85" s="98">
        <f>'Sessional + End Term Assessment'!A90</f>
        <v>83</v>
      </c>
      <c r="B85" s="99" t="str">
        <f>'Sessional + End Term Assessment'!B90</f>
        <v>23ETCCS083</v>
      </c>
      <c r="C85" s="99" t="str">
        <f>'Sessional + End Term Assessment'!C90</f>
        <v>MRADUL BAHETI</v>
      </c>
      <c r="D85" s="100">
        <v>67.0</v>
      </c>
      <c r="E85" s="84" t="str">
        <f t="shared" si="1"/>
        <v>N</v>
      </c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</row>
    <row r="86" ht="15.75" customHeight="1">
      <c r="A86" s="98">
        <f>'Sessional + End Term Assessment'!A91</f>
        <v>84</v>
      </c>
      <c r="B86" s="99" t="str">
        <f>'Sessional + End Term Assessment'!B91</f>
        <v>23ETCCS084</v>
      </c>
      <c r="C86" s="99" t="str">
        <f>'Sessional + End Term Assessment'!C91</f>
        <v>MS.BHAVYA SAHU</v>
      </c>
      <c r="D86" s="100">
        <v>67.0</v>
      </c>
      <c r="E86" s="84" t="str">
        <f t="shared" si="1"/>
        <v>N</v>
      </c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</row>
    <row r="87" ht="15.75" customHeight="1">
      <c r="A87" s="98">
        <f>'Sessional + End Term Assessment'!A92</f>
        <v>85</v>
      </c>
      <c r="B87" s="99" t="str">
        <f>'Sessional + End Term Assessment'!B92</f>
        <v>23ETCCS085</v>
      </c>
      <c r="C87" s="99" t="str">
        <f>'Sessional + End Term Assessment'!C92</f>
        <v>MS.BHUVIKA SHARMA</v>
      </c>
      <c r="D87" s="100">
        <v>47.0</v>
      </c>
      <c r="E87" s="84" t="str">
        <f t="shared" si="1"/>
        <v>N</v>
      </c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</row>
    <row r="88" ht="15.75" customHeight="1">
      <c r="A88" s="98">
        <f>'Sessional + End Term Assessment'!A93</f>
        <v>86</v>
      </c>
      <c r="B88" s="99" t="str">
        <f>'Sessional + End Term Assessment'!B93</f>
        <v>23ETCCS086</v>
      </c>
      <c r="C88" s="99" t="str">
        <f>'Sessional + End Term Assessment'!C93</f>
        <v>MS.CHARU MALI</v>
      </c>
      <c r="D88" s="100">
        <v>63.0</v>
      </c>
      <c r="E88" s="84" t="str">
        <f t="shared" si="1"/>
        <v>N</v>
      </c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</row>
    <row r="89" ht="15.75" customHeight="1">
      <c r="A89" s="98">
        <f>'Sessional + End Term Assessment'!A94</f>
        <v>87</v>
      </c>
      <c r="B89" s="99" t="str">
        <f>'Sessional + End Term Assessment'!B94</f>
        <v>23ETCCS087</v>
      </c>
      <c r="C89" s="99" t="str">
        <f>'Sessional + End Term Assessment'!C94</f>
        <v>MS.EKTA JOSHI</v>
      </c>
      <c r="D89" s="100">
        <v>58.0</v>
      </c>
      <c r="E89" s="84" t="str">
        <f t="shared" si="1"/>
        <v>N</v>
      </c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</row>
    <row r="90" ht="15.75" customHeight="1">
      <c r="A90" s="98">
        <f>'Sessional + End Term Assessment'!A95</f>
        <v>88</v>
      </c>
      <c r="B90" s="99" t="str">
        <f>'Sessional + End Term Assessment'!B95</f>
        <v>23ETCCS088</v>
      </c>
      <c r="C90" s="99" t="str">
        <f>'Sessional + End Term Assessment'!C95</f>
        <v>MS.ISHI BHAVSAR</v>
      </c>
      <c r="D90" s="100">
        <v>58.0</v>
      </c>
      <c r="E90" s="84" t="str">
        <f t="shared" si="1"/>
        <v>N</v>
      </c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</row>
    <row r="91" ht="15.75" customHeight="1">
      <c r="A91" s="98">
        <f>'Sessional + End Term Assessment'!A96</f>
        <v>89</v>
      </c>
      <c r="B91" s="99" t="str">
        <f>'Sessional + End Term Assessment'!B96</f>
        <v>23ETCCS089</v>
      </c>
      <c r="C91" s="99" t="str">
        <f>'Sessional + End Term Assessment'!C96</f>
        <v>MS.KAJAL JOSHI</v>
      </c>
      <c r="D91" s="100">
        <v>50.0</v>
      </c>
      <c r="E91" s="84" t="str">
        <f t="shared" si="1"/>
        <v>N</v>
      </c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</row>
    <row r="92" ht="15.75" customHeight="1">
      <c r="A92" s="98">
        <f>'Sessional + End Term Assessment'!A97</f>
        <v>90</v>
      </c>
      <c r="B92" s="99" t="str">
        <f>'Sessional + End Term Assessment'!B97</f>
        <v>23ETCCS090</v>
      </c>
      <c r="C92" s="99" t="str">
        <f>'Sessional + End Term Assessment'!C97</f>
        <v>MS.KASHISH SONI</v>
      </c>
      <c r="D92" s="100">
        <v>63.0</v>
      </c>
      <c r="E92" s="84" t="str">
        <f t="shared" si="1"/>
        <v>N</v>
      </c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</row>
    <row r="93" ht="15.75" customHeight="1">
      <c r="A93" s="98">
        <f>'Sessional + End Term Assessment'!A98</f>
        <v>91</v>
      </c>
      <c r="B93" s="99" t="str">
        <f>'Sessional + End Term Assessment'!B98</f>
        <v>23ETCCS091</v>
      </c>
      <c r="C93" s="99" t="str">
        <f>'Sessional + End Term Assessment'!C98</f>
        <v>MS.KINSHUL YADAV</v>
      </c>
      <c r="D93" s="100">
        <v>50.0</v>
      </c>
      <c r="E93" s="84" t="str">
        <f t="shared" si="1"/>
        <v>N</v>
      </c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</row>
    <row r="94" ht="15.75" customHeight="1">
      <c r="A94" s="98">
        <f>'Sessional + End Term Assessment'!A99</f>
        <v>92</v>
      </c>
      <c r="B94" s="99" t="str">
        <f>'Sessional + End Term Assessment'!B99</f>
        <v>23ETCCS092</v>
      </c>
      <c r="C94" s="99" t="str">
        <f>'Sessional + End Term Assessment'!C99</f>
        <v>MS.KUMKUM LOHIYA</v>
      </c>
      <c r="D94" s="100">
        <v>67.0</v>
      </c>
      <c r="E94" s="84" t="str">
        <f t="shared" si="1"/>
        <v>N</v>
      </c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</row>
    <row r="95" ht="15.75" customHeight="1">
      <c r="A95" s="98">
        <f>'Sessional + End Term Assessment'!A100</f>
        <v>93</v>
      </c>
      <c r="B95" s="99" t="str">
        <f>'Sessional + End Term Assessment'!B100</f>
        <v>23ETCCS093</v>
      </c>
      <c r="C95" s="99" t="str">
        <f>'Sessional + End Term Assessment'!C100</f>
        <v>MS.LUBHANSHI RATHORE</v>
      </c>
      <c r="D95" s="100">
        <v>50.0</v>
      </c>
      <c r="E95" s="84" t="str">
        <f t="shared" si="1"/>
        <v>N</v>
      </c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</row>
    <row r="96" ht="15.75" customHeight="1">
      <c r="A96" s="98">
        <f>'Sessional + End Term Assessment'!A101</f>
        <v>94</v>
      </c>
      <c r="B96" s="99" t="str">
        <f>'Sessional + End Term Assessment'!B101</f>
        <v>23ETCCS094</v>
      </c>
      <c r="C96" s="99" t="str">
        <f>'Sessional + End Term Assessment'!C101</f>
        <v>MS.LUCKY OJHA</v>
      </c>
      <c r="D96" s="100">
        <v>52.0</v>
      </c>
      <c r="E96" s="84" t="str">
        <f t="shared" si="1"/>
        <v>N</v>
      </c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</row>
    <row r="97" ht="15.75" customHeight="1">
      <c r="A97" s="98">
        <f>'Sessional + End Term Assessment'!A102</f>
        <v>95</v>
      </c>
      <c r="B97" s="99" t="str">
        <f>'Sessional + End Term Assessment'!B102</f>
        <v>23ETCCS095</v>
      </c>
      <c r="C97" s="99" t="str">
        <f>'Sessional + End Term Assessment'!C102</f>
        <v>MS.MAHIMA KUMAWAT</v>
      </c>
      <c r="D97" s="100">
        <v>56.0</v>
      </c>
      <c r="E97" s="84" t="str">
        <f t="shared" si="1"/>
        <v>N</v>
      </c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</row>
    <row r="98" ht="15.75" customHeight="1">
      <c r="A98" s="98">
        <f>'Sessional + End Term Assessment'!A103</f>
        <v>96</v>
      </c>
      <c r="B98" s="99" t="str">
        <f>'Sessional + End Term Assessment'!B103</f>
        <v>23ETCCS096</v>
      </c>
      <c r="C98" s="99" t="str">
        <f>'Sessional + End Term Assessment'!C103</f>
        <v>MS.MAHIMA RAO</v>
      </c>
      <c r="D98" s="100">
        <v>67.0</v>
      </c>
      <c r="E98" s="84" t="str">
        <f t="shared" si="1"/>
        <v>N</v>
      </c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</row>
    <row r="99" ht="15.75" customHeight="1">
      <c r="A99" s="98">
        <f>'Sessional + End Term Assessment'!A104</f>
        <v>97</v>
      </c>
      <c r="B99" s="99" t="str">
        <f>'Sessional + End Term Assessment'!B104</f>
        <v>23ETCCS097</v>
      </c>
      <c r="C99" s="99" t="str">
        <f>'Sessional + End Term Assessment'!C104</f>
        <v>MS.MANSI LOHAR</v>
      </c>
      <c r="D99" s="100">
        <v>50.0</v>
      </c>
      <c r="E99" s="84" t="str">
        <f t="shared" si="1"/>
        <v>N</v>
      </c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</row>
    <row r="100" ht="15.75" customHeight="1">
      <c r="A100" s="98">
        <f>'Sessional + End Term Assessment'!A105</f>
        <v>98</v>
      </c>
      <c r="B100" s="99" t="str">
        <f>'Sessional + End Term Assessment'!B105</f>
        <v>23ETCCS098</v>
      </c>
      <c r="C100" s="99" t="str">
        <f>'Sessional + End Term Assessment'!C105</f>
        <v>MS.MONIKA PATEL</v>
      </c>
      <c r="D100" s="100">
        <v>54.0</v>
      </c>
      <c r="E100" s="84" t="str">
        <f t="shared" si="1"/>
        <v>N</v>
      </c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</row>
    <row r="101" ht="15.75" customHeight="1">
      <c r="A101" s="98">
        <f>'Sessional + End Term Assessment'!A106</f>
        <v>99</v>
      </c>
      <c r="B101" s="99" t="str">
        <f>'Sessional + End Term Assessment'!B106</f>
        <v>23ETCCS099</v>
      </c>
      <c r="C101" s="99" t="str">
        <f>'Sessional + End Term Assessment'!C106</f>
        <v>MS.MOXI TAK</v>
      </c>
      <c r="D101" s="100">
        <v>65.0</v>
      </c>
      <c r="E101" s="84" t="str">
        <f t="shared" si="1"/>
        <v>N</v>
      </c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</row>
    <row r="102" ht="15.75" customHeight="1">
      <c r="A102" s="98">
        <f>'Sessional + End Term Assessment'!A107</f>
        <v>100</v>
      </c>
      <c r="B102" s="99" t="str">
        <f>'Sessional + End Term Assessment'!B107</f>
        <v>23ETCCS100</v>
      </c>
      <c r="C102" s="99" t="str">
        <f>'Sessional + End Term Assessment'!C107</f>
        <v>MS.REENA AUDICHYA</v>
      </c>
      <c r="D102" s="100">
        <v>67.0</v>
      </c>
      <c r="E102" s="84" t="str">
        <f t="shared" si="1"/>
        <v>N</v>
      </c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</row>
    <row r="103" ht="15.75" customHeight="1">
      <c r="A103" s="98">
        <f>'Sessional + End Term Assessment'!A108</f>
        <v>101</v>
      </c>
      <c r="B103" s="99" t="str">
        <f>'Sessional + End Term Assessment'!B108</f>
        <v>23ETCCS101</v>
      </c>
      <c r="C103" s="99" t="str">
        <f>'Sessional + End Term Assessment'!C108</f>
        <v>MS.TAYSIDDHI MADHVI BHAVSAR</v>
      </c>
      <c r="D103" s="100">
        <v>45.0</v>
      </c>
      <c r="E103" s="84" t="str">
        <f t="shared" si="1"/>
        <v>Y</v>
      </c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</row>
    <row r="104" ht="15.75" customHeight="1">
      <c r="A104" s="98">
        <f>'Sessional + End Term Assessment'!A109</f>
        <v>102</v>
      </c>
      <c r="B104" s="99" t="str">
        <f>'Sessional + End Term Assessment'!B109</f>
        <v>23ETCCS102</v>
      </c>
      <c r="C104" s="99" t="str">
        <f>'Sessional + End Term Assessment'!C109</f>
        <v>MS.USHA KUNWAR CHUNDAWAT</v>
      </c>
      <c r="D104" s="100">
        <v>65.0</v>
      </c>
      <c r="E104" s="84" t="str">
        <f t="shared" si="1"/>
        <v>N</v>
      </c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</row>
    <row r="105" ht="15.75" customHeight="1">
      <c r="A105" s="98">
        <f>'Sessional + End Term Assessment'!A110</f>
        <v>103</v>
      </c>
      <c r="B105" s="99" t="str">
        <f>'Sessional + End Term Assessment'!B110</f>
        <v>23ETCCS103</v>
      </c>
      <c r="C105" s="99" t="str">
        <f>'Sessional + End Term Assessment'!C110</f>
        <v>MUDIT GUPTA</v>
      </c>
      <c r="D105" s="100">
        <v>56.0</v>
      </c>
      <c r="E105" s="84" t="str">
        <f t="shared" si="1"/>
        <v>N</v>
      </c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</row>
    <row r="106" ht="15.75" customHeight="1">
      <c r="A106" s="98">
        <f>'Sessional + End Term Assessment'!A111</f>
        <v>104</v>
      </c>
      <c r="B106" s="99" t="str">
        <f>'Sessional + End Term Assessment'!B111</f>
        <v>23ETCCS104</v>
      </c>
      <c r="C106" s="99" t="str">
        <f>'Sessional + End Term Assessment'!C111</f>
        <v>NARESH SINGH BAGHEL</v>
      </c>
      <c r="D106" s="100">
        <v>67.0</v>
      </c>
      <c r="E106" s="84" t="str">
        <f t="shared" si="1"/>
        <v>N</v>
      </c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</row>
    <row r="107" ht="15.75" customHeight="1">
      <c r="A107" s="98">
        <f>'Sessional + End Term Assessment'!A112</f>
        <v>105</v>
      </c>
      <c r="B107" s="99" t="str">
        <f>'Sessional + End Term Assessment'!B112</f>
        <v>23ETCCS105</v>
      </c>
      <c r="C107" s="99" t="str">
        <f>'Sessional + End Term Assessment'!C112</f>
        <v>NASRAT ANSARI</v>
      </c>
      <c r="D107" s="100">
        <v>43.0</v>
      </c>
      <c r="E107" s="84" t="str">
        <f t="shared" si="1"/>
        <v>Y</v>
      </c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</row>
    <row r="108" ht="15.75" customHeight="1">
      <c r="A108" s="98">
        <f>'Sessional + End Term Assessment'!A113</f>
        <v>106</v>
      </c>
      <c r="B108" s="99" t="str">
        <f>'Sessional + End Term Assessment'!B113</f>
        <v>23ETCCS106</v>
      </c>
      <c r="C108" s="99" t="str">
        <f>'Sessional + End Term Assessment'!C113</f>
        <v>NIKHIL SHARMA</v>
      </c>
      <c r="D108" s="100">
        <v>45.0</v>
      </c>
      <c r="E108" s="84" t="str">
        <f t="shared" si="1"/>
        <v>Y</v>
      </c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</row>
    <row r="109" ht="15.75" customHeight="1">
      <c r="A109" s="98">
        <f>'Sessional + End Term Assessment'!A114</f>
        <v>107</v>
      </c>
      <c r="B109" s="99" t="str">
        <f>'Sessional + End Term Assessment'!B114</f>
        <v>23ETCCS107</v>
      </c>
      <c r="C109" s="99" t="str">
        <f>'Sessional + End Term Assessment'!C114</f>
        <v>NIKHIL SUTHAR</v>
      </c>
      <c r="D109" s="100">
        <v>50.0</v>
      </c>
      <c r="E109" s="84" t="str">
        <f t="shared" si="1"/>
        <v>N</v>
      </c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</row>
    <row r="110" ht="15.75" customHeight="1">
      <c r="A110" s="98">
        <f>'Sessional + End Term Assessment'!A115</f>
        <v>108</v>
      </c>
      <c r="B110" s="99" t="str">
        <f>'Sessional + End Term Assessment'!B115</f>
        <v>23ETCCS108</v>
      </c>
      <c r="C110" s="99" t="str">
        <f>'Sessional + End Term Assessment'!C115</f>
        <v>NIKITA DANGI</v>
      </c>
      <c r="D110" s="100">
        <v>58.0</v>
      </c>
      <c r="E110" s="84" t="str">
        <f t="shared" si="1"/>
        <v>N</v>
      </c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</row>
    <row r="111" ht="15.75" customHeight="1">
      <c r="A111" s="98">
        <f>'Sessional + End Term Assessment'!A116</f>
        <v>109</v>
      </c>
      <c r="B111" s="99" t="str">
        <f>'Sessional + End Term Assessment'!B116</f>
        <v>23ETCCS109</v>
      </c>
      <c r="C111" s="99" t="str">
        <f>'Sessional + End Term Assessment'!C116</f>
        <v>NILESH PURI</v>
      </c>
      <c r="D111" s="100">
        <v>45.0</v>
      </c>
      <c r="E111" s="84" t="str">
        <f t="shared" si="1"/>
        <v>Y</v>
      </c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</row>
    <row r="112" ht="15.75" customHeight="1">
      <c r="A112" s="98">
        <f>'Sessional + End Term Assessment'!A117</f>
        <v>110</v>
      </c>
      <c r="B112" s="99" t="str">
        <f>'Sessional + End Term Assessment'!B117</f>
        <v>23ETCCS110</v>
      </c>
      <c r="C112" s="99" t="str">
        <f>'Sessional + End Term Assessment'!C117</f>
        <v>NISHTHA SONI</v>
      </c>
      <c r="D112" s="100">
        <v>67.0</v>
      </c>
      <c r="E112" s="84" t="str">
        <f t="shared" si="1"/>
        <v>N</v>
      </c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</row>
    <row r="113" ht="15.75" customHeight="1">
      <c r="A113" s="98">
        <f>'Sessional + End Term Assessment'!A118</f>
        <v>111</v>
      </c>
      <c r="B113" s="99" t="str">
        <f>'Sessional + End Term Assessment'!B118</f>
        <v>23ETCCS111</v>
      </c>
      <c r="C113" s="99" t="str">
        <f>'Sessional + End Term Assessment'!C118</f>
        <v>PALAK JAIN</v>
      </c>
      <c r="D113" s="100">
        <v>52.0</v>
      </c>
      <c r="E113" s="84" t="str">
        <f t="shared" si="1"/>
        <v>N</v>
      </c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</row>
    <row r="114" ht="15.75" customHeight="1">
      <c r="A114" s="98">
        <f>'Sessional + End Term Assessment'!A119</f>
        <v>112</v>
      </c>
      <c r="B114" s="99" t="str">
        <f>'Sessional + End Term Assessment'!B119</f>
        <v>23ETCCS112</v>
      </c>
      <c r="C114" s="99" t="str">
        <f>'Sessional + End Term Assessment'!C119</f>
        <v>PALAK NAGORI</v>
      </c>
      <c r="D114" s="100">
        <v>56.0</v>
      </c>
      <c r="E114" s="84" t="str">
        <f t="shared" si="1"/>
        <v>N</v>
      </c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</row>
    <row r="115" ht="15.75" customHeight="1">
      <c r="A115" s="98">
        <f>'Sessional + End Term Assessment'!A120</f>
        <v>113</v>
      </c>
      <c r="B115" s="99" t="str">
        <f>'Sessional + End Term Assessment'!B120</f>
        <v>23ETCCS113</v>
      </c>
      <c r="C115" s="99" t="str">
        <f>'Sessional + End Term Assessment'!C120</f>
        <v>PANKAJ DANGI</v>
      </c>
      <c r="D115" s="100">
        <v>61.0</v>
      </c>
      <c r="E115" s="84" t="str">
        <f t="shared" si="1"/>
        <v>N</v>
      </c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</row>
    <row r="116" ht="15.75" customHeight="1">
      <c r="A116" s="98">
        <f>'Sessional + End Term Assessment'!A121</f>
        <v>114</v>
      </c>
      <c r="B116" s="99" t="str">
        <f>'Sessional + End Term Assessment'!B121</f>
        <v>23ETCCS114</v>
      </c>
      <c r="C116" s="99" t="str">
        <f>'Sessional + End Term Assessment'!C121</f>
        <v>PANKAJ JOSHI</v>
      </c>
      <c r="D116" s="100">
        <v>58.0</v>
      </c>
      <c r="E116" s="84" t="str">
        <f t="shared" si="1"/>
        <v>N</v>
      </c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</row>
    <row r="117" ht="15.75" customHeight="1">
      <c r="A117" s="98">
        <f>'Sessional + End Term Assessment'!A122</f>
        <v>115</v>
      </c>
      <c r="B117" s="99" t="str">
        <f>'Sessional + End Term Assessment'!B122</f>
        <v>23ETCCS115</v>
      </c>
      <c r="C117" s="99" t="str">
        <f>'Sessional + End Term Assessment'!C122</f>
        <v>PARIDHI MEHRA</v>
      </c>
      <c r="D117" s="100">
        <v>63.0</v>
      </c>
      <c r="E117" s="84" t="str">
        <f t="shared" si="1"/>
        <v>N</v>
      </c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</row>
    <row r="118" ht="15.75" customHeight="1">
      <c r="A118" s="98">
        <f>'Sessional + End Term Assessment'!A123</f>
        <v>116</v>
      </c>
      <c r="B118" s="99" t="str">
        <f>'Sessional + End Term Assessment'!B123</f>
        <v>23ETCCS116</v>
      </c>
      <c r="C118" s="99" t="str">
        <f>'Sessional + End Term Assessment'!C123</f>
        <v>PATEL TISHANGKUMAR RAKESHKUMAR</v>
      </c>
      <c r="D118" s="100">
        <v>67.0</v>
      </c>
      <c r="E118" s="84" t="str">
        <f t="shared" si="1"/>
        <v>N</v>
      </c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</row>
    <row r="119" ht="15.75" customHeight="1">
      <c r="A119" s="98">
        <f>'Sessional + End Term Assessment'!A124</f>
        <v>117</v>
      </c>
      <c r="B119" s="99" t="str">
        <f>'Sessional + End Term Assessment'!B124</f>
        <v>23ETCCS117</v>
      </c>
      <c r="C119" s="99" t="str">
        <f>'Sessional + End Term Assessment'!C124</f>
        <v>PIYUSH YADAV</v>
      </c>
      <c r="D119" s="100">
        <v>52.0</v>
      </c>
      <c r="E119" s="84" t="str">
        <f t="shared" si="1"/>
        <v>N</v>
      </c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</row>
    <row r="120" ht="15.75" customHeight="1">
      <c r="A120" s="98">
        <f>'Sessional + End Term Assessment'!A125</f>
        <v>118</v>
      </c>
      <c r="B120" s="99" t="str">
        <f>'Sessional + End Term Assessment'!B125</f>
        <v>23ETCCS118</v>
      </c>
      <c r="C120" s="99" t="str">
        <f>'Sessional + End Term Assessment'!C125</f>
        <v>PRACHI KOTHARI</v>
      </c>
      <c r="D120" s="100">
        <v>65.0</v>
      </c>
      <c r="E120" s="84" t="str">
        <f t="shared" si="1"/>
        <v>N</v>
      </c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</row>
    <row r="121" ht="15.75" customHeight="1">
      <c r="A121" s="98">
        <f>'Sessional + End Term Assessment'!A126</f>
        <v>119</v>
      </c>
      <c r="B121" s="99" t="str">
        <f>'Sessional + End Term Assessment'!B126</f>
        <v>23ETCCS119</v>
      </c>
      <c r="C121" s="99" t="str">
        <f>'Sessional + End Term Assessment'!C126</f>
        <v>PRANAV CHAKRAVORTY</v>
      </c>
      <c r="D121" s="100">
        <v>52.0</v>
      </c>
      <c r="E121" s="84" t="str">
        <f t="shared" si="1"/>
        <v>N</v>
      </c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</row>
    <row r="122" ht="15.75" customHeight="1">
      <c r="A122" s="98">
        <f>'Sessional + End Term Assessment'!A127</f>
        <v>120</v>
      </c>
      <c r="B122" s="99" t="str">
        <f>'Sessional + End Term Assessment'!B127</f>
        <v>23ETCCS121</v>
      </c>
      <c r="C122" s="99" t="str">
        <f>'Sessional + End Term Assessment'!C127</f>
        <v>PRANAV RAJ SINGH RANAWAT</v>
      </c>
      <c r="D122" s="100">
        <v>50.0</v>
      </c>
      <c r="E122" s="84" t="str">
        <f t="shared" si="1"/>
        <v>N</v>
      </c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</row>
    <row r="123" ht="15.75" customHeight="1">
      <c r="A123" s="98">
        <f>'Sessional + End Term Assessment'!A128</f>
        <v>121</v>
      </c>
      <c r="B123" s="99" t="str">
        <f>'Sessional + End Term Assessment'!B128</f>
        <v>23ETCCS122</v>
      </c>
      <c r="C123" s="99" t="str">
        <f>'Sessional + End Term Assessment'!C128</f>
        <v>PRANAY TAILOR</v>
      </c>
      <c r="D123" s="100">
        <v>47.0</v>
      </c>
      <c r="E123" s="84" t="str">
        <f t="shared" si="1"/>
        <v>N</v>
      </c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</row>
    <row r="124" ht="15.75" customHeight="1">
      <c r="A124" s="98">
        <f>'Sessional + End Term Assessment'!A129</f>
        <v>122</v>
      </c>
      <c r="B124" s="99" t="str">
        <f>'Sessional + End Term Assessment'!B129</f>
        <v>23ETCCS123</v>
      </c>
      <c r="C124" s="99" t="str">
        <f>'Sessional + End Term Assessment'!C129</f>
        <v>PRASHANT MENARIA</v>
      </c>
      <c r="D124" s="100">
        <v>56.0</v>
      </c>
      <c r="E124" s="84" t="str">
        <f t="shared" si="1"/>
        <v>N</v>
      </c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</row>
    <row r="125" ht="15.75" customHeight="1">
      <c r="A125" s="98">
        <f>'Sessional + End Term Assessment'!A130</f>
        <v>123</v>
      </c>
      <c r="B125" s="99" t="str">
        <f>'Sessional + End Term Assessment'!B130</f>
        <v>23ETCCS124</v>
      </c>
      <c r="C125" s="99" t="str">
        <f>'Sessional + End Term Assessment'!C130</f>
        <v>PRIYANI JAIN</v>
      </c>
      <c r="D125" s="100">
        <v>61.0</v>
      </c>
      <c r="E125" s="84" t="str">
        <f t="shared" si="1"/>
        <v>N</v>
      </c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</row>
    <row r="126" ht="15.75" customHeight="1">
      <c r="A126" s="98">
        <f>'Sessional + End Term Assessment'!A131</f>
        <v>124</v>
      </c>
      <c r="B126" s="99" t="str">
        <f>'Sessional + End Term Assessment'!B131</f>
        <v>23ETCCS125</v>
      </c>
      <c r="C126" s="99" t="str">
        <f>'Sessional + End Term Assessment'!C131</f>
        <v>PRIYANSHU LUHARIA</v>
      </c>
      <c r="D126" s="100">
        <v>56.0</v>
      </c>
      <c r="E126" s="84" t="str">
        <f t="shared" si="1"/>
        <v>N</v>
      </c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</row>
    <row r="127" ht="14.25" customHeight="1">
      <c r="A127" s="98">
        <f>'Sessional + End Term Assessment'!A132</f>
        <v>125</v>
      </c>
      <c r="B127" s="99" t="str">
        <f>'Sessional + End Term Assessment'!B132</f>
        <v>23ETCCS126</v>
      </c>
      <c r="C127" s="99" t="str">
        <f>'Sessional + End Term Assessment'!C132</f>
        <v>PUNIT TAK</v>
      </c>
      <c r="D127" s="100">
        <v>65.0</v>
      </c>
      <c r="E127" s="84" t="str">
        <f t="shared" si="1"/>
        <v>N</v>
      </c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</row>
    <row r="128" ht="14.25" customHeight="1">
      <c r="A128" s="98">
        <f>'Sessional + End Term Assessment'!A133</f>
        <v>126</v>
      </c>
      <c r="B128" s="99" t="str">
        <f>'Sessional + End Term Assessment'!B133</f>
        <v>23ETCCS127</v>
      </c>
      <c r="C128" s="99" t="str">
        <f>'Sessional + End Term Assessment'!C133</f>
        <v>PURAN SUTHAR</v>
      </c>
      <c r="D128" s="100">
        <v>45.0</v>
      </c>
      <c r="E128" s="84" t="str">
        <f t="shared" si="1"/>
        <v>Y</v>
      </c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</row>
    <row r="129" ht="14.25" customHeight="1">
      <c r="A129" s="98">
        <f>'Sessional + End Term Assessment'!A134</f>
        <v>127</v>
      </c>
      <c r="B129" s="99" t="str">
        <f>'Sessional + End Term Assessment'!B134</f>
        <v>23ETCCS128</v>
      </c>
      <c r="C129" s="99" t="str">
        <f>'Sessional + End Term Assessment'!C134</f>
        <v>PURVA R VERMA</v>
      </c>
      <c r="D129" s="100">
        <v>50.0</v>
      </c>
      <c r="E129" s="84" t="str">
        <f t="shared" si="1"/>
        <v>N</v>
      </c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</row>
    <row r="130" ht="14.25" customHeight="1">
      <c r="A130" s="98">
        <f>'Sessional + End Term Assessment'!A135</f>
        <v>128</v>
      </c>
      <c r="B130" s="99" t="str">
        <f>'Sessional + End Term Assessment'!B135</f>
        <v>23ETCCS129</v>
      </c>
      <c r="C130" s="99" t="str">
        <f>'Sessional + End Term Assessment'!C135</f>
        <v>RAGHAV KAUSHIK</v>
      </c>
      <c r="D130" s="100">
        <v>65.0</v>
      </c>
      <c r="E130" s="84" t="str">
        <f t="shared" si="1"/>
        <v>N</v>
      </c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</row>
    <row r="131" ht="14.25" customHeight="1">
      <c r="A131" s="98">
        <f>'Sessional + End Term Assessment'!A136</f>
        <v>129</v>
      </c>
      <c r="B131" s="99" t="str">
        <f>'Sessional + End Term Assessment'!B136</f>
        <v>23ETCCS130</v>
      </c>
      <c r="C131" s="99" t="str">
        <f>'Sessional + End Term Assessment'!C136</f>
        <v>RAJAT AMETA</v>
      </c>
      <c r="D131" s="100">
        <v>54.0</v>
      </c>
      <c r="E131" s="84" t="str">
        <f t="shared" si="1"/>
        <v>N</v>
      </c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</row>
    <row r="132" ht="14.25" customHeight="1">
      <c r="A132" s="98">
        <f>'Sessional + End Term Assessment'!A137</f>
        <v>130</v>
      </c>
      <c r="B132" s="99" t="str">
        <f>'Sessional + End Term Assessment'!B137</f>
        <v>23ETCCS131</v>
      </c>
      <c r="C132" s="99" t="str">
        <f>'Sessional + End Term Assessment'!C137</f>
        <v>REAL JAIN</v>
      </c>
      <c r="D132" s="100">
        <v>65.0</v>
      </c>
      <c r="E132" s="84" t="str">
        <f t="shared" si="1"/>
        <v>N</v>
      </c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</row>
    <row r="133" ht="14.25" customHeight="1">
      <c r="A133" s="98">
        <f>'Sessional + End Term Assessment'!A138</f>
        <v>131</v>
      </c>
      <c r="B133" s="99" t="str">
        <f>'Sessional + End Term Assessment'!B138</f>
        <v>23ETCCS133</v>
      </c>
      <c r="C133" s="99" t="str">
        <f>'Sessional + End Term Assessment'!C138</f>
        <v>RISHI MENARIA</v>
      </c>
      <c r="D133" s="100">
        <v>67.0</v>
      </c>
      <c r="E133" s="84" t="str">
        <f t="shared" si="1"/>
        <v>N</v>
      </c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</row>
    <row r="134" ht="14.25" customHeight="1">
      <c r="A134" s="98">
        <f>'Sessional + End Term Assessment'!A139</f>
        <v>132</v>
      </c>
      <c r="B134" s="99" t="str">
        <f>'Sessional + End Term Assessment'!B139</f>
        <v>23ETCCS134</v>
      </c>
      <c r="C134" s="99" t="str">
        <f>'Sessional + End Term Assessment'!C139</f>
        <v>ROHIT RAJPUT</v>
      </c>
      <c r="D134" s="100">
        <v>56.0</v>
      </c>
      <c r="E134" s="84" t="str">
        <f t="shared" si="1"/>
        <v>N</v>
      </c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</row>
    <row r="135" ht="14.25" customHeight="1">
      <c r="A135" s="98">
        <f>'Sessional + End Term Assessment'!A140</f>
        <v>133</v>
      </c>
      <c r="B135" s="99" t="str">
        <f>'Sessional + End Term Assessment'!B140</f>
        <v>23ETCCS135</v>
      </c>
      <c r="C135" s="99" t="str">
        <f>'Sessional + End Term Assessment'!C140</f>
        <v>RUDRA PRATAP SINGH RATHORE</v>
      </c>
      <c r="D135" s="100">
        <v>61.0</v>
      </c>
      <c r="E135" s="84" t="str">
        <f t="shared" si="1"/>
        <v>N</v>
      </c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</row>
    <row r="136" ht="14.25" customHeight="1">
      <c r="A136" s="98">
        <f>'Sessional + End Term Assessment'!A141</f>
        <v>134</v>
      </c>
      <c r="B136" s="99" t="str">
        <f>'Sessional + End Term Assessment'!B141</f>
        <v>23ETCCS136</v>
      </c>
      <c r="C136" s="99" t="str">
        <f>'Sessional + End Term Assessment'!C141</f>
        <v>RUDRAKSH CHITTORA</v>
      </c>
      <c r="D136" s="100">
        <v>61.0</v>
      </c>
      <c r="E136" s="84" t="str">
        <f t="shared" si="1"/>
        <v>N</v>
      </c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</row>
    <row r="137" ht="14.25" customHeight="1">
      <c r="A137" s="98">
        <f>'Sessional + End Term Assessment'!A142</f>
        <v>135</v>
      </c>
      <c r="B137" s="99" t="str">
        <f>'Sessional + End Term Assessment'!B142</f>
        <v>23ETCCS137</v>
      </c>
      <c r="C137" s="99" t="str">
        <f>'Sessional + End Term Assessment'!C142</f>
        <v>SANJAY JAT</v>
      </c>
      <c r="D137" s="100">
        <v>54.0</v>
      </c>
      <c r="E137" s="84" t="str">
        <f t="shared" si="1"/>
        <v>N</v>
      </c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</row>
    <row r="138" ht="14.25" customHeight="1">
      <c r="A138" s="98">
        <f>'Sessional + End Term Assessment'!A143</f>
        <v>136</v>
      </c>
      <c r="B138" s="99" t="str">
        <f>'Sessional + End Term Assessment'!B143</f>
        <v>23ETCCS138</v>
      </c>
      <c r="C138" s="99" t="str">
        <f>'Sessional + End Term Assessment'!C143</f>
        <v>SANJAY YADAV</v>
      </c>
      <c r="D138" s="100">
        <v>56.0</v>
      </c>
      <c r="E138" s="84" t="str">
        <f t="shared" si="1"/>
        <v>N</v>
      </c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</row>
    <row r="139" ht="14.25" customHeight="1">
      <c r="A139" s="98">
        <f>'Sessional + End Term Assessment'!A144</f>
        <v>137</v>
      </c>
      <c r="B139" s="99" t="str">
        <f>'Sessional + End Term Assessment'!B144</f>
        <v>23ETCCS139</v>
      </c>
      <c r="C139" s="99" t="str">
        <f>'Sessional + End Term Assessment'!C144</f>
        <v>SANYAM ARORA</v>
      </c>
      <c r="D139" s="100">
        <v>54.0</v>
      </c>
      <c r="E139" s="84" t="str">
        <f t="shared" si="1"/>
        <v>N</v>
      </c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</row>
    <row r="140" ht="14.25" customHeight="1">
      <c r="A140" s="98">
        <f>'Sessional + End Term Assessment'!A145</f>
        <v>138</v>
      </c>
      <c r="B140" s="99" t="str">
        <f>'Sessional + End Term Assessment'!B145</f>
        <v>23ETCCS140</v>
      </c>
      <c r="C140" s="99" t="str">
        <f>'Sessional + End Term Assessment'!C145</f>
        <v>SARANSH WADHWANI</v>
      </c>
      <c r="D140" s="100">
        <v>67.0</v>
      </c>
      <c r="E140" s="84" t="str">
        <f t="shared" si="1"/>
        <v>N</v>
      </c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</row>
    <row r="141" ht="14.25" customHeight="1">
      <c r="A141" s="98">
        <f>'Sessional + End Term Assessment'!A146</f>
        <v>139</v>
      </c>
      <c r="B141" s="99" t="str">
        <f>'Sessional + End Term Assessment'!B146</f>
        <v>23ETCCS141</v>
      </c>
      <c r="C141" s="99" t="str">
        <f>'Sessional + End Term Assessment'!C146</f>
        <v>SEJAL DASHORA</v>
      </c>
      <c r="D141" s="100">
        <v>50.0</v>
      </c>
      <c r="E141" s="84" t="str">
        <f t="shared" si="1"/>
        <v>N</v>
      </c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</row>
    <row r="142" ht="14.25" customHeight="1">
      <c r="A142" s="98">
        <f>'Sessional + End Term Assessment'!A147</f>
        <v>140</v>
      </c>
      <c r="B142" s="99" t="str">
        <f>'Sessional + End Term Assessment'!B147</f>
        <v>23ETCCS142</v>
      </c>
      <c r="C142" s="99" t="str">
        <f>'Sessional + End Term Assessment'!C147</f>
        <v>SHASHANK SONI</v>
      </c>
      <c r="D142" s="100">
        <v>67.0</v>
      </c>
      <c r="E142" s="84" t="str">
        <f t="shared" si="1"/>
        <v>N</v>
      </c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</row>
    <row r="143" ht="14.25" customHeight="1">
      <c r="A143" s="98">
        <f>'Sessional + End Term Assessment'!A148</f>
        <v>141</v>
      </c>
      <c r="B143" s="99" t="str">
        <f>'Sessional + End Term Assessment'!B148</f>
        <v>23ETCCS143</v>
      </c>
      <c r="C143" s="99" t="str">
        <f>'Sessional + End Term Assessment'!C148</f>
        <v>SHAWIL BHARGAVA</v>
      </c>
      <c r="D143" s="100">
        <v>45.0</v>
      </c>
      <c r="E143" s="84" t="str">
        <f t="shared" si="1"/>
        <v>Y</v>
      </c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</row>
    <row r="144" ht="14.25" customHeight="1">
      <c r="A144" s="98">
        <f>'Sessional + End Term Assessment'!A149</f>
        <v>142</v>
      </c>
      <c r="B144" s="99" t="str">
        <f>'Sessional + End Term Assessment'!B149</f>
        <v>23ETCCS144</v>
      </c>
      <c r="C144" s="99" t="str">
        <f>'Sessional + End Term Assessment'!C149</f>
        <v>SHIKHAR JOSHI</v>
      </c>
      <c r="D144" s="100">
        <v>54.0</v>
      </c>
      <c r="E144" s="84" t="str">
        <f t="shared" si="1"/>
        <v>N</v>
      </c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</row>
    <row r="145" ht="14.25" customHeight="1">
      <c r="A145" s="98">
        <f>'Sessional + End Term Assessment'!A150</f>
        <v>143</v>
      </c>
      <c r="B145" s="99" t="str">
        <f>'Sessional + End Term Assessment'!B150</f>
        <v>23ETCCS145</v>
      </c>
      <c r="C145" s="99" t="str">
        <f>'Sessional + End Term Assessment'!C150</f>
        <v>SNEHA DADHICH</v>
      </c>
      <c r="D145" s="100">
        <v>56.0</v>
      </c>
      <c r="E145" s="84" t="str">
        <f t="shared" si="1"/>
        <v>N</v>
      </c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</row>
    <row r="146" ht="14.25" customHeight="1">
      <c r="A146" s="98">
        <f>'Sessional + End Term Assessment'!A151</f>
        <v>144</v>
      </c>
      <c r="B146" s="99" t="str">
        <f>'Sessional + End Term Assessment'!B151</f>
        <v>23ETCCS146</v>
      </c>
      <c r="C146" s="99" t="str">
        <f>'Sessional + End Term Assessment'!C151</f>
        <v>SONAL RAJWANI</v>
      </c>
      <c r="D146" s="100">
        <v>67.0</v>
      </c>
      <c r="E146" s="84" t="str">
        <f t="shared" si="1"/>
        <v>N</v>
      </c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</row>
    <row r="147" ht="14.25" customHeight="1">
      <c r="A147" s="98">
        <f>'Sessional + End Term Assessment'!A152</f>
        <v>145</v>
      </c>
      <c r="B147" s="99" t="str">
        <f>'Sessional + End Term Assessment'!B152</f>
        <v>23ETCCS147</v>
      </c>
      <c r="C147" s="99" t="str">
        <f>'Sessional + End Term Assessment'!C152</f>
        <v>SOUMYA JAIN</v>
      </c>
      <c r="D147" s="100">
        <v>52.0</v>
      </c>
      <c r="E147" s="84" t="str">
        <f t="shared" si="1"/>
        <v>N</v>
      </c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</row>
    <row r="148" ht="14.25" customHeight="1">
      <c r="A148" s="98">
        <f>'Sessional + End Term Assessment'!A153</f>
        <v>146</v>
      </c>
      <c r="B148" s="99" t="str">
        <f>'Sessional + End Term Assessment'!B153</f>
        <v>23ETCCS148</v>
      </c>
      <c r="C148" s="99" t="str">
        <f>'Sessional + End Term Assessment'!C153</f>
        <v>SUMER SINGH RAO</v>
      </c>
      <c r="D148" s="100">
        <v>65.0</v>
      </c>
      <c r="E148" s="84" t="str">
        <f t="shared" si="1"/>
        <v>N</v>
      </c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</row>
    <row r="149" ht="14.25" customHeight="1">
      <c r="A149" s="98">
        <f>'Sessional + End Term Assessment'!A154</f>
        <v>147</v>
      </c>
      <c r="B149" s="99" t="str">
        <f>'Sessional + End Term Assessment'!B154</f>
        <v>23ETCCS149</v>
      </c>
      <c r="C149" s="99" t="str">
        <f>'Sessional + End Term Assessment'!C154</f>
        <v>SURYABHAN SINGH RATHORE</v>
      </c>
      <c r="D149" s="100">
        <v>61.0</v>
      </c>
      <c r="E149" s="84" t="str">
        <f t="shared" si="1"/>
        <v>N</v>
      </c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</row>
    <row r="150" ht="14.25" customHeight="1">
      <c r="A150" s="98">
        <f>'Sessional + End Term Assessment'!A155</f>
        <v>148</v>
      </c>
      <c r="B150" s="99" t="str">
        <f>'Sessional + End Term Assessment'!B155</f>
        <v>23ETCCS150</v>
      </c>
      <c r="C150" s="99" t="str">
        <f>'Sessional + End Term Assessment'!C155</f>
        <v>TAKSH PANERI</v>
      </c>
      <c r="D150" s="100">
        <v>56.0</v>
      </c>
      <c r="E150" s="84" t="str">
        <f t="shared" si="1"/>
        <v>N</v>
      </c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</row>
    <row r="151" ht="14.25" customHeight="1">
      <c r="A151" s="98">
        <f>'Sessional + End Term Assessment'!A156</f>
        <v>149</v>
      </c>
      <c r="B151" s="99" t="str">
        <f>'Sessional + End Term Assessment'!B156</f>
        <v>23ETCCS151</v>
      </c>
      <c r="C151" s="99" t="str">
        <f>'Sessional + End Term Assessment'!C156</f>
        <v>TANISH JAIN</v>
      </c>
      <c r="D151" s="100">
        <v>47.0</v>
      </c>
      <c r="E151" s="84" t="str">
        <f t="shared" si="1"/>
        <v>N</v>
      </c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</row>
    <row r="152" ht="14.25" customHeight="1">
      <c r="A152" s="98">
        <f>'Sessional + End Term Assessment'!A157</f>
        <v>150</v>
      </c>
      <c r="B152" s="99" t="str">
        <f>'Sessional + End Term Assessment'!B157</f>
        <v>23ETCCS152</v>
      </c>
      <c r="C152" s="99" t="str">
        <f>'Sessional + End Term Assessment'!C157</f>
        <v>TANISHKA JAIN</v>
      </c>
      <c r="D152" s="100">
        <v>47.0</v>
      </c>
      <c r="E152" s="84" t="str">
        <f t="shared" si="1"/>
        <v>N</v>
      </c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</row>
    <row r="153" ht="14.25" customHeight="1">
      <c r="A153" s="98">
        <f>'Sessional + End Term Assessment'!A158</f>
        <v>151</v>
      </c>
      <c r="B153" s="99" t="str">
        <f>'Sessional + End Term Assessment'!B158</f>
        <v>23ETCCS153</v>
      </c>
      <c r="C153" s="99" t="str">
        <f>'Sessional + End Term Assessment'!C158</f>
        <v>TANMAY BANSAL</v>
      </c>
      <c r="D153" s="100">
        <v>61.0</v>
      </c>
      <c r="E153" s="84" t="str">
        <f t="shared" si="1"/>
        <v>N</v>
      </c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</row>
    <row r="154" ht="14.25" customHeight="1">
      <c r="A154" s="98">
        <f>'Sessional + End Term Assessment'!A159</f>
        <v>152</v>
      </c>
      <c r="B154" s="99" t="str">
        <f>'Sessional + End Term Assessment'!B159</f>
        <v>23ETCCS154</v>
      </c>
      <c r="C154" s="99" t="str">
        <f>'Sessional + End Term Assessment'!C159</f>
        <v>TUHINA BHADURI</v>
      </c>
      <c r="D154" s="100">
        <v>58.0</v>
      </c>
      <c r="E154" s="84" t="str">
        <f t="shared" si="1"/>
        <v>N</v>
      </c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</row>
    <row r="155" ht="14.25" customHeight="1">
      <c r="A155" s="98">
        <f>'Sessional + End Term Assessment'!A160</f>
        <v>153</v>
      </c>
      <c r="B155" s="99" t="str">
        <f>'Sessional + End Term Assessment'!B160</f>
        <v>23ETCCS155</v>
      </c>
      <c r="C155" s="99" t="str">
        <f>'Sessional + End Term Assessment'!C160</f>
        <v>TUSHAR OJHA</v>
      </c>
      <c r="D155" s="100">
        <v>61.0</v>
      </c>
      <c r="E155" s="84" t="str">
        <f t="shared" si="1"/>
        <v>N</v>
      </c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</row>
    <row r="156" ht="14.25" customHeight="1">
      <c r="A156" s="98">
        <f>'Sessional + End Term Assessment'!A161</f>
        <v>154</v>
      </c>
      <c r="B156" s="99" t="str">
        <f>'Sessional + End Term Assessment'!B161</f>
        <v>23ETCCS156</v>
      </c>
      <c r="C156" s="99" t="str">
        <f>'Sessional + End Term Assessment'!C161</f>
        <v>UMANG LADHA</v>
      </c>
      <c r="D156" s="100">
        <v>56.0</v>
      </c>
      <c r="E156" s="84" t="str">
        <f t="shared" si="1"/>
        <v>N</v>
      </c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</row>
    <row r="157" ht="14.25" customHeight="1">
      <c r="A157" s="98">
        <f>'Sessional + End Term Assessment'!A162</f>
        <v>155</v>
      </c>
      <c r="B157" s="99" t="str">
        <f>'Sessional + End Term Assessment'!B162</f>
        <v>23ETCCS157</v>
      </c>
      <c r="C157" s="99" t="str">
        <f>'Sessional + End Term Assessment'!C162</f>
        <v>VAIBHAV KUMAWAT</v>
      </c>
      <c r="D157" s="100">
        <v>67.0</v>
      </c>
      <c r="E157" s="84" t="str">
        <f t="shared" si="1"/>
        <v>N</v>
      </c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</row>
    <row r="158" ht="14.25" customHeight="1">
      <c r="A158" s="98">
        <f>'Sessional + End Term Assessment'!A163</f>
        <v>156</v>
      </c>
      <c r="B158" s="99" t="str">
        <f>'Sessional + End Term Assessment'!B163</f>
        <v>23ETCCS158</v>
      </c>
      <c r="C158" s="99" t="str">
        <f>'Sessional + End Term Assessment'!C163</f>
        <v>VAIBHAV MENARIA</v>
      </c>
      <c r="D158" s="100">
        <v>45.0</v>
      </c>
      <c r="E158" s="84" t="str">
        <f t="shared" si="1"/>
        <v>Y</v>
      </c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</row>
    <row r="159" ht="14.25" customHeight="1">
      <c r="A159" s="98">
        <f>'Sessional + End Term Assessment'!A164</f>
        <v>157</v>
      </c>
      <c r="B159" s="99" t="str">
        <f>'Sessional + End Term Assessment'!B164</f>
        <v>23ETCCS159</v>
      </c>
      <c r="C159" s="99" t="str">
        <f>'Sessional + End Term Assessment'!C164</f>
        <v>VARUN PANERI</v>
      </c>
      <c r="D159" s="100">
        <v>54.0</v>
      </c>
      <c r="E159" s="84" t="str">
        <f t="shared" si="1"/>
        <v>N</v>
      </c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</row>
    <row r="160" ht="14.25" customHeight="1">
      <c r="A160" s="98">
        <f>'Sessional + End Term Assessment'!A165</f>
        <v>158</v>
      </c>
      <c r="B160" s="99" t="str">
        <f>'Sessional + End Term Assessment'!B165</f>
        <v>23ETCCS160</v>
      </c>
      <c r="C160" s="99" t="str">
        <f>'Sessional + End Term Assessment'!C165</f>
        <v>VASHISHTH SHARMA</v>
      </c>
      <c r="D160" s="100">
        <v>56.0</v>
      </c>
      <c r="E160" s="84" t="str">
        <f t="shared" si="1"/>
        <v>N</v>
      </c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</row>
    <row r="161" ht="14.25" customHeight="1">
      <c r="A161" s="98">
        <f>'Sessional + End Term Assessment'!A166</f>
        <v>159</v>
      </c>
      <c r="B161" s="99" t="str">
        <f>'Sessional + End Term Assessment'!B166</f>
        <v>23ETCCS161</v>
      </c>
      <c r="C161" s="99" t="str">
        <f>'Sessional + End Term Assessment'!C166</f>
        <v>VIBHANSHI JAIN</v>
      </c>
      <c r="D161" s="100">
        <v>67.0</v>
      </c>
      <c r="E161" s="84" t="str">
        <f t="shared" si="1"/>
        <v>N</v>
      </c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</row>
    <row r="162" ht="14.25" customHeight="1">
      <c r="A162" s="98">
        <f>'Sessional + End Term Assessment'!A167</f>
        <v>160</v>
      </c>
      <c r="B162" s="99" t="str">
        <f>'Sessional + End Term Assessment'!B167</f>
        <v>23ETCCS162</v>
      </c>
      <c r="C162" s="99" t="str">
        <f>'Sessional + End Term Assessment'!C167</f>
        <v>VINAYAK MAHESHWARI</v>
      </c>
      <c r="D162" s="100">
        <v>63.0</v>
      </c>
      <c r="E162" s="84" t="str">
        <f t="shared" si="1"/>
        <v>N</v>
      </c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</row>
    <row r="163" ht="14.25" customHeight="1">
      <c r="A163" s="98">
        <f>'Sessional + End Term Assessment'!A168</f>
        <v>161</v>
      </c>
      <c r="B163" s="99" t="str">
        <f>'Sessional + End Term Assessment'!B168</f>
        <v>23ETCCS163</v>
      </c>
      <c r="C163" s="99" t="str">
        <f>'Sessional + End Term Assessment'!C168</f>
        <v>VINIT INTODIA</v>
      </c>
      <c r="D163" s="100">
        <v>56.0</v>
      </c>
      <c r="E163" s="84" t="str">
        <f t="shared" si="1"/>
        <v>N</v>
      </c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</row>
    <row r="164" ht="14.25" customHeight="1">
      <c r="A164" s="98">
        <f>'Sessional + End Term Assessment'!A169</f>
        <v>162</v>
      </c>
      <c r="B164" s="99" t="str">
        <f>'Sessional + End Term Assessment'!B169</f>
        <v>23ETCCS164</v>
      </c>
      <c r="C164" s="99" t="str">
        <f>'Sessional + End Term Assessment'!C169</f>
        <v>VINIT JAIN</v>
      </c>
      <c r="D164" s="100">
        <v>67.0</v>
      </c>
      <c r="E164" s="84" t="str">
        <f t="shared" si="1"/>
        <v>N</v>
      </c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</row>
    <row r="165" ht="14.25" customHeight="1">
      <c r="A165" s="98">
        <f>'Sessional + End Term Assessment'!A170</f>
        <v>163</v>
      </c>
      <c r="B165" s="99" t="str">
        <f>'Sessional + End Term Assessment'!B170</f>
        <v>23ETCCS165</v>
      </c>
      <c r="C165" s="99" t="str">
        <f>'Sessional + End Term Assessment'!C170</f>
        <v>VIPANSHU PALIWAL</v>
      </c>
      <c r="D165" s="100">
        <v>56.0</v>
      </c>
      <c r="E165" s="84" t="str">
        <f t="shared" si="1"/>
        <v>N</v>
      </c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</row>
    <row r="166" ht="14.25" customHeight="1">
      <c r="A166" s="98">
        <f>'Sessional + End Term Assessment'!A171</f>
        <v>164</v>
      </c>
      <c r="B166" s="99" t="str">
        <f>'Sessional + End Term Assessment'!B171</f>
        <v>23ETCCS166</v>
      </c>
      <c r="C166" s="99" t="str">
        <f>'Sessional + End Term Assessment'!C171</f>
        <v>VISHESH JAIN</v>
      </c>
      <c r="D166" s="100">
        <v>67.0</v>
      </c>
      <c r="E166" s="84" t="str">
        <f t="shared" si="1"/>
        <v>N</v>
      </c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</row>
    <row r="167" ht="14.25" customHeight="1">
      <c r="A167" s="98">
        <f>'Sessional + End Term Assessment'!A172</f>
        <v>165</v>
      </c>
      <c r="B167" s="99" t="str">
        <f>'Sessional + End Term Assessment'!B172</f>
        <v>23ETCCS167</v>
      </c>
      <c r="C167" s="99" t="str">
        <f>'Sessional + End Term Assessment'!C172</f>
        <v>YAKSH JAIN</v>
      </c>
      <c r="D167" s="100">
        <v>61.0</v>
      </c>
      <c r="E167" s="84" t="str">
        <f t="shared" si="1"/>
        <v>N</v>
      </c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</row>
    <row r="168" ht="14.25" customHeight="1">
      <c r="A168" s="98">
        <f>'Sessional + End Term Assessment'!A173</f>
        <v>166</v>
      </c>
      <c r="B168" s="99" t="str">
        <f>'Sessional + End Term Assessment'!B173</f>
        <v>23ETCCS168</v>
      </c>
      <c r="C168" s="99" t="str">
        <f>'Sessional + End Term Assessment'!C173</f>
        <v>YAKSHIT SHARMA</v>
      </c>
      <c r="D168" s="100">
        <v>50.0</v>
      </c>
      <c r="E168" s="84" t="str">
        <f t="shared" si="1"/>
        <v>N</v>
      </c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</row>
    <row r="169" ht="14.25" customHeight="1">
      <c r="A169" s="98">
        <f>'Sessional + End Term Assessment'!A174</f>
        <v>167</v>
      </c>
      <c r="B169" s="99" t="str">
        <f>'Sessional + End Term Assessment'!B174</f>
        <v>23ETCCS169</v>
      </c>
      <c r="C169" s="99" t="str">
        <f>'Sessional + End Term Assessment'!C174</f>
        <v>YASH DAVE</v>
      </c>
      <c r="D169" s="100">
        <v>63.0</v>
      </c>
      <c r="E169" s="84" t="str">
        <f t="shared" si="1"/>
        <v>N</v>
      </c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</row>
    <row r="170" ht="14.25" customHeight="1">
      <c r="A170" s="98">
        <f>'Sessional + End Term Assessment'!A175</f>
        <v>168</v>
      </c>
      <c r="B170" s="99" t="str">
        <f>'Sessional + End Term Assessment'!B175</f>
        <v>23ETCCS170</v>
      </c>
      <c r="C170" s="99" t="str">
        <f>'Sessional + End Term Assessment'!C175</f>
        <v>YASH JAIN</v>
      </c>
      <c r="D170" s="100">
        <v>67.0</v>
      </c>
      <c r="E170" s="84" t="str">
        <f t="shared" si="1"/>
        <v>N</v>
      </c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</row>
    <row r="171" ht="14.25" customHeight="1">
      <c r="A171" s="98">
        <f>'Sessional + End Term Assessment'!A176</f>
        <v>169</v>
      </c>
      <c r="B171" s="99" t="str">
        <f>'Sessional + End Term Assessment'!B176</f>
        <v>23ETCCS171</v>
      </c>
      <c r="C171" s="99" t="str">
        <f>'Sessional + End Term Assessment'!C176</f>
        <v>YASH KHERODIYA</v>
      </c>
      <c r="D171" s="100">
        <v>61.0</v>
      </c>
      <c r="E171" s="84" t="str">
        <f t="shared" si="1"/>
        <v>N</v>
      </c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</row>
    <row r="172" ht="14.25" customHeight="1">
      <c r="A172" s="98">
        <f>'Sessional + End Term Assessment'!A177</f>
        <v>170</v>
      </c>
      <c r="B172" s="99" t="str">
        <f>'Sessional + End Term Assessment'!B177</f>
        <v>23ETCCS172</v>
      </c>
      <c r="C172" s="99" t="str">
        <f>'Sessional + End Term Assessment'!C177</f>
        <v>YASH KUMAR</v>
      </c>
      <c r="D172" s="100">
        <v>63.0</v>
      </c>
      <c r="E172" s="84" t="str">
        <f t="shared" si="1"/>
        <v>N</v>
      </c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</row>
    <row r="173" ht="14.25" customHeight="1">
      <c r="A173" s="98">
        <f>'Sessional + End Term Assessment'!A178</f>
        <v>171</v>
      </c>
      <c r="B173" s="99" t="str">
        <f>'Sessional + End Term Assessment'!B178</f>
        <v>23ETCCS173</v>
      </c>
      <c r="C173" s="99" t="str">
        <f>'Sessional + End Term Assessment'!C178</f>
        <v>YASHASWINI KANWAR YADUWANSHI</v>
      </c>
      <c r="D173" s="100" t="s">
        <v>89</v>
      </c>
      <c r="E173" s="84" t="str">
        <f t="shared" si="1"/>
        <v>N</v>
      </c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</row>
    <row r="174" ht="14.25" customHeight="1">
      <c r="A174" s="98">
        <f>'Sessional + End Term Assessment'!A179</f>
        <v>172</v>
      </c>
      <c r="B174" s="99" t="str">
        <f>'Sessional + End Term Assessment'!B179</f>
        <v>23ETCCS174</v>
      </c>
      <c r="C174" s="99" t="str">
        <f>'Sessional + End Term Assessment'!C179</f>
        <v>YASHSWI JHALA</v>
      </c>
      <c r="D174" s="100">
        <v>54.0</v>
      </c>
      <c r="E174" s="84" t="str">
        <f t="shared" si="1"/>
        <v>N</v>
      </c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</row>
    <row r="175" ht="14.25" customHeight="1">
      <c r="A175" s="98">
        <f>'Sessional + End Term Assessment'!A180</f>
        <v>173</v>
      </c>
      <c r="B175" s="99" t="str">
        <f>'Sessional + End Term Assessment'!B180</f>
        <v>23ETCCS175</v>
      </c>
      <c r="C175" s="99" t="str">
        <f>'Sessional + End Term Assessment'!C180</f>
        <v>YATHARTH UPADHYAY</v>
      </c>
      <c r="D175" s="100">
        <v>45.0</v>
      </c>
      <c r="E175" s="84" t="str">
        <f t="shared" si="1"/>
        <v>Y</v>
      </c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</row>
    <row r="176" ht="14.25" customHeight="1">
      <c r="A176" s="98">
        <f>'Sessional + End Term Assessment'!A181</f>
        <v>174</v>
      </c>
      <c r="B176" s="99" t="str">
        <f>'Sessional + End Term Assessment'!B181</f>
        <v>23ETCCS176</v>
      </c>
      <c r="C176" s="99" t="str">
        <f>'Sessional + End Term Assessment'!C181</f>
        <v>YUVRAJ SINGH GOUR</v>
      </c>
      <c r="D176" s="100">
        <v>58.0</v>
      </c>
      <c r="E176" s="84" t="str">
        <f t="shared" si="1"/>
        <v>N</v>
      </c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</row>
    <row r="177" ht="14.25" customHeight="1">
      <c r="A177" s="98">
        <f>'Sessional + End Term Assessment'!A182</f>
        <v>175</v>
      </c>
      <c r="B177" s="99" t="str">
        <f>'Sessional + End Term Assessment'!B182</f>
        <v>23ETCCS177</v>
      </c>
      <c r="C177" s="99" t="str">
        <f>'Sessional + End Term Assessment'!C182</f>
        <v>ZOHER ZARI</v>
      </c>
      <c r="D177" s="100">
        <v>65.0</v>
      </c>
      <c r="E177" s="84" t="str">
        <f t="shared" si="1"/>
        <v>N</v>
      </c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</row>
    <row r="178" ht="14.25" customHeight="1">
      <c r="A178" s="98">
        <f>'Sessional + End Term Assessment'!A183</f>
        <v>176</v>
      </c>
      <c r="B178" s="99" t="str">
        <f>'Sessional + End Term Assessment'!B183</f>
        <v>23ETCCE001</v>
      </c>
      <c r="C178" s="99" t="str">
        <f>'Sessional + End Term Assessment'!C183</f>
        <v>DURGA SHANKAR MEENA</v>
      </c>
      <c r="D178" s="100">
        <v>63.0</v>
      </c>
      <c r="E178" s="84" t="str">
        <f t="shared" si="1"/>
        <v>N</v>
      </c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</row>
    <row r="179" ht="14.25" customHeight="1">
      <c r="A179" s="98">
        <f>'Sessional + End Term Assessment'!A184</f>
        <v>177</v>
      </c>
      <c r="B179" s="99" t="str">
        <f>'Sessional + End Term Assessment'!B184</f>
        <v>23ETCCE002</v>
      </c>
      <c r="C179" s="99" t="str">
        <f>'Sessional + End Term Assessment'!C184</f>
        <v>MS.DIPIKA KALAL</v>
      </c>
      <c r="D179" s="100">
        <v>65.0</v>
      </c>
      <c r="E179" s="84" t="str">
        <f t="shared" si="1"/>
        <v>N</v>
      </c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</row>
    <row r="180" ht="14.25" customHeight="1">
      <c r="A180" s="98">
        <f>'Sessional + End Term Assessment'!A185</f>
        <v>178</v>
      </c>
      <c r="B180" s="99" t="str">
        <f>'Sessional + End Term Assessment'!B185</f>
        <v>23ETCCE003</v>
      </c>
      <c r="C180" s="99" t="str">
        <f>'Sessional + End Term Assessment'!C185</f>
        <v>MS.NIKITA KALAL</v>
      </c>
      <c r="D180" s="100">
        <v>58.0</v>
      </c>
      <c r="E180" s="84" t="str">
        <f t="shared" si="1"/>
        <v>N</v>
      </c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</row>
    <row r="181" ht="14.25" customHeight="1">
      <c r="A181" s="98">
        <f>'Sessional + End Term Assessment'!A186</f>
        <v>179</v>
      </c>
      <c r="B181" s="99" t="str">
        <f>'Sessional + End Term Assessment'!B186</f>
        <v>23ETCCE004</v>
      </c>
      <c r="C181" s="99" t="str">
        <f>'Sessional + End Term Assessment'!C186</f>
        <v>NAMAN CHOUDHARY</v>
      </c>
      <c r="D181" s="100">
        <v>34.0</v>
      </c>
      <c r="E181" s="84" t="str">
        <f t="shared" si="1"/>
        <v>Y</v>
      </c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</row>
    <row r="182" ht="14.25" customHeight="1">
      <c r="A182" s="98">
        <f>'Sessional + End Term Assessment'!A187</f>
        <v>180</v>
      </c>
      <c r="B182" s="99" t="str">
        <f>'Sessional + End Term Assessment'!B187</f>
        <v>23ETCCE005</v>
      </c>
      <c r="C182" s="99" t="str">
        <f>'Sessional + End Term Assessment'!C187</f>
        <v>NARESH MEENA</v>
      </c>
      <c r="D182" s="100">
        <v>58.0</v>
      </c>
      <c r="E182" s="84" t="str">
        <f t="shared" si="1"/>
        <v>N</v>
      </c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</row>
    <row r="183" ht="14.25" customHeight="1">
      <c r="A183" s="98">
        <f>'Sessional + End Term Assessment'!A188</f>
        <v>181</v>
      </c>
      <c r="B183" s="99" t="str">
        <f>'Sessional + End Term Assessment'!B188</f>
        <v>23ETCCE006</v>
      </c>
      <c r="C183" s="99" t="str">
        <f>'Sessional + End Term Assessment'!C188</f>
        <v>NAVEEN NATH JOGI</v>
      </c>
      <c r="D183" s="100">
        <v>41.0</v>
      </c>
      <c r="E183" s="84" t="str">
        <f t="shared" si="1"/>
        <v>Y</v>
      </c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</row>
    <row r="184" ht="14.25" customHeight="1">
      <c r="A184" s="98">
        <f>'Sessional + End Term Assessment'!A189</f>
        <v>182</v>
      </c>
      <c r="B184" s="99" t="str">
        <f>'Sessional + End Term Assessment'!B189</f>
        <v>23ETCCE007</v>
      </c>
      <c r="C184" s="99" t="str">
        <f>'Sessional + End Term Assessment'!C189</f>
        <v>SAYAM MEHTA</v>
      </c>
      <c r="D184" s="100">
        <v>65.0</v>
      </c>
      <c r="E184" s="84" t="str">
        <f t="shared" si="1"/>
        <v>N</v>
      </c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</row>
    <row r="185" ht="14.25" customHeight="1">
      <c r="A185" s="98">
        <f>'Sessional + End Term Assessment'!A190</f>
        <v>183</v>
      </c>
      <c r="B185" s="99" t="str">
        <f>'Sessional + End Term Assessment'!B190</f>
        <v>23ETCCE008</v>
      </c>
      <c r="C185" s="99" t="str">
        <f>'Sessional + End Term Assessment'!C190</f>
        <v>SHIVAM</v>
      </c>
      <c r="D185" s="100">
        <v>61.0</v>
      </c>
      <c r="E185" s="84" t="str">
        <f t="shared" si="1"/>
        <v>N</v>
      </c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</row>
    <row r="186" ht="14.25" customHeight="1">
      <c r="A186" s="98">
        <f>'Sessional + End Term Assessment'!A191</f>
        <v>184</v>
      </c>
      <c r="B186" s="99" t="str">
        <f>'Sessional + End Term Assessment'!B191</f>
        <v>23ETCEC001</v>
      </c>
      <c r="C186" s="99" t="str">
        <f>'Sessional + End Term Assessment'!C191</f>
        <v>ABHISHEK JODHA</v>
      </c>
      <c r="D186" s="100">
        <v>67.0</v>
      </c>
      <c r="E186" s="84" t="str">
        <f t="shared" si="1"/>
        <v>N</v>
      </c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</row>
    <row r="187" ht="14.25" customHeight="1">
      <c r="A187" s="98">
        <f>'Sessional + End Term Assessment'!A192</f>
        <v>185</v>
      </c>
      <c r="B187" s="99" t="str">
        <f>'Sessional + End Term Assessment'!B192</f>
        <v>23ETCEC002</v>
      </c>
      <c r="C187" s="99" t="str">
        <f>'Sessional + End Term Assessment'!C192</f>
        <v>ANJALI RATHORE</v>
      </c>
      <c r="D187" s="100">
        <v>67.0</v>
      </c>
      <c r="E187" s="84" t="str">
        <f t="shared" si="1"/>
        <v>N</v>
      </c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</row>
    <row r="188" ht="14.25" customHeight="1">
      <c r="A188" s="98">
        <f>'Sessional + End Term Assessment'!A193</f>
        <v>186</v>
      </c>
      <c r="B188" s="99" t="str">
        <f>'Sessional + End Term Assessment'!B193</f>
        <v>23ETCEC003</v>
      </c>
      <c r="C188" s="99" t="str">
        <f>'Sessional + End Term Assessment'!C193</f>
        <v>ARCHI KHATTAR</v>
      </c>
      <c r="D188" s="100">
        <v>65.0</v>
      </c>
      <c r="E188" s="84" t="str">
        <f t="shared" si="1"/>
        <v>N</v>
      </c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</row>
    <row r="189" ht="14.25" customHeight="1">
      <c r="A189" s="98">
        <f>'Sessional + End Term Assessment'!A194</f>
        <v>187</v>
      </c>
      <c r="B189" s="99" t="str">
        <f>'Sessional + End Term Assessment'!B194</f>
        <v>23ETCEC004</v>
      </c>
      <c r="C189" s="99" t="str">
        <f>'Sessional + End Term Assessment'!C194</f>
        <v>DEVENDRA SINGH</v>
      </c>
      <c r="D189" s="100">
        <v>47.0</v>
      </c>
      <c r="E189" s="84" t="str">
        <f t="shared" si="1"/>
        <v>N</v>
      </c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  <c r="Z189" s="94"/>
    </row>
    <row r="190" ht="14.25" customHeight="1">
      <c r="A190" s="98">
        <f>'Sessional + End Term Assessment'!A195</f>
        <v>188</v>
      </c>
      <c r="B190" s="99" t="str">
        <f>'Sessional + End Term Assessment'!B195</f>
        <v>23ETCEC005</v>
      </c>
      <c r="C190" s="99" t="str">
        <f>'Sessional + End Term Assessment'!C195</f>
        <v>JAIN MAYANK AMRUT</v>
      </c>
      <c r="D190" s="100">
        <v>65.0</v>
      </c>
      <c r="E190" s="84" t="str">
        <f t="shared" si="1"/>
        <v>N</v>
      </c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</row>
    <row r="191" ht="14.25" customHeight="1">
      <c r="A191" s="98">
        <f>'Sessional + End Term Assessment'!A196</f>
        <v>189</v>
      </c>
      <c r="B191" s="99" t="str">
        <f>'Sessional + End Term Assessment'!B196</f>
        <v>23ETCEC006</v>
      </c>
      <c r="C191" s="99" t="str">
        <f>'Sessional + End Term Assessment'!C196</f>
        <v>MANISH BYAWAT</v>
      </c>
      <c r="D191" s="100">
        <v>41.0</v>
      </c>
      <c r="E191" s="84" t="str">
        <f t="shared" si="1"/>
        <v>Y</v>
      </c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</row>
    <row r="192" ht="14.25" customHeight="1">
      <c r="A192" s="98">
        <f>'Sessional + End Term Assessment'!A197</f>
        <v>190</v>
      </c>
      <c r="B192" s="99" t="str">
        <f>'Sessional + End Term Assessment'!B197</f>
        <v>23ETCEC007</v>
      </c>
      <c r="C192" s="99" t="str">
        <f>'Sessional + End Term Assessment'!C197</f>
        <v>MS.HITAL KUMAWAT</v>
      </c>
      <c r="D192" s="100">
        <v>65.0</v>
      </c>
      <c r="E192" s="84" t="str">
        <f t="shared" si="1"/>
        <v>N</v>
      </c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  <c r="Z192" s="94"/>
    </row>
    <row r="193" ht="14.25" customHeight="1">
      <c r="A193" s="98">
        <f>'Sessional + End Term Assessment'!A198</f>
        <v>191</v>
      </c>
      <c r="B193" s="99" t="str">
        <f>'Sessional + End Term Assessment'!B198</f>
        <v>23ETCEC008</v>
      </c>
      <c r="C193" s="99" t="str">
        <f>'Sessional + End Term Assessment'!C198</f>
        <v>NARENDRA SINGH CHAUHAN</v>
      </c>
      <c r="D193" s="100">
        <v>41.0</v>
      </c>
      <c r="E193" s="84" t="str">
        <f t="shared" si="1"/>
        <v>Y</v>
      </c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  <c r="Z193" s="94"/>
    </row>
    <row r="194" ht="14.25" customHeight="1">
      <c r="A194" s="98">
        <f>'Sessional + End Term Assessment'!A199</f>
        <v>192</v>
      </c>
      <c r="B194" s="99" t="str">
        <f>'Sessional + End Term Assessment'!B199</f>
        <v>23ETCEC009</v>
      </c>
      <c r="C194" s="99" t="str">
        <f>'Sessional + End Term Assessment'!C199</f>
        <v>RAGHURAJ RANA</v>
      </c>
      <c r="D194" s="100">
        <v>67.0</v>
      </c>
      <c r="E194" s="84" t="str">
        <f t="shared" si="1"/>
        <v>N</v>
      </c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</row>
    <row r="195" ht="14.25" customHeight="1">
      <c r="A195" s="98">
        <f>'Sessional + End Term Assessment'!A200</f>
        <v>193</v>
      </c>
      <c r="B195" s="99" t="str">
        <f>'Sessional + End Term Assessment'!B200</f>
        <v>23ETCEC010</v>
      </c>
      <c r="C195" s="99" t="str">
        <f>'Sessional + End Term Assessment'!C200</f>
        <v>RAJAT RAJ SINGH CHOUHAN</v>
      </c>
      <c r="D195" s="100">
        <v>56.0</v>
      </c>
      <c r="E195" s="84" t="str">
        <f t="shared" si="1"/>
        <v>N</v>
      </c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</row>
    <row r="196" ht="14.25" customHeight="1">
      <c r="A196" s="98">
        <f>'Sessional + End Term Assessment'!A201</f>
        <v>194</v>
      </c>
      <c r="B196" s="99" t="str">
        <f>'Sessional + End Term Assessment'!B201</f>
        <v>23ETCEC011</v>
      </c>
      <c r="C196" s="99" t="str">
        <f>'Sessional + End Term Assessment'!C201</f>
        <v>RISHABH SOLANKI</v>
      </c>
      <c r="D196" s="100">
        <v>65.0</v>
      </c>
      <c r="E196" s="84" t="str">
        <f t="shared" si="1"/>
        <v>N</v>
      </c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</row>
    <row r="197" ht="14.25" customHeight="1">
      <c r="A197" s="98">
        <f>'Sessional + End Term Assessment'!A202</f>
        <v>195</v>
      </c>
      <c r="B197" s="99" t="str">
        <f>'Sessional + End Term Assessment'!B202</f>
        <v>23ETCEC012</v>
      </c>
      <c r="C197" s="99" t="str">
        <f>'Sessional + End Term Assessment'!C202</f>
        <v>RUDRAKSH TELI</v>
      </c>
      <c r="D197" s="100">
        <v>52.0</v>
      </c>
      <c r="E197" s="84" t="str">
        <f t="shared" si="1"/>
        <v>N</v>
      </c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</row>
    <row r="198" ht="14.25" customHeight="1">
      <c r="A198" s="98">
        <f>'Sessional + End Term Assessment'!A203</f>
        <v>196</v>
      </c>
      <c r="B198" s="99" t="str">
        <f>'Sessional + End Term Assessment'!B203</f>
        <v>23ETCEC013</v>
      </c>
      <c r="C198" s="99" t="str">
        <f>'Sessional + End Term Assessment'!C203</f>
        <v>SUMIT GOSWAMI</v>
      </c>
      <c r="D198" s="100">
        <v>52.0</v>
      </c>
      <c r="E198" s="84" t="str">
        <f t="shared" si="1"/>
        <v>N</v>
      </c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</row>
    <row r="199" ht="14.25" customHeight="1">
      <c r="A199" s="98">
        <f>'Sessional + End Term Assessment'!A204</f>
        <v>197</v>
      </c>
      <c r="B199" s="99" t="str">
        <f>'Sessional + End Term Assessment'!B204</f>
        <v>23ETCME001</v>
      </c>
      <c r="C199" s="99" t="str">
        <f>'Sessional + End Term Assessment'!C204</f>
        <v>MANOJ MEGHWAL</v>
      </c>
      <c r="D199" s="100">
        <v>58.0</v>
      </c>
      <c r="E199" s="84" t="str">
        <f t="shared" si="1"/>
        <v>N</v>
      </c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</row>
    <row r="200" ht="14.25" customHeight="1">
      <c r="A200" s="98">
        <f>'Sessional + End Term Assessment'!A205</f>
        <v>198</v>
      </c>
      <c r="B200" s="99" t="str">
        <f>'Sessional + End Term Assessment'!B205</f>
        <v>23ETCME002</v>
      </c>
      <c r="C200" s="99" t="str">
        <f>'Sessional + End Term Assessment'!C205</f>
        <v>SAHIL GARASIYA</v>
      </c>
      <c r="D200" s="100" t="s">
        <v>479</v>
      </c>
      <c r="E200" s="84" t="str">
        <f t="shared" si="1"/>
        <v>N</v>
      </c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</row>
    <row r="201" ht="14.25" customHeight="1">
      <c r="A201" s="98">
        <f>'Sessional + End Term Assessment'!A206</f>
        <v>199</v>
      </c>
      <c r="B201" s="99" t="str">
        <f>'Sessional + End Term Assessment'!B206</f>
        <v>23ETCME003</v>
      </c>
      <c r="C201" s="99" t="str">
        <f>'Sessional + End Term Assessment'!C206</f>
        <v>VIKAS MEGHWAL</v>
      </c>
      <c r="D201" s="100">
        <v>65.0</v>
      </c>
      <c r="E201" s="84" t="str">
        <f t="shared" si="1"/>
        <v>N</v>
      </c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</row>
    <row r="202" ht="14.25" customHeight="1">
      <c r="A202" s="98">
        <f>'Sessional + End Term Assessment'!A207</f>
        <v>200</v>
      </c>
      <c r="B202" s="99" t="str">
        <f>'Sessional + End Term Assessment'!B207</f>
        <v>23ETCME004</v>
      </c>
      <c r="C202" s="99" t="str">
        <f>'Sessional + End Term Assessment'!C207</f>
        <v>VIKASH KUMAR</v>
      </c>
      <c r="D202" s="100" t="s">
        <v>479</v>
      </c>
      <c r="E202" s="84" t="str">
        <f t="shared" si="1"/>
        <v>N</v>
      </c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</row>
    <row r="203" ht="14.25" customHeight="1">
      <c r="A203" s="94"/>
      <c r="B203" s="94"/>
      <c r="C203" s="94"/>
      <c r="D203" s="60"/>
      <c r="E203" s="60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</row>
    <row r="204" ht="14.25" customHeight="1">
      <c r="A204" s="94"/>
      <c r="B204" s="94"/>
      <c r="C204" s="94"/>
      <c r="D204" s="60"/>
      <c r="E204" s="60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</row>
    <row r="205" ht="14.25" customHeight="1">
      <c r="A205" s="94"/>
      <c r="B205" s="94"/>
      <c r="C205" s="94"/>
      <c r="D205" s="60"/>
      <c r="E205" s="60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</row>
    <row r="206" ht="14.25" customHeight="1">
      <c r="A206" s="94"/>
      <c r="B206" s="94"/>
      <c r="C206" s="94"/>
      <c r="D206" s="60"/>
      <c r="E206" s="60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</row>
    <row r="207" ht="14.25" customHeight="1">
      <c r="A207" s="94"/>
      <c r="B207" s="94"/>
      <c r="C207" s="94"/>
      <c r="D207" s="60"/>
      <c r="E207" s="60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</row>
    <row r="208" ht="14.25" customHeight="1">
      <c r="A208" s="94"/>
      <c r="B208" s="94"/>
      <c r="C208" s="94"/>
      <c r="D208" s="60"/>
      <c r="E208" s="60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</row>
    <row r="209" ht="14.25" customHeight="1">
      <c r="A209" s="94"/>
      <c r="B209" s="94"/>
      <c r="C209" s="94"/>
      <c r="D209" s="60"/>
      <c r="E209" s="60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</row>
    <row r="210" ht="14.25" customHeight="1">
      <c r="A210" s="94"/>
      <c r="B210" s="94"/>
      <c r="C210" s="94"/>
      <c r="D210" s="60"/>
      <c r="E210" s="60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</row>
    <row r="211" ht="14.25" customHeight="1">
      <c r="A211" s="94"/>
      <c r="B211" s="94"/>
      <c r="C211" s="94"/>
      <c r="D211" s="60"/>
      <c r="E211" s="60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</row>
    <row r="212" ht="14.25" customHeight="1">
      <c r="A212" s="94"/>
      <c r="B212" s="94"/>
      <c r="C212" s="94"/>
      <c r="D212" s="60"/>
      <c r="E212" s="60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</row>
    <row r="213" ht="14.25" customHeight="1">
      <c r="A213" s="94"/>
      <c r="B213" s="94"/>
      <c r="C213" s="94"/>
      <c r="D213" s="60"/>
      <c r="E213" s="60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</row>
    <row r="214" ht="14.25" customHeight="1">
      <c r="A214" s="94"/>
      <c r="B214" s="94"/>
      <c r="C214" s="94"/>
      <c r="D214" s="60"/>
      <c r="E214" s="60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</row>
    <row r="215" ht="14.25" customHeight="1">
      <c r="A215" s="94"/>
      <c r="B215" s="94"/>
      <c r="C215" s="94"/>
      <c r="D215" s="60"/>
      <c r="E215" s="60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</row>
    <row r="216" ht="14.25" customHeight="1">
      <c r="A216" s="94"/>
      <c r="B216" s="94"/>
      <c r="C216" s="94"/>
      <c r="D216" s="60"/>
      <c r="E216" s="60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</row>
    <row r="217" ht="14.25" customHeight="1">
      <c r="A217" s="94"/>
      <c r="B217" s="94"/>
      <c r="C217" s="94"/>
      <c r="D217" s="60"/>
      <c r="E217" s="60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</row>
    <row r="218" ht="14.25" customHeight="1">
      <c r="A218" s="94"/>
      <c r="B218" s="94"/>
      <c r="C218" s="94"/>
      <c r="D218" s="60"/>
      <c r="E218" s="60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</row>
    <row r="219" ht="14.25" customHeight="1">
      <c r="A219" s="94"/>
      <c r="B219" s="94"/>
      <c r="C219" s="94"/>
      <c r="D219" s="60"/>
      <c r="E219" s="60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94"/>
    </row>
    <row r="220" ht="14.25" customHeight="1">
      <c r="A220" s="94"/>
      <c r="B220" s="94"/>
      <c r="C220" s="94"/>
      <c r="D220" s="60"/>
      <c r="E220" s="60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</row>
    <row r="221" ht="14.25" customHeight="1">
      <c r="A221" s="94"/>
      <c r="B221" s="94"/>
      <c r="C221" s="94"/>
      <c r="D221" s="60"/>
      <c r="E221" s="60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94"/>
    </row>
    <row r="222" ht="14.25" customHeight="1">
      <c r="A222" s="94"/>
      <c r="B222" s="94"/>
      <c r="C222" s="94"/>
      <c r="D222" s="60"/>
      <c r="E222" s="60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94"/>
    </row>
    <row r="223" ht="14.25" customHeight="1">
      <c r="A223" s="94"/>
      <c r="B223" s="94"/>
      <c r="C223" s="94"/>
      <c r="D223" s="60"/>
      <c r="E223" s="60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</row>
    <row r="224" ht="14.25" customHeight="1">
      <c r="A224" s="94"/>
      <c r="B224" s="94"/>
      <c r="C224" s="94"/>
      <c r="D224" s="60"/>
      <c r="E224" s="60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94"/>
    </row>
    <row r="225" ht="14.25" customHeight="1">
      <c r="A225" s="94"/>
      <c r="B225" s="94"/>
      <c r="C225" s="94"/>
      <c r="D225" s="60"/>
      <c r="E225" s="60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94"/>
    </row>
    <row r="226" ht="14.25" customHeight="1">
      <c r="A226" s="94"/>
      <c r="B226" s="94"/>
      <c r="C226" s="94"/>
      <c r="D226" s="60"/>
      <c r="E226" s="60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94"/>
    </row>
    <row r="227" ht="14.25" customHeight="1">
      <c r="A227" s="94"/>
      <c r="B227" s="94"/>
      <c r="C227" s="94"/>
      <c r="D227" s="60"/>
      <c r="E227" s="60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</row>
    <row r="228" ht="14.25" customHeight="1">
      <c r="A228" s="94"/>
      <c r="B228" s="94"/>
      <c r="C228" s="94"/>
      <c r="D228" s="60"/>
      <c r="E228" s="60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</row>
    <row r="229" ht="14.25" customHeight="1">
      <c r="A229" s="94"/>
      <c r="B229" s="94"/>
      <c r="C229" s="94"/>
      <c r="D229" s="60"/>
      <c r="E229" s="60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  <c r="Z229" s="94"/>
    </row>
    <row r="230" ht="14.25" customHeight="1">
      <c r="A230" s="94"/>
      <c r="B230" s="94"/>
      <c r="C230" s="94"/>
      <c r="D230" s="60"/>
      <c r="E230" s="60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94"/>
    </row>
    <row r="231" ht="14.25" customHeight="1">
      <c r="A231" s="94"/>
      <c r="B231" s="94"/>
      <c r="C231" s="94"/>
      <c r="D231" s="60"/>
      <c r="E231" s="60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  <c r="T231" s="94"/>
      <c r="U231" s="94"/>
      <c r="V231" s="94"/>
      <c r="W231" s="94"/>
      <c r="X231" s="94"/>
      <c r="Y231" s="94"/>
      <c r="Z231" s="94"/>
    </row>
    <row r="232" ht="14.25" customHeight="1">
      <c r="A232" s="94"/>
      <c r="B232" s="94"/>
      <c r="C232" s="94"/>
      <c r="D232" s="60"/>
      <c r="E232" s="60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  <c r="T232" s="94"/>
      <c r="U232" s="94"/>
      <c r="V232" s="94"/>
      <c r="W232" s="94"/>
      <c r="X232" s="94"/>
      <c r="Y232" s="94"/>
      <c r="Z232" s="94"/>
    </row>
    <row r="233" ht="14.25" customHeight="1">
      <c r="A233" s="94"/>
      <c r="B233" s="94"/>
      <c r="C233" s="94"/>
      <c r="D233" s="60"/>
      <c r="E233" s="60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  <c r="Z233" s="94"/>
    </row>
    <row r="234" ht="14.25" customHeight="1">
      <c r="A234" s="94"/>
      <c r="B234" s="94"/>
      <c r="C234" s="94"/>
      <c r="D234" s="60"/>
      <c r="E234" s="60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  <c r="T234" s="94"/>
      <c r="U234" s="94"/>
      <c r="V234" s="94"/>
      <c r="W234" s="94"/>
      <c r="X234" s="94"/>
      <c r="Y234" s="94"/>
      <c r="Z234" s="94"/>
    </row>
    <row r="235" ht="14.25" customHeight="1">
      <c r="A235" s="94"/>
      <c r="B235" s="94"/>
      <c r="C235" s="94"/>
      <c r="D235" s="60"/>
      <c r="E235" s="60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94"/>
      <c r="U235" s="94"/>
      <c r="V235" s="94"/>
      <c r="W235" s="94"/>
      <c r="X235" s="94"/>
      <c r="Y235" s="94"/>
      <c r="Z235" s="94"/>
    </row>
    <row r="236" ht="14.25" customHeight="1">
      <c r="A236" s="94"/>
      <c r="B236" s="94"/>
      <c r="C236" s="94"/>
      <c r="D236" s="60"/>
      <c r="E236" s="60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  <c r="T236" s="94"/>
      <c r="U236" s="94"/>
      <c r="V236" s="94"/>
      <c r="W236" s="94"/>
      <c r="X236" s="94"/>
      <c r="Y236" s="94"/>
      <c r="Z236" s="94"/>
    </row>
    <row r="237" ht="14.25" customHeight="1">
      <c r="A237" s="94"/>
      <c r="B237" s="94"/>
      <c r="C237" s="94"/>
      <c r="D237" s="60"/>
      <c r="E237" s="60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  <c r="T237" s="94"/>
      <c r="U237" s="94"/>
      <c r="V237" s="94"/>
      <c r="W237" s="94"/>
      <c r="X237" s="94"/>
      <c r="Y237" s="94"/>
      <c r="Z237" s="94"/>
    </row>
    <row r="238" ht="14.25" customHeight="1">
      <c r="A238" s="94"/>
      <c r="B238" s="94"/>
      <c r="C238" s="94"/>
      <c r="D238" s="60"/>
      <c r="E238" s="60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  <c r="T238" s="94"/>
      <c r="U238" s="94"/>
      <c r="V238" s="94"/>
      <c r="W238" s="94"/>
      <c r="X238" s="94"/>
      <c r="Y238" s="94"/>
      <c r="Z238" s="94"/>
    </row>
    <row r="239" ht="14.25" customHeight="1">
      <c r="A239" s="94"/>
      <c r="B239" s="94"/>
      <c r="C239" s="94"/>
      <c r="D239" s="60"/>
      <c r="E239" s="60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  <c r="Z239" s="94"/>
    </row>
    <row r="240" ht="14.25" customHeight="1">
      <c r="A240" s="94"/>
      <c r="B240" s="94"/>
      <c r="C240" s="94"/>
      <c r="D240" s="60"/>
      <c r="E240" s="60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  <c r="Z240" s="94"/>
    </row>
    <row r="241" ht="14.25" customHeight="1">
      <c r="A241" s="94"/>
      <c r="B241" s="94"/>
      <c r="C241" s="94"/>
      <c r="D241" s="60"/>
      <c r="E241" s="60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4"/>
      <c r="T241" s="94"/>
      <c r="U241" s="94"/>
      <c r="V241" s="94"/>
      <c r="W241" s="94"/>
      <c r="X241" s="94"/>
      <c r="Y241" s="94"/>
      <c r="Z241" s="94"/>
    </row>
    <row r="242" ht="14.25" customHeight="1">
      <c r="A242" s="94"/>
      <c r="B242" s="94"/>
      <c r="C242" s="94"/>
      <c r="D242" s="60"/>
      <c r="E242" s="60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  <c r="T242" s="94"/>
      <c r="U242" s="94"/>
      <c r="V242" s="94"/>
      <c r="W242" s="94"/>
      <c r="X242" s="94"/>
      <c r="Y242" s="94"/>
      <c r="Z242" s="94"/>
    </row>
    <row r="243" ht="14.25" customHeight="1">
      <c r="A243" s="94"/>
      <c r="B243" s="94"/>
      <c r="C243" s="94"/>
      <c r="D243" s="60"/>
      <c r="E243" s="60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  <c r="T243" s="94"/>
      <c r="U243" s="94"/>
      <c r="V243" s="94"/>
      <c r="W243" s="94"/>
      <c r="X243" s="94"/>
      <c r="Y243" s="94"/>
      <c r="Z243" s="94"/>
    </row>
    <row r="244" ht="14.25" customHeight="1">
      <c r="A244" s="94"/>
      <c r="B244" s="94"/>
      <c r="C244" s="94"/>
      <c r="D244" s="60"/>
      <c r="E244" s="60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94"/>
    </row>
    <row r="245" ht="14.25" customHeight="1">
      <c r="A245" s="94"/>
      <c r="B245" s="94"/>
      <c r="C245" s="94"/>
      <c r="D245" s="60"/>
      <c r="E245" s="60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4"/>
      <c r="V245" s="94"/>
      <c r="W245" s="94"/>
      <c r="X245" s="94"/>
      <c r="Y245" s="94"/>
      <c r="Z245" s="94"/>
    </row>
    <row r="246" ht="14.25" customHeight="1">
      <c r="A246" s="94"/>
      <c r="B246" s="94"/>
      <c r="C246" s="94"/>
      <c r="D246" s="60"/>
      <c r="E246" s="60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94"/>
      <c r="U246" s="94"/>
      <c r="V246" s="94"/>
      <c r="W246" s="94"/>
      <c r="X246" s="94"/>
      <c r="Y246" s="94"/>
      <c r="Z246" s="94"/>
    </row>
    <row r="247" ht="14.25" customHeight="1">
      <c r="A247" s="94"/>
      <c r="B247" s="94"/>
      <c r="C247" s="94"/>
      <c r="D247" s="60"/>
      <c r="E247" s="60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94"/>
    </row>
    <row r="248" ht="14.25" customHeight="1">
      <c r="A248" s="94"/>
      <c r="B248" s="94"/>
      <c r="C248" s="94"/>
      <c r="D248" s="60"/>
      <c r="E248" s="60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94"/>
    </row>
    <row r="249" ht="14.25" customHeight="1">
      <c r="A249" s="94"/>
      <c r="B249" s="94"/>
      <c r="C249" s="94"/>
      <c r="D249" s="60"/>
      <c r="E249" s="60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94"/>
    </row>
    <row r="250" ht="14.25" customHeight="1">
      <c r="A250" s="94"/>
      <c r="B250" s="94"/>
      <c r="C250" s="94"/>
      <c r="D250" s="60"/>
      <c r="E250" s="60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94"/>
    </row>
    <row r="251" ht="14.25" customHeight="1">
      <c r="A251" s="94"/>
      <c r="B251" s="94"/>
      <c r="C251" s="94"/>
      <c r="D251" s="60"/>
      <c r="E251" s="60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94"/>
    </row>
    <row r="252" ht="14.25" customHeight="1">
      <c r="A252" s="94"/>
      <c r="B252" s="94"/>
      <c r="C252" s="94"/>
      <c r="D252" s="60"/>
      <c r="E252" s="60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94"/>
    </row>
    <row r="253" ht="14.25" customHeight="1">
      <c r="A253" s="94"/>
      <c r="B253" s="94"/>
      <c r="C253" s="94"/>
      <c r="D253" s="60"/>
      <c r="E253" s="60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94"/>
    </row>
    <row r="254" ht="14.25" customHeight="1">
      <c r="A254" s="94"/>
      <c r="B254" s="94"/>
      <c r="C254" s="94"/>
      <c r="D254" s="60"/>
      <c r="E254" s="60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94"/>
    </row>
    <row r="255" ht="14.25" customHeight="1">
      <c r="A255" s="94"/>
      <c r="B255" s="94"/>
      <c r="C255" s="94"/>
      <c r="D255" s="60"/>
      <c r="E255" s="60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94"/>
    </row>
    <row r="256" ht="14.25" customHeight="1">
      <c r="A256" s="94"/>
      <c r="B256" s="94"/>
      <c r="C256" s="94"/>
      <c r="D256" s="60"/>
      <c r="E256" s="60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94"/>
    </row>
    <row r="257" ht="14.25" customHeight="1">
      <c r="A257" s="94"/>
      <c r="B257" s="94"/>
      <c r="C257" s="94"/>
      <c r="D257" s="60"/>
      <c r="E257" s="60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  <c r="T257" s="94"/>
      <c r="U257" s="94"/>
      <c r="V257" s="94"/>
      <c r="W257" s="94"/>
      <c r="X257" s="94"/>
      <c r="Y257" s="94"/>
      <c r="Z257" s="94"/>
    </row>
    <row r="258" ht="14.25" customHeight="1">
      <c r="A258" s="94"/>
      <c r="B258" s="94"/>
      <c r="C258" s="94"/>
      <c r="D258" s="60"/>
      <c r="E258" s="60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94"/>
    </row>
    <row r="259" ht="14.25" customHeight="1">
      <c r="A259" s="94"/>
      <c r="B259" s="94"/>
      <c r="C259" s="94"/>
      <c r="D259" s="60"/>
      <c r="E259" s="60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94"/>
    </row>
    <row r="260" ht="14.25" customHeight="1">
      <c r="A260" s="94"/>
      <c r="B260" s="94"/>
      <c r="C260" s="94"/>
      <c r="D260" s="60"/>
      <c r="E260" s="60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94"/>
    </row>
    <row r="261" ht="14.25" customHeight="1">
      <c r="A261" s="94"/>
      <c r="B261" s="94"/>
      <c r="C261" s="94"/>
      <c r="D261" s="60"/>
      <c r="E261" s="60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94"/>
    </row>
    <row r="262" ht="14.25" customHeight="1">
      <c r="A262" s="94"/>
      <c r="B262" s="94"/>
      <c r="C262" s="94"/>
      <c r="D262" s="60"/>
      <c r="E262" s="60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94"/>
    </row>
    <row r="263" ht="14.25" customHeight="1">
      <c r="A263" s="94"/>
      <c r="B263" s="94"/>
      <c r="C263" s="94"/>
      <c r="D263" s="60"/>
      <c r="E263" s="60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94"/>
    </row>
    <row r="264" ht="14.25" customHeight="1">
      <c r="A264" s="94"/>
      <c r="B264" s="94"/>
      <c r="C264" s="94"/>
      <c r="D264" s="60"/>
      <c r="E264" s="60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94"/>
    </row>
    <row r="265" ht="14.25" customHeight="1">
      <c r="A265" s="94"/>
      <c r="B265" s="94"/>
      <c r="C265" s="94"/>
      <c r="D265" s="60"/>
      <c r="E265" s="60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94"/>
    </row>
    <row r="266" ht="14.25" customHeight="1">
      <c r="A266" s="94"/>
      <c r="B266" s="94"/>
      <c r="C266" s="94"/>
      <c r="D266" s="60"/>
      <c r="E266" s="60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94"/>
    </row>
    <row r="267" ht="14.25" customHeight="1">
      <c r="A267" s="94"/>
      <c r="B267" s="94"/>
      <c r="C267" s="94"/>
      <c r="D267" s="60"/>
      <c r="E267" s="60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94"/>
    </row>
    <row r="268" ht="14.25" customHeight="1">
      <c r="A268" s="94"/>
      <c r="B268" s="94"/>
      <c r="C268" s="94"/>
      <c r="D268" s="60"/>
      <c r="E268" s="60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94"/>
    </row>
    <row r="269" ht="14.25" customHeight="1">
      <c r="A269" s="94"/>
      <c r="B269" s="94"/>
      <c r="C269" s="94"/>
      <c r="D269" s="60"/>
      <c r="E269" s="60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  <c r="R269" s="94"/>
      <c r="S269" s="94"/>
      <c r="T269" s="94"/>
      <c r="U269" s="94"/>
      <c r="V269" s="94"/>
      <c r="W269" s="94"/>
      <c r="X269" s="94"/>
      <c r="Y269" s="94"/>
      <c r="Z269" s="94"/>
    </row>
    <row r="270" ht="14.25" customHeight="1">
      <c r="A270" s="94"/>
      <c r="B270" s="94"/>
      <c r="C270" s="94"/>
      <c r="D270" s="60"/>
      <c r="E270" s="60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</row>
    <row r="271" ht="14.25" customHeight="1">
      <c r="A271" s="94"/>
      <c r="B271" s="94"/>
      <c r="C271" s="94"/>
      <c r="D271" s="60"/>
      <c r="E271" s="60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  <c r="R271" s="94"/>
      <c r="S271" s="94"/>
      <c r="T271" s="94"/>
      <c r="U271" s="94"/>
      <c r="V271" s="94"/>
      <c r="W271" s="94"/>
      <c r="X271" s="94"/>
      <c r="Y271" s="94"/>
      <c r="Z271" s="94"/>
    </row>
    <row r="272" ht="14.25" customHeight="1">
      <c r="A272" s="94"/>
      <c r="B272" s="94"/>
      <c r="C272" s="94"/>
      <c r="D272" s="60"/>
      <c r="E272" s="60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  <c r="Z272" s="94"/>
    </row>
    <row r="273" ht="14.25" customHeight="1">
      <c r="A273" s="94"/>
      <c r="B273" s="94"/>
      <c r="C273" s="94"/>
      <c r="D273" s="60"/>
      <c r="E273" s="60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  <c r="S273" s="94"/>
      <c r="T273" s="94"/>
      <c r="U273" s="94"/>
      <c r="V273" s="94"/>
      <c r="W273" s="94"/>
      <c r="X273" s="94"/>
      <c r="Y273" s="94"/>
      <c r="Z273" s="94"/>
    </row>
    <row r="274" ht="14.25" customHeight="1">
      <c r="A274" s="94"/>
      <c r="B274" s="94"/>
      <c r="C274" s="94"/>
      <c r="D274" s="60"/>
      <c r="E274" s="60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  <c r="R274" s="94"/>
      <c r="S274" s="94"/>
      <c r="T274" s="94"/>
      <c r="U274" s="94"/>
      <c r="V274" s="94"/>
      <c r="W274" s="94"/>
      <c r="X274" s="94"/>
      <c r="Y274" s="94"/>
      <c r="Z274" s="94"/>
    </row>
    <row r="275" ht="14.25" customHeight="1">
      <c r="A275" s="94"/>
      <c r="B275" s="94"/>
      <c r="C275" s="94"/>
      <c r="D275" s="60"/>
      <c r="E275" s="60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4"/>
      <c r="T275" s="94"/>
      <c r="U275" s="94"/>
      <c r="V275" s="94"/>
      <c r="W275" s="94"/>
      <c r="X275" s="94"/>
      <c r="Y275" s="94"/>
      <c r="Z275" s="94"/>
    </row>
    <row r="276" ht="14.25" customHeight="1">
      <c r="A276" s="94"/>
      <c r="B276" s="94"/>
      <c r="C276" s="94"/>
      <c r="D276" s="60"/>
      <c r="E276" s="60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  <c r="T276" s="94"/>
      <c r="U276" s="94"/>
      <c r="V276" s="94"/>
      <c r="W276" s="94"/>
      <c r="X276" s="94"/>
      <c r="Y276" s="94"/>
      <c r="Z276" s="94"/>
    </row>
    <row r="277" ht="14.25" customHeight="1">
      <c r="A277" s="94"/>
      <c r="B277" s="94"/>
      <c r="C277" s="94"/>
      <c r="D277" s="60"/>
      <c r="E277" s="60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  <c r="R277" s="94"/>
      <c r="S277" s="94"/>
      <c r="T277" s="94"/>
      <c r="U277" s="94"/>
      <c r="V277" s="94"/>
      <c r="W277" s="94"/>
      <c r="X277" s="94"/>
      <c r="Y277" s="94"/>
      <c r="Z277" s="94"/>
    </row>
    <row r="278" ht="14.25" customHeight="1">
      <c r="A278" s="94"/>
      <c r="B278" s="94"/>
      <c r="C278" s="94"/>
      <c r="D278" s="60"/>
      <c r="E278" s="60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  <c r="R278" s="94"/>
      <c r="S278" s="94"/>
      <c r="T278" s="94"/>
      <c r="U278" s="94"/>
      <c r="V278" s="94"/>
      <c r="W278" s="94"/>
      <c r="X278" s="94"/>
      <c r="Y278" s="94"/>
      <c r="Z278" s="94"/>
    </row>
    <row r="279" ht="14.25" customHeight="1">
      <c r="A279" s="94"/>
      <c r="B279" s="94"/>
      <c r="C279" s="94"/>
      <c r="D279" s="60"/>
      <c r="E279" s="60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  <c r="T279" s="94"/>
      <c r="U279" s="94"/>
      <c r="V279" s="94"/>
      <c r="W279" s="94"/>
      <c r="X279" s="94"/>
      <c r="Y279" s="94"/>
      <c r="Z279" s="94"/>
    </row>
    <row r="280" ht="14.25" customHeight="1">
      <c r="A280" s="94"/>
      <c r="B280" s="94"/>
      <c r="C280" s="94"/>
      <c r="D280" s="60"/>
      <c r="E280" s="60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  <c r="R280" s="94"/>
      <c r="S280" s="94"/>
      <c r="T280" s="94"/>
      <c r="U280" s="94"/>
      <c r="V280" s="94"/>
      <c r="W280" s="94"/>
      <c r="X280" s="94"/>
      <c r="Y280" s="94"/>
      <c r="Z280" s="94"/>
    </row>
    <row r="281" ht="14.25" customHeight="1">
      <c r="A281" s="94"/>
      <c r="B281" s="94"/>
      <c r="C281" s="94"/>
      <c r="D281" s="60"/>
      <c r="E281" s="60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  <c r="T281" s="94"/>
      <c r="U281" s="94"/>
      <c r="V281" s="94"/>
      <c r="W281" s="94"/>
      <c r="X281" s="94"/>
      <c r="Y281" s="94"/>
      <c r="Z281" s="94"/>
    </row>
    <row r="282" ht="14.25" customHeight="1">
      <c r="A282" s="94"/>
      <c r="B282" s="94"/>
      <c r="C282" s="94"/>
      <c r="D282" s="60"/>
      <c r="E282" s="60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94"/>
      <c r="R282" s="94"/>
      <c r="S282" s="94"/>
      <c r="T282" s="94"/>
      <c r="U282" s="94"/>
      <c r="V282" s="94"/>
      <c r="W282" s="94"/>
      <c r="X282" s="94"/>
      <c r="Y282" s="94"/>
      <c r="Z282" s="94"/>
    </row>
    <row r="283" ht="14.25" customHeight="1">
      <c r="A283" s="94"/>
      <c r="B283" s="94"/>
      <c r="C283" s="94"/>
      <c r="D283" s="60"/>
      <c r="E283" s="60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94"/>
      <c r="R283" s="94"/>
      <c r="S283" s="94"/>
      <c r="T283" s="94"/>
      <c r="U283" s="94"/>
      <c r="V283" s="94"/>
      <c r="W283" s="94"/>
      <c r="X283" s="94"/>
      <c r="Y283" s="94"/>
      <c r="Z283" s="94"/>
    </row>
    <row r="284" ht="14.25" customHeight="1">
      <c r="A284" s="94"/>
      <c r="B284" s="94"/>
      <c r="C284" s="94"/>
      <c r="D284" s="60"/>
      <c r="E284" s="60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94"/>
    </row>
    <row r="285" ht="14.25" customHeight="1">
      <c r="A285" s="94"/>
      <c r="B285" s="94"/>
      <c r="C285" s="94"/>
      <c r="D285" s="60"/>
      <c r="E285" s="60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94"/>
      <c r="R285" s="94"/>
      <c r="S285" s="94"/>
      <c r="T285" s="94"/>
      <c r="U285" s="94"/>
      <c r="V285" s="94"/>
      <c r="W285" s="94"/>
      <c r="X285" s="94"/>
      <c r="Y285" s="94"/>
      <c r="Z285" s="94"/>
    </row>
    <row r="286" ht="14.25" customHeight="1">
      <c r="A286" s="94"/>
      <c r="B286" s="94"/>
      <c r="C286" s="94"/>
      <c r="D286" s="60"/>
      <c r="E286" s="60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94"/>
      <c r="R286" s="94"/>
      <c r="S286" s="94"/>
      <c r="T286" s="94"/>
      <c r="U286" s="94"/>
      <c r="V286" s="94"/>
      <c r="W286" s="94"/>
      <c r="X286" s="94"/>
      <c r="Y286" s="94"/>
      <c r="Z286" s="94"/>
    </row>
    <row r="287" ht="14.25" customHeight="1">
      <c r="A287" s="94"/>
      <c r="B287" s="94"/>
      <c r="C287" s="94"/>
      <c r="D287" s="60"/>
      <c r="E287" s="60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94"/>
    </row>
    <row r="288" ht="14.25" customHeight="1">
      <c r="A288" s="94"/>
      <c r="B288" s="94"/>
      <c r="C288" s="94"/>
      <c r="D288" s="60"/>
      <c r="E288" s="60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94"/>
    </row>
    <row r="289" ht="14.25" customHeight="1">
      <c r="A289" s="94"/>
      <c r="B289" s="94"/>
      <c r="C289" s="94"/>
      <c r="D289" s="60"/>
      <c r="E289" s="60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94"/>
    </row>
    <row r="290" ht="14.25" customHeight="1">
      <c r="A290" s="94"/>
      <c r="B290" s="94"/>
      <c r="C290" s="94"/>
      <c r="D290" s="60"/>
      <c r="E290" s="60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94"/>
    </row>
    <row r="291" ht="14.25" customHeight="1">
      <c r="A291" s="94"/>
      <c r="B291" s="94"/>
      <c r="C291" s="94"/>
      <c r="D291" s="60"/>
      <c r="E291" s="60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94"/>
    </row>
    <row r="292" ht="14.25" customHeight="1">
      <c r="A292" s="94"/>
      <c r="B292" s="94"/>
      <c r="C292" s="94"/>
      <c r="D292" s="60"/>
      <c r="E292" s="60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94"/>
    </row>
    <row r="293" ht="14.25" customHeight="1">
      <c r="A293" s="94"/>
      <c r="B293" s="94"/>
      <c r="C293" s="94"/>
      <c r="D293" s="60"/>
      <c r="E293" s="60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</row>
    <row r="294" ht="14.25" customHeight="1">
      <c r="A294" s="94"/>
      <c r="B294" s="94"/>
      <c r="C294" s="94"/>
      <c r="D294" s="60"/>
      <c r="E294" s="60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94"/>
    </row>
    <row r="295" ht="14.25" customHeight="1">
      <c r="A295" s="94"/>
      <c r="B295" s="94"/>
      <c r="C295" s="94"/>
      <c r="D295" s="60"/>
      <c r="E295" s="60"/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94"/>
    </row>
    <row r="296" ht="14.25" customHeight="1">
      <c r="A296" s="94"/>
      <c r="B296" s="94"/>
      <c r="C296" s="94"/>
      <c r="D296" s="60"/>
      <c r="E296" s="60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94"/>
    </row>
    <row r="297" ht="14.25" customHeight="1">
      <c r="A297" s="94"/>
      <c r="B297" s="94"/>
      <c r="C297" s="94"/>
      <c r="D297" s="60"/>
      <c r="E297" s="60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94"/>
      <c r="R297" s="94"/>
      <c r="S297" s="94"/>
      <c r="T297" s="94"/>
      <c r="U297" s="94"/>
      <c r="V297" s="94"/>
      <c r="W297" s="94"/>
      <c r="X297" s="94"/>
      <c r="Y297" s="94"/>
      <c r="Z297" s="94"/>
    </row>
    <row r="298" ht="14.25" customHeight="1">
      <c r="A298" s="94"/>
      <c r="B298" s="94"/>
      <c r="C298" s="94"/>
      <c r="D298" s="60"/>
      <c r="E298" s="60"/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94"/>
    </row>
    <row r="299" ht="14.25" customHeight="1">
      <c r="A299" s="94"/>
      <c r="B299" s="94"/>
      <c r="C299" s="94"/>
      <c r="D299" s="60"/>
      <c r="E299" s="60"/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94"/>
    </row>
    <row r="300" ht="14.25" customHeight="1">
      <c r="A300" s="94"/>
      <c r="B300" s="94"/>
      <c r="C300" s="94"/>
      <c r="D300" s="60"/>
      <c r="E300" s="60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94"/>
    </row>
    <row r="301" ht="14.25" customHeight="1">
      <c r="A301" s="94"/>
      <c r="B301" s="94"/>
      <c r="C301" s="94"/>
      <c r="D301" s="60"/>
      <c r="E301" s="60"/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94"/>
    </row>
    <row r="302" ht="14.25" customHeight="1">
      <c r="A302" s="94"/>
      <c r="B302" s="94"/>
      <c r="C302" s="94"/>
      <c r="D302" s="60"/>
      <c r="E302" s="60"/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94"/>
    </row>
    <row r="303" ht="14.25" customHeight="1">
      <c r="A303" s="94"/>
      <c r="B303" s="94"/>
      <c r="C303" s="94"/>
      <c r="D303" s="60"/>
      <c r="E303" s="60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94"/>
    </row>
    <row r="304" ht="14.25" customHeight="1">
      <c r="A304" s="94"/>
      <c r="B304" s="94"/>
      <c r="C304" s="94"/>
      <c r="D304" s="60"/>
      <c r="E304" s="60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94"/>
    </row>
    <row r="305" ht="14.25" customHeight="1">
      <c r="A305" s="94"/>
      <c r="B305" s="94"/>
      <c r="C305" s="94"/>
      <c r="D305" s="60"/>
      <c r="E305" s="60"/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94"/>
    </row>
    <row r="306" ht="14.25" customHeight="1">
      <c r="A306" s="94"/>
      <c r="B306" s="94"/>
      <c r="C306" s="94"/>
      <c r="D306" s="60"/>
      <c r="E306" s="60"/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94"/>
    </row>
    <row r="307" ht="14.25" customHeight="1">
      <c r="A307" s="94"/>
      <c r="B307" s="94"/>
      <c r="C307" s="94"/>
      <c r="D307" s="60"/>
      <c r="E307" s="60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94"/>
    </row>
    <row r="308" ht="14.25" customHeight="1">
      <c r="A308" s="94"/>
      <c r="B308" s="94"/>
      <c r="C308" s="94"/>
      <c r="D308" s="60"/>
      <c r="E308" s="60"/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94"/>
    </row>
    <row r="309" ht="14.25" customHeight="1">
      <c r="A309" s="94"/>
      <c r="B309" s="94"/>
      <c r="C309" s="94"/>
      <c r="D309" s="60"/>
      <c r="E309" s="60"/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94"/>
      <c r="R309" s="94"/>
      <c r="S309" s="94"/>
      <c r="T309" s="94"/>
      <c r="U309" s="94"/>
      <c r="V309" s="94"/>
      <c r="W309" s="94"/>
      <c r="X309" s="94"/>
      <c r="Y309" s="94"/>
      <c r="Z309" s="94"/>
    </row>
    <row r="310" ht="14.25" customHeight="1">
      <c r="A310" s="94"/>
      <c r="B310" s="94"/>
      <c r="C310" s="94"/>
      <c r="D310" s="60"/>
      <c r="E310" s="60"/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94"/>
    </row>
    <row r="311" ht="14.25" customHeight="1">
      <c r="A311" s="94"/>
      <c r="B311" s="94"/>
      <c r="C311" s="94"/>
      <c r="D311" s="60"/>
      <c r="E311" s="60"/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94"/>
      <c r="R311" s="94"/>
      <c r="S311" s="94"/>
      <c r="T311" s="94"/>
      <c r="U311" s="94"/>
      <c r="V311" s="94"/>
      <c r="W311" s="94"/>
      <c r="X311" s="94"/>
      <c r="Y311" s="94"/>
      <c r="Z311" s="94"/>
    </row>
    <row r="312" ht="14.25" customHeight="1">
      <c r="A312" s="94"/>
      <c r="B312" s="94"/>
      <c r="C312" s="94"/>
      <c r="D312" s="60"/>
      <c r="E312" s="60"/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94"/>
      <c r="R312" s="94"/>
      <c r="S312" s="94"/>
      <c r="T312" s="94"/>
      <c r="U312" s="94"/>
      <c r="V312" s="94"/>
      <c r="W312" s="94"/>
      <c r="X312" s="94"/>
      <c r="Y312" s="94"/>
      <c r="Z312" s="94"/>
    </row>
    <row r="313" ht="14.25" customHeight="1">
      <c r="A313" s="94"/>
      <c r="B313" s="94"/>
      <c r="C313" s="94"/>
      <c r="D313" s="60"/>
      <c r="E313" s="60"/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94"/>
      <c r="R313" s="94"/>
      <c r="S313" s="94"/>
      <c r="T313" s="94"/>
      <c r="U313" s="94"/>
      <c r="V313" s="94"/>
      <c r="W313" s="94"/>
      <c r="X313" s="94"/>
      <c r="Y313" s="94"/>
      <c r="Z313" s="94"/>
    </row>
    <row r="314" ht="14.25" customHeight="1">
      <c r="A314" s="94"/>
      <c r="B314" s="94"/>
      <c r="C314" s="94"/>
      <c r="D314" s="60"/>
      <c r="E314" s="60"/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94"/>
      <c r="R314" s="94"/>
      <c r="S314" s="94"/>
      <c r="T314" s="94"/>
      <c r="U314" s="94"/>
      <c r="V314" s="94"/>
      <c r="W314" s="94"/>
      <c r="X314" s="94"/>
      <c r="Y314" s="94"/>
      <c r="Z314" s="94"/>
    </row>
    <row r="315" ht="14.25" customHeight="1">
      <c r="A315" s="94"/>
      <c r="B315" s="94"/>
      <c r="C315" s="94"/>
      <c r="D315" s="60"/>
      <c r="E315" s="60"/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94"/>
      <c r="R315" s="94"/>
      <c r="S315" s="94"/>
      <c r="T315" s="94"/>
      <c r="U315" s="94"/>
      <c r="V315" s="94"/>
      <c r="W315" s="94"/>
      <c r="X315" s="94"/>
      <c r="Y315" s="94"/>
      <c r="Z315" s="94"/>
    </row>
    <row r="316" ht="14.25" customHeight="1">
      <c r="A316" s="94"/>
      <c r="B316" s="94"/>
      <c r="C316" s="94"/>
      <c r="D316" s="60"/>
      <c r="E316" s="60"/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94"/>
      <c r="R316" s="94"/>
      <c r="S316" s="94"/>
      <c r="T316" s="94"/>
      <c r="U316" s="94"/>
      <c r="V316" s="94"/>
      <c r="W316" s="94"/>
      <c r="X316" s="94"/>
      <c r="Y316" s="94"/>
      <c r="Z316" s="94"/>
    </row>
    <row r="317" ht="14.25" customHeight="1">
      <c r="A317" s="94"/>
      <c r="B317" s="94"/>
      <c r="C317" s="94"/>
      <c r="D317" s="60"/>
      <c r="E317" s="60"/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94"/>
      <c r="R317" s="94"/>
      <c r="S317" s="94"/>
      <c r="T317" s="94"/>
      <c r="U317" s="94"/>
      <c r="V317" s="94"/>
      <c r="W317" s="94"/>
      <c r="X317" s="94"/>
      <c r="Y317" s="94"/>
      <c r="Z317" s="94"/>
    </row>
    <row r="318" ht="14.25" customHeight="1">
      <c r="A318" s="94"/>
      <c r="B318" s="94"/>
      <c r="C318" s="94"/>
      <c r="D318" s="60"/>
      <c r="E318" s="60"/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94"/>
      <c r="R318" s="94"/>
      <c r="S318" s="94"/>
      <c r="T318" s="94"/>
      <c r="U318" s="94"/>
      <c r="V318" s="94"/>
      <c r="W318" s="94"/>
      <c r="X318" s="94"/>
      <c r="Y318" s="94"/>
      <c r="Z318" s="94"/>
    </row>
    <row r="319" ht="14.25" customHeight="1">
      <c r="A319" s="94"/>
      <c r="B319" s="94"/>
      <c r="C319" s="94"/>
      <c r="D319" s="60"/>
      <c r="E319" s="60"/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94"/>
      <c r="R319" s="94"/>
      <c r="S319" s="94"/>
      <c r="T319" s="94"/>
      <c r="U319" s="94"/>
      <c r="V319" s="94"/>
      <c r="W319" s="94"/>
      <c r="X319" s="94"/>
      <c r="Y319" s="94"/>
      <c r="Z319" s="94"/>
    </row>
    <row r="320" ht="14.25" customHeight="1">
      <c r="A320" s="94"/>
      <c r="B320" s="94"/>
      <c r="C320" s="94"/>
      <c r="D320" s="60"/>
      <c r="E320" s="60"/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94"/>
      <c r="R320" s="94"/>
      <c r="S320" s="94"/>
      <c r="T320" s="94"/>
      <c r="U320" s="94"/>
      <c r="V320" s="94"/>
      <c r="W320" s="94"/>
      <c r="X320" s="94"/>
      <c r="Y320" s="94"/>
      <c r="Z320" s="94"/>
    </row>
    <row r="321" ht="14.25" customHeight="1">
      <c r="A321" s="94"/>
      <c r="B321" s="94"/>
      <c r="C321" s="94"/>
      <c r="D321" s="60"/>
      <c r="E321" s="60"/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94"/>
      <c r="R321" s="94"/>
      <c r="S321" s="94"/>
      <c r="T321" s="94"/>
      <c r="U321" s="94"/>
      <c r="V321" s="94"/>
      <c r="W321" s="94"/>
      <c r="X321" s="94"/>
      <c r="Y321" s="94"/>
      <c r="Z321" s="94"/>
    </row>
    <row r="322" ht="14.25" customHeight="1">
      <c r="A322" s="94"/>
      <c r="B322" s="94"/>
      <c r="C322" s="94"/>
      <c r="D322" s="60"/>
      <c r="E322" s="60"/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94"/>
      <c r="R322" s="94"/>
      <c r="S322" s="94"/>
      <c r="T322" s="94"/>
      <c r="U322" s="94"/>
      <c r="V322" s="94"/>
      <c r="W322" s="94"/>
      <c r="X322" s="94"/>
      <c r="Y322" s="94"/>
      <c r="Z322" s="94"/>
    </row>
    <row r="323" ht="14.25" customHeight="1">
      <c r="A323" s="94"/>
      <c r="B323" s="94"/>
      <c r="C323" s="94"/>
      <c r="D323" s="60"/>
      <c r="E323" s="60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94"/>
      <c r="R323" s="94"/>
      <c r="S323" s="94"/>
      <c r="T323" s="94"/>
      <c r="U323" s="94"/>
      <c r="V323" s="94"/>
      <c r="W323" s="94"/>
      <c r="X323" s="94"/>
      <c r="Y323" s="94"/>
      <c r="Z323" s="94"/>
    </row>
    <row r="324" ht="14.25" customHeight="1">
      <c r="A324" s="94"/>
      <c r="B324" s="94"/>
      <c r="C324" s="94"/>
      <c r="D324" s="60"/>
      <c r="E324" s="60"/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94"/>
    </row>
    <row r="325" ht="14.25" customHeight="1">
      <c r="A325" s="94"/>
      <c r="B325" s="94"/>
      <c r="C325" s="94"/>
      <c r="D325" s="60"/>
      <c r="E325" s="60"/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94"/>
      <c r="R325" s="94"/>
      <c r="S325" s="94"/>
      <c r="T325" s="94"/>
      <c r="U325" s="94"/>
      <c r="V325" s="94"/>
      <c r="W325" s="94"/>
      <c r="X325" s="94"/>
      <c r="Y325" s="94"/>
      <c r="Z325" s="94"/>
    </row>
    <row r="326" ht="14.25" customHeight="1">
      <c r="A326" s="94"/>
      <c r="B326" s="94"/>
      <c r="C326" s="94"/>
      <c r="D326" s="60"/>
      <c r="E326" s="60"/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/>
      <c r="T326" s="94"/>
      <c r="U326" s="94"/>
      <c r="V326" s="94"/>
      <c r="W326" s="94"/>
      <c r="X326" s="94"/>
      <c r="Y326" s="94"/>
      <c r="Z326" s="94"/>
    </row>
    <row r="327" ht="14.25" customHeight="1">
      <c r="A327" s="94"/>
      <c r="B327" s="94"/>
      <c r="C327" s="94"/>
      <c r="D327" s="60"/>
      <c r="E327" s="60"/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94"/>
    </row>
    <row r="328" ht="14.25" customHeight="1">
      <c r="A328" s="94"/>
      <c r="B328" s="94"/>
      <c r="C328" s="94"/>
      <c r="D328" s="60"/>
      <c r="E328" s="60"/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94"/>
    </row>
    <row r="329" ht="14.25" customHeight="1">
      <c r="A329" s="94"/>
      <c r="B329" s="94"/>
      <c r="C329" s="94"/>
      <c r="D329" s="60"/>
      <c r="E329" s="60"/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94"/>
    </row>
    <row r="330" ht="14.25" customHeight="1">
      <c r="A330" s="94"/>
      <c r="B330" s="94"/>
      <c r="C330" s="94"/>
      <c r="D330" s="60"/>
      <c r="E330" s="60"/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94"/>
    </row>
    <row r="331" ht="14.25" customHeight="1">
      <c r="A331" s="94"/>
      <c r="B331" s="94"/>
      <c r="C331" s="94"/>
      <c r="D331" s="60"/>
      <c r="E331" s="60"/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94"/>
    </row>
    <row r="332" ht="14.25" customHeight="1">
      <c r="A332" s="94"/>
      <c r="B332" s="94"/>
      <c r="C332" s="94"/>
      <c r="D332" s="60"/>
      <c r="E332" s="60"/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94"/>
    </row>
    <row r="333" ht="14.25" customHeight="1">
      <c r="A333" s="94"/>
      <c r="B333" s="94"/>
      <c r="C333" s="94"/>
      <c r="D333" s="60"/>
      <c r="E333" s="60"/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94"/>
    </row>
    <row r="334" ht="14.25" customHeight="1">
      <c r="A334" s="94"/>
      <c r="B334" s="94"/>
      <c r="C334" s="94"/>
      <c r="D334" s="60"/>
      <c r="E334" s="60"/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/>
      <c r="T334" s="94"/>
      <c r="U334" s="94"/>
      <c r="V334" s="94"/>
      <c r="W334" s="94"/>
      <c r="X334" s="94"/>
      <c r="Y334" s="94"/>
      <c r="Z334" s="94"/>
    </row>
    <row r="335" ht="14.25" customHeight="1">
      <c r="A335" s="94"/>
      <c r="B335" s="94"/>
      <c r="C335" s="94"/>
      <c r="D335" s="60"/>
      <c r="E335" s="60"/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</row>
    <row r="336" ht="14.25" customHeight="1">
      <c r="A336" s="94"/>
      <c r="B336" s="94"/>
      <c r="C336" s="94"/>
      <c r="D336" s="60"/>
      <c r="E336" s="60"/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94"/>
      <c r="R336" s="94"/>
      <c r="S336" s="94"/>
      <c r="T336" s="94"/>
      <c r="U336" s="94"/>
      <c r="V336" s="94"/>
      <c r="W336" s="94"/>
      <c r="X336" s="94"/>
      <c r="Y336" s="94"/>
      <c r="Z336" s="94"/>
    </row>
    <row r="337" ht="14.25" customHeight="1">
      <c r="A337" s="94"/>
      <c r="B337" s="94"/>
      <c r="C337" s="94"/>
      <c r="D337" s="60"/>
      <c r="E337" s="60"/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94"/>
      <c r="R337" s="94"/>
      <c r="S337" s="94"/>
      <c r="T337" s="94"/>
      <c r="U337" s="94"/>
      <c r="V337" s="94"/>
      <c r="W337" s="94"/>
      <c r="X337" s="94"/>
      <c r="Y337" s="94"/>
      <c r="Z337" s="94"/>
    </row>
    <row r="338" ht="14.25" customHeight="1">
      <c r="A338" s="94"/>
      <c r="B338" s="94"/>
      <c r="C338" s="94"/>
      <c r="D338" s="60"/>
      <c r="E338" s="60"/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94"/>
    </row>
    <row r="339" ht="14.25" customHeight="1">
      <c r="A339" s="94"/>
      <c r="B339" s="94"/>
      <c r="C339" s="94"/>
      <c r="D339" s="60"/>
      <c r="E339" s="60"/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94"/>
    </row>
    <row r="340" ht="14.25" customHeight="1">
      <c r="A340" s="94"/>
      <c r="B340" s="94"/>
      <c r="C340" s="94"/>
      <c r="D340" s="60"/>
      <c r="E340" s="60"/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94"/>
    </row>
    <row r="341" ht="14.25" customHeight="1">
      <c r="A341" s="94"/>
      <c r="B341" s="94"/>
      <c r="C341" s="94"/>
      <c r="D341" s="60"/>
      <c r="E341" s="60"/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94"/>
    </row>
    <row r="342" ht="14.25" customHeight="1">
      <c r="A342" s="94"/>
      <c r="B342" s="94"/>
      <c r="C342" s="94"/>
      <c r="D342" s="60"/>
      <c r="E342" s="60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94"/>
    </row>
    <row r="343" ht="14.25" customHeight="1">
      <c r="A343" s="94"/>
      <c r="B343" s="94"/>
      <c r="C343" s="94"/>
      <c r="D343" s="60"/>
      <c r="E343" s="60"/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94"/>
    </row>
    <row r="344" ht="14.25" customHeight="1">
      <c r="A344" s="94"/>
      <c r="B344" s="94"/>
      <c r="C344" s="94"/>
      <c r="D344" s="60"/>
      <c r="E344" s="60"/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94"/>
    </row>
    <row r="345" ht="14.25" customHeight="1">
      <c r="A345" s="94"/>
      <c r="B345" s="94"/>
      <c r="C345" s="94"/>
      <c r="D345" s="60"/>
      <c r="E345" s="60"/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94"/>
    </row>
    <row r="346" ht="14.25" customHeight="1">
      <c r="A346" s="94"/>
      <c r="B346" s="94"/>
      <c r="C346" s="94"/>
      <c r="D346" s="60"/>
      <c r="E346" s="60"/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94"/>
    </row>
    <row r="347" ht="14.25" customHeight="1">
      <c r="A347" s="94"/>
      <c r="B347" s="94"/>
      <c r="C347" s="94"/>
      <c r="D347" s="60"/>
      <c r="E347" s="60"/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94"/>
    </row>
    <row r="348" ht="14.25" customHeight="1">
      <c r="A348" s="94"/>
      <c r="B348" s="94"/>
      <c r="C348" s="94"/>
      <c r="D348" s="60"/>
      <c r="E348" s="60"/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94"/>
    </row>
    <row r="349" ht="14.25" customHeight="1">
      <c r="A349" s="94"/>
      <c r="B349" s="94"/>
      <c r="C349" s="94"/>
      <c r="D349" s="60"/>
      <c r="E349" s="60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94"/>
      <c r="R349" s="94"/>
      <c r="S349" s="94"/>
      <c r="T349" s="94"/>
      <c r="U349" s="94"/>
      <c r="V349" s="94"/>
      <c r="W349" s="94"/>
      <c r="X349" s="94"/>
      <c r="Y349" s="94"/>
      <c r="Z349" s="94"/>
    </row>
    <row r="350" ht="14.25" customHeight="1">
      <c r="A350" s="94"/>
      <c r="B350" s="94"/>
      <c r="C350" s="94"/>
      <c r="D350" s="60"/>
      <c r="E350" s="60"/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94"/>
    </row>
    <row r="351" ht="14.25" customHeight="1">
      <c r="A351" s="94"/>
      <c r="B351" s="94"/>
      <c r="C351" s="94"/>
      <c r="D351" s="60"/>
      <c r="E351" s="60"/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94"/>
      <c r="R351" s="94"/>
      <c r="S351" s="94"/>
      <c r="T351" s="94"/>
      <c r="U351" s="94"/>
      <c r="V351" s="94"/>
      <c r="W351" s="94"/>
      <c r="X351" s="94"/>
      <c r="Y351" s="94"/>
      <c r="Z351" s="94"/>
    </row>
    <row r="352" ht="14.25" customHeight="1">
      <c r="A352" s="94"/>
      <c r="B352" s="94"/>
      <c r="C352" s="94"/>
      <c r="D352" s="60"/>
      <c r="E352" s="60"/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94"/>
      <c r="R352" s="94"/>
      <c r="S352" s="94"/>
      <c r="T352" s="94"/>
      <c r="U352" s="94"/>
      <c r="V352" s="94"/>
      <c r="W352" s="94"/>
      <c r="X352" s="94"/>
      <c r="Y352" s="94"/>
      <c r="Z352" s="94"/>
    </row>
    <row r="353" ht="14.25" customHeight="1">
      <c r="A353" s="94"/>
      <c r="B353" s="94"/>
      <c r="C353" s="94"/>
      <c r="D353" s="60"/>
      <c r="E353" s="60"/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94"/>
      <c r="R353" s="94"/>
      <c r="S353" s="94"/>
      <c r="T353" s="94"/>
      <c r="U353" s="94"/>
      <c r="V353" s="94"/>
      <c r="W353" s="94"/>
      <c r="X353" s="94"/>
      <c r="Y353" s="94"/>
      <c r="Z353" s="94"/>
    </row>
    <row r="354" ht="14.25" customHeight="1">
      <c r="A354" s="94"/>
      <c r="B354" s="94"/>
      <c r="C354" s="94"/>
      <c r="D354" s="60"/>
      <c r="E354" s="60"/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94"/>
      <c r="R354" s="94"/>
      <c r="S354" s="94"/>
      <c r="T354" s="94"/>
      <c r="U354" s="94"/>
      <c r="V354" s="94"/>
      <c r="W354" s="94"/>
      <c r="X354" s="94"/>
      <c r="Y354" s="94"/>
      <c r="Z354" s="94"/>
    </row>
    <row r="355" ht="14.25" customHeight="1">
      <c r="A355" s="94"/>
      <c r="B355" s="94"/>
      <c r="C355" s="94"/>
      <c r="D355" s="60"/>
      <c r="E355" s="60"/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94"/>
      <c r="R355" s="94"/>
      <c r="S355" s="94"/>
      <c r="T355" s="94"/>
      <c r="U355" s="94"/>
      <c r="V355" s="94"/>
      <c r="W355" s="94"/>
      <c r="X355" s="94"/>
      <c r="Y355" s="94"/>
      <c r="Z355" s="94"/>
    </row>
    <row r="356" ht="14.25" customHeight="1">
      <c r="A356" s="94"/>
      <c r="B356" s="94"/>
      <c r="C356" s="94"/>
      <c r="D356" s="60"/>
      <c r="E356" s="60"/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94"/>
      <c r="R356" s="94"/>
      <c r="S356" s="94"/>
      <c r="T356" s="94"/>
      <c r="U356" s="94"/>
      <c r="V356" s="94"/>
      <c r="W356" s="94"/>
      <c r="X356" s="94"/>
      <c r="Y356" s="94"/>
      <c r="Z356" s="94"/>
    </row>
    <row r="357" ht="14.25" customHeight="1">
      <c r="A357" s="94"/>
      <c r="B357" s="94"/>
      <c r="C357" s="94"/>
      <c r="D357" s="60"/>
      <c r="E357" s="60"/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94"/>
      <c r="R357" s="94"/>
      <c r="S357" s="94"/>
      <c r="T357" s="94"/>
      <c r="U357" s="94"/>
      <c r="V357" s="94"/>
      <c r="W357" s="94"/>
      <c r="X357" s="94"/>
      <c r="Y357" s="94"/>
      <c r="Z357" s="94"/>
    </row>
    <row r="358" ht="14.25" customHeight="1">
      <c r="A358" s="94"/>
      <c r="B358" s="94"/>
      <c r="C358" s="94"/>
      <c r="D358" s="60"/>
      <c r="E358" s="60"/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94"/>
      <c r="R358" s="94"/>
      <c r="S358" s="94"/>
      <c r="T358" s="94"/>
      <c r="U358" s="94"/>
      <c r="V358" s="94"/>
      <c r="W358" s="94"/>
      <c r="X358" s="94"/>
      <c r="Y358" s="94"/>
      <c r="Z358" s="94"/>
    </row>
    <row r="359" ht="14.25" customHeight="1">
      <c r="A359" s="94"/>
      <c r="B359" s="94"/>
      <c r="C359" s="94"/>
      <c r="D359" s="60"/>
      <c r="E359" s="60"/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94"/>
      <c r="R359" s="94"/>
      <c r="S359" s="94"/>
      <c r="T359" s="94"/>
      <c r="U359" s="94"/>
      <c r="V359" s="94"/>
      <c r="W359" s="94"/>
      <c r="X359" s="94"/>
      <c r="Y359" s="94"/>
      <c r="Z359" s="94"/>
    </row>
    <row r="360" ht="14.25" customHeight="1">
      <c r="A360" s="94"/>
      <c r="B360" s="94"/>
      <c r="C360" s="94"/>
      <c r="D360" s="60"/>
      <c r="E360" s="60"/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94"/>
      <c r="R360" s="94"/>
      <c r="S360" s="94"/>
      <c r="T360" s="94"/>
      <c r="U360" s="94"/>
      <c r="V360" s="94"/>
      <c r="W360" s="94"/>
      <c r="X360" s="94"/>
      <c r="Y360" s="94"/>
      <c r="Z360" s="94"/>
    </row>
    <row r="361" ht="14.25" customHeight="1">
      <c r="A361" s="94"/>
      <c r="B361" s="94"/>
      <c r="C361" s="94"/>
      <c r="D361" s="60"/>
      <c r="E361" s="60"/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94"/>
      <c r="R361" s="94"/>
      <c r="S361" s="94"/>
      <c r="T361" s="94"/>
      <c r="U361" s="94"/>
      <c r="V361" s="94"/>
      <c r="W361" s="94"/>
      <c r="X361" s="94"/>
      <c r="Y361" s="94"/>
      <c r="Z361" s="94"/>
    </row>
    <row r="362" ht="14.25" customHeight="1">
      <c r="A362" s="94"/>
      <c r="B362" s="94"/>
      <c r="C362" s="94"/>
      <c r="D362" s="60"/>
      <c r="E362" s="60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94"/>
      <c r="R362" s="94"/>
      <c r="S362" s="94"/>
      <c r="T362" s="94"/>
      <c r="U362" s="94"/>
      <c r="V362" s="94"/>
      <c r="W362" s="94"/>
      <c r="X362" s="94"/>
      <c r="Y362" s="94"/>
      <c r="Z362" s="94"/>
    </row>
    <row r="363" ht="14.25" customHeight="1">
      <c r="A363" s="94"/>
      <c r="B363" s="94"/>
      <c r="C363" s="94"/>
      <c r="D363" s="60"/>
      <c r="E363" s="60"/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94"/>
      <c r="R363" s="94"/>
      <c r="S363" s="94"/>
      <c r="T363" s="94"/>
      <c r="U363" s="94"/>
      <c r="V363" s="94"/>
      <c r="W363" s="94"/>
      <c r="X363" s="94"/>
      <c r="Y363" s="94"/>
      <c r="Z363" s="94"/>
    </row>
    <row r="364" ht="14.25" customHeight="1">
      <c r="A364" s="94"/>
      <c r="B364" s="94"/>
      <c r="C364" s="94"/>
      <c r="D364" s="60"/>
      <c r="E364" s="60"/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94"/>
    </row>
    <row r="365" ht="14.25" customHeight="1">
      <c r="A365" s="94"/>
      <c r="B365" s="94"/>
      <c r="C365" s="94"/>
      <c r="D365" s="60"/>
      <c r="E365" s="60"/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94"/>
      <c r="R365" s="94"/>
      <c r="S365" s="94"/>
      <c r="T365" s="94"/>
      <c r="U365" s="94"/>
      <c r="V365" s="94"/>
      <c r="W365" s="94"/>
      <c r="X365" s="94"/>
      <c r="Y365" s="94"/>
      <c r="Z365" s="94"/>
    </row>
    <row r="366" ht="14.25" customHeight="1">
      <c r="A366" s="94"/>
      <c r="B366" s="94"/>
      <c r="C366" s="94"/>
      <c r="D366" s="60"/>
      <c r="E366" s="60"/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94"/>
      <c r="R366" s="94"/>
      <c r="S366" s="94"/>
      <c r="T366" s="94"/>
      <c r="U366" s="94"/>
      <c r="V366" s="94"/>
      <c r="W366" s="94"/>
      <c r="X366" s="94"/>
      <c r="Y366" s="94"/>
      <c r="Z366" s="94"/>
    </row>
    <row r="367" ht="14.25" customHeight="1">
      <c r="A367" s="94"/>
      <c r="B367" s="94"/>
      <c r="C367" s="94"/>
      <c r="D367" s="60"/>
      <c r="E367" s="60"/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94"/>
    </row>
    <row r="368" ht="14.25" customHeight="1">
      <c r="A368" s="94"/>
      <c r="B368" s="94"/>
      <c r="C368" s="94"/>
      <c r="D368" s="60"/>
      <c r="E368" s="60"/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94"/>
    </row>
    <row r="369" ht="14.25" customHeight="1">
      <c r="A369" s="94"/>
      <c r="B369" s="94"/>
      <c r="C369" s="94"/>
      <c r="D369" s="60"/>
      <c r="E369" s="60"/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94"/>
    </row>
    <row r="370" ht="14.25" customHeight="1">
      <c r="A370" s="94"/>
      <c r="B370" s="94"/>
      <c r="C370" s="94"/>
      <c r="D370" s="60"/>
      <c r="E370" s="60"/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94"/>
    </row>
    <row r="371" ht="14.25" customHeight="1">
      <c r="A371" s="94"/>
      <c r="B371" s="94"/>
      <c r="C371" s="94"/>
      <c r="D371" s="60"/>
      <c r="E371" s="60"/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94"/>
    </row>
    <row r="372" ht="14.25" customHeight="1">
      <c r="A372" s="94"/>
      <c r="B372" s="94"/>
      <c r="C372" s="94"/>
      <c r="D372" s="60"/>
      <c r="E372" s="60"/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94"/>
    </row>
    <row r="373" ht="14.25" customHeight="1">
      <c r="A373" s="94"/>
      <c r="B373" s="94"/>
      <c r="C373" s="94"/>
      <c r="D373" s="60"/>
      <c r="E373" s="60"/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94"/>
    </row>
    <row r="374" ht="14.25" customHeight="1">
      <c r="A374" s="94"/>
      <c r="B374" s="94"/>
      <c r="C374" s="94"/>
      <c r="D374" s="60"/>
      <c r="E374" s="60"/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94"/>
    </row>
    <row r="375" ht="14.25" customHeight="1">
      <c r="A375" s="94"/>
      <c r="B375" s="94"/>
      <c r="C375" s="94"/>
      <c r="D375" s="60"/>
      <c r="E375" s="60"/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94"/>
    </row>
    <row r="376" ht="14.25" customHeight="1">
      <c r="A376" s="94"/>
      <c r="B376" s="94"/>
      <c r="C376" s="94"/>
      <c r="D376" s="60"/>
      <c r="E376" s="60"/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94"/>
      <c r="R376" s="94"/>
      <c r="S376" s="94"/>
      <c r="T376" s="94"/>
      <c r="U376" s="94"/>
      <c r="V376" s="94"/>
      <c r="W376" s="94"/>
      <c r="X376" s="94"/>
      <c r="Y376" s="94"/>
      <c r="Z376" s="94"/>
    </row>
    <row r="377" ht="14.25" customHeight="1">
      <c r="A377" s="94"/>
      <c r="B377" s="94"/>
      <c r="C377" s="94"/>
      <c r="D377" s="60"/>
      <c r="E377" s="60"/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94"/>
      <c r="R377" s="94"/>
      <c r="S377" s="94"/>
      <c r="T377" s="94"/>
      <c r="U377" s="94"/>
      <c r="V377" s="94"/>
      <c r="W377" s="94"/>
      <c r="X377" s="94"/>
      <c r="Y377" s="94"/>
      <c r="Z377" s="94"/>
    </row>
    <row r="378" ht="14.25" customHeight="1">
      <c r="A378" s="94"/>
      <c r="B378" s="94"/>
      <c r="C378" s="94"/>
      <c r="D378" s="60"/>
      <c r="E378" s="60"/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94"/>
    </row>
    <row r="379" ht="14.25" customHeight="1">
      <c r="A379" s="94"/>
      <c r="B379" s="94"/>
      <c r="C379" s="94"/>
      <c r="D379" s="60"/>
      <c r="E379" s="60"/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94"/>
    </row>
    <row r="380" ht="14.25" customHeight="1">
      <c r="A380" s="94"/>
      <c r="B380" s="94"/>
      <c r="C380" s="94"/>
      <c r="D380" s="60"/>
      <c r="E380" s="60"/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94"/>
    </row>
    <row r="381" ht="14.25" customHeight="1">
      <c r="A381" s="94"/>
      <c r="B381" s="94"/>
      <c r="C381" s="94"/>
      <c r="D381" s="60"/>
      <c r="E381" s="60"/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94"/>
    </row>
    <row r="382" ht="14.25" customHeight="1">
      <c r="A382" s="94"/>
      <c r="B382" s="94"/>
      <c r="C382" s="94"/>
      <c r="D382" s="60"/>
      <c r="E382" s="60"/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94"/>
    </row>
    <row r="383" ht="14.25" customHeight="1">
      <c r="A383" s="94"/>
      <c r="B383" s="94"/>
      <c r="C383" s="94"/>
      <c r="D383" s="60"/>
      <c r="E383" s="60"/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94"/>
      <c r="R383" s="94"/>
      <c r="S383" s="94"/>
      <c r="T383" s="94"/>
      <c r="U383" s="94"/>
      <c r="V383" s="94"/>
      <c r="W383" s="94"/>
      <c r="X383" s="94"/>
      <c r="Y383" s="94"/>
      <c r="Z383" s="94"/>
    </row>
    <row r="384" ht="14.25" customHeight="1">
      <c r="A384" s="94"/>
      <c r="B384" s="94"/>
      <c r="C384" s="94"/>
      <c r="D384" s="60"/>
      <c r="E384" s="60"/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94"/>
      <c r="R384" s="94"/>
      <c r="S384" s="94"/>
      <c r="T384" s="94"/>
      <c r="U384" s="94"/>
      <c r="V384" s="94"/>
      <c r="W384" s="94"/>
      <c r="X384" s="94"/>
      <c r="Y384" s="94"/>
      <c r="Z384" s="94"/>
    </row>
    <row r="385" ht="14.25" customHeight="1">
      <c r="A385" s="94"/>
      <c r="B385" s="94"/>
      <c r="C385" s="94"/>
      <c r="D385" s="60"/>
      <c r="E385" s="60"/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94"/>
      <c r="R385" s="94"/>
      <c r="S385" s="94"/>
      <c r="T385" s="94"/>
      <c r="U385" s="94"/>
      <c r="V385" s="94"/>
      <c r="W385" s="94"/>
      <c r="X385" s="94"/>
      <c r="Y385" s="94"/>
      <c r="Z385" s="94"/>
    </row>
    <row r="386" ht="14.25" customHeight="1">
      <c r="A386" s="94"/>
      <c r="B386" s="94"/>
      <c r="C386" s="94"/>
      <c r="D386" s="60"/>
      <c r="E386" s="60"/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94"/>
      <c r="R386" s="94"/>
      <c r="S386" s="94"/>
      <c r="T386" s="94"/>
      <c r="U386" s="94"/>
      <c r="V386" s="94"/>
      <c r="W386" s="94"/>
      <c r="X386" s="94"/>
      <c r="Y386" s="94"/>
      <c r="Z386" s="94"/>
    </row>
    <row r="387" ht="14.25" customHeight="1">
      <c r="A387" s="94"/>
      <c r="B387" s="94"/>
      <c r="C387" s="94"/>
      <c r="D387" s="60"/>
      <c r="E387" s="60"/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94"/>
      <c r="R387" s="94"/>
      <c r="S387" s="94"/>
      <c r="T387" s="94"/>
      <c r="U387" s="94"/>
      <c r="V387" s="94"/>
      <c r="W387" s="94"/>
      <c r="X387" s="94"/>
      <c r="Y387" s="94"/>
      <c r="Z387" s="94"/>
    </row>
    <row r="388" ht="14.25" customHeight="1">
      <c r="A388" s="94"/>
      <c r="B388" s="94"/>
      <c r="C388" s="94"/>
      <c r="D388" s="60"/>
      <c r="E388" s="60"/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94"/>
      <c r="R388" s="94"/>
      <c r="S388" s="94"/>
      <c r="T388" s="94"/>
      <c r="U388" s="94"/>
      <c r="V388" s="94"/>
      <c r="W388" s="94"/>
      <c r="X388" s="94"/>
      <c r="Y388" s="94"/>
      <c r="Z388" s="94"/>
    </row>
    <row r="389" ht="14.25" customHeight="1">
      <c r="A389" s="94"/>
      <c r="B389" s="94"/>
      <c r="C389" s="94"/>
      <c r="D389" s="60"/>
      <c r="E389" s="60"/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94"/>
      <c r="R389" s="94"/>
      <c r="S389" s="94"/>
      <c r="T389" s="94"/>
      <c r="U389" s="94"/>
      <c r="V389" s="94"/>
      <c r="W389" s="94"/>
      <c r="X389" s="94"/>
      <c r="Y389" s="94"/>
      <c r="Z389" s="94"/>
    </row>
    <row r="390" ht="14.25" customHeight="1">
      <c r="A390" s="94"/>
      <c r="B390" s="94"/>
      <c r="C390" s="94"/>
      <c r="D390" s="60"/>
      <c r="E390" s="60"/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94"/>
    </row>
    <row r="391" ht="14.25" customHeight="1">
      <c r="A391" s="94"/>
      <c r="B391" s="94"/>
      <c r="C391" s="94"/>
      <c r="D391" s="60"/>
      <c r="E391" s="60"/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94"/>
      <c r="R391" s="94"/>
      <c r="S391" s="94"/>
      <c r="T391" s="94"/>
      <c r="U391" s="94"/>
      <c r="V391" s="94"/>
      <c r="W391" s="94"/>
      <c r="X391" s="94"/>
      <c r="Y391" s="94"/>
      <c r="Z391" s="94"/>
    </row>
    <row r="392" ht="14.25" customHeight="1">
      <c r="A392" s="94"/>
      <c r="B392" s="94"/>
      <c r="C392" s="94"/>
      <c r="D392" s="60"/>
      <c r="E392" s="60"/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94"/>
      <c r="R392" s="94"/>
      <c r="S392" s="94"/>
      <c r="T392" s="94"/>
      <c r="U392" s="94"/>
      <c r="V392" s="94"/>
      <c r="W392" s="94"/>
      <c r="X392" s="94"/>
      <c r="Y392" s="94"/>
      <c r="Z392" s="94"/>
    </row>
    <row r="393" ht="14.25" customHeight="1">
      <c r="A393" s="94"/>
      <c r="B393" s="94"/>
      <c r="C393" s="94"/>
      <c r="D393" s="60"/>
      <c r="E393" s="60"/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94"/>
      <c r="R393" s="94"/>
      <c r="S393" s="94"/>
      <c r="T393" s="94"/>
      <c r="U393" s="94"/>
      <c r="V393" s="94"/>
      <c r="W393" s="94"/>
      <c r="X393" s="94"/>
      <c r="Y393" s="94"/>
      <c r="Z393" s="94"/>
    </row>
    <row r="394" ht="14.25" customHeight="1">
      <c r="A394" s="94"/>
      <c r="B394" s="94"/>
      <c r="C394" s="94"/>
      <c r="D394" s="60"/>
      <c r="E394" s="60"/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94"/>
      <c r="R394" s="94"/>
      <c r="S394" s="94"/>
      <c r="T394" s="94"/>
      <c r="U394" s="94"/>
      <c r="V394" s="94"/>
      <c r="W394" s="94"/>
      <c r="X394" s="94"/>
      <c r="Y394" s="94"/>
      <c r="Z394" s="94"/>
    </row>
    <row r="395" ht="14.25" customHeight="1">
      <c r="A395" s="94"/>
      <c r="B395" s="94"/>
      <c r="C395" s="94"/>
      <c r="D395" s="60"/>
      <c r="E395" s="60"/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94"/>
      <c r="R395" s="94"/>
      <c r="S395" s="94"/>
      <c r="T395" s="94"/>
      <c r="U395" s="94"/>
      <c r="V395" s="94"/>
      <c r="W395" s="94"/>
      <c r="X395" s="94"/>
      <c r="Y395" s="94"/>
      <c r="Z395" s="94"/>
    </row>
    <row r="396" ht="14.25" customHeight="1">
      <c r="A396" s="94"/>
      <c r="B396" s="94"/>
      <c r="C396" s="94"/>
      <c r="D396" s="60"/>
      <c r="E396" s="60"/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94"/>
      <c r="R396" s="94"/>
      <c r="S396" s="94"/>
      <c r="T396" s="94"/>
      <c r="U396" s="94"/>
      <c r="V396" s="94"/>
      <c r="W396" s="94"/>
      <c r="X396" s="94"/>
      <c r="Y396" s="94"/>
      <c r="Z396" s="94"/>
    </row>
    <row r="397" ht="14.25" customHeight="1">
      <c r="A397" s="94"/>
      <c r="B397" s="94"/>
      <c r="C397" s="94"/>
      <c r="D397" s="60"/>
      <c r="E397" s="60"/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94"/>
      <c r="R397" s="94"/>
      <c r="S397" s="94"/>
      <c r="T397" s="94"/>
      <c r="U397" s="94"/>
      <c r="V397" s="94"/>
      <c r="W397" s="94"/>
      <c r="X397" s="94"/>
      <c r="Y397" s="94"/>
      <c r="Z397" s="94"/>
    </row>
    <row r="398" ht="14.25" customHeight="1">
      <c r="A398" s="94"/>
      <c r="B398" s="94"/>
      <c r="C398" s="94"/>
      <c r="D398" s="60"/>
      <c r="E398" s="60"/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94"/>
      <c r="R398" s="94"/>
      <c r="S398" s="94"/>
      <c r="T398" s="94"/>
      <c r="U398" s="94"/>
      <c r="V398" s="94"/>
      <c r="W398" s="94"/>
      <c r="X398" s="94"/>
      <c r="Y398" s="94"/>
      <c r="Z398" s="94"/>
    </row>
    <row r="399" ht="14.25" customHeight="1">
      <c r="A399" s="94"/>
      <c r="B399" s="94"/>
      <c r="C399" s="94"/>
      <c r="D399" s="60"/>
      <c r="E399" s="60"/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94"/>
      <c r="R399" s="94"/>
      <c r="S399" s="94"/>
      <c r="T399" s="94"/>
      <c r="U399" s="94"/>
      <c r="V399" s="94"/>
      <c r="W399" s="94"/>
      <c r="X399" s="94"/>
      <c r="Y399" s="94"/>
      <c r="Z399" s="94"/>
    </row>
    <row r="400" ht="14.25" customHeight="1">
      <c r="A400" s="94"/>
      <c r="B400" s="94"/>
      <c r="C400" s="94"/>
      <c r="D400" s="60"/>
      <c r="E400" s="60"/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94"/>
      <c r="R400" s="94"/>
      <c r="S400" s="94"/>
      <c r="T400" s="94"/>
      <c r="U400" s="94"/>
      <c r="V400" s="94"/>
      <c r="W400" s="94"/>
      <c r="X400" s="94"/>
      <c r="Y400" s="94"/>
      <c r="Z400" s="94"/>
    </row>
    <row r="401" ht="14.25" customHeight="1">
      <c r="A401" s="94"/>
      <c r="B401" s="94"/>
      <c r="C401" s="94"/>
      <c r="D401" s="60"/>
      <c r="E401" s="60"/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94"/>
      <c r="R401" s="94"/>
      <c r="S401" s="94"/>
      <c r="T401" s="94"/>
      <c r="U401" s="94"/>
      <c r="V401" s="94"/>
      <c r="W401" s="94"/>
      <c r="X401" s="94"/>
      <c r="Y401" s="94"/>
      <c r="Z401" s="94"/>
    </row>
    <row r="402" ht="14.25" customHeight="1">
      <c r="A402" s="94"/>
      <c r="B402" s="94"/>
      <c r="C402" s="94"/>
      <c r="D402" s="60"/>
      <c r="E402" s="60"/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94"/>
      <c r="R402" s="94"/>
      <c r="S402" s="94"/>
      <c r="T402" s="94"/>
      <c r="U402" s="94"/>
      <c r="V402" s="94"/>
      <c r="W402" s="94"/>
      <c r="X402" s="94"/>
      <c r="Y402" s="94"/>
      <c r="Z402" s="94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E$1:$E$202"/>
  <conditionalFormatting sqref="E3:E202">
    <cfRule type="cellIs" dxfId="3" priority="1" operator="equal">
      <formula>"Y"</formula>
    </cfRule>
  </conditionalFormatting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4" width="13.38"/>
    <col customWidth="1" min="5" max="17" width="13.25"/>
    <col customWidth="1" min="18" max="18" width="8.38"/>
    <col customWidth="1" min="19" max="34" width="8.0"/>
  </cols>
  <sheetData>
    <row r="1" ht="19.5" customHeight="1">
      <c r="A1" s="1" t="str">
        <f>'CO-PO Mapping'!A1:P1</f>
        <v>DEPARTMENT OF BASIC SCIENCE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</row>
    <row r="2" ht="19.5" customHeight="1">
      <c r="A2" s="1" t="s">
        <v>480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ht="19.5" customHeight="1">
      <c r="A3" s="1" t="str">
        <f>'CO-PO Mapping'!A3:P3</f>
        <v>I YEAR II SEM 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</row>
    <row r="4" ht="19.5" customHeight="1">
      <c r="A4" s="16" t="s">
        <v>29</v>
      </c>
      <c r="B4" s="72" t="s">
        <v>461</v>
      </c>
      <c r="C4" s="17" t="s">
        <v>31</v>
      </c>
      <c r="D4" s="1"/>
      <c r="E4" s="2"/>
      <c r="F4" s="2"/>
      <c r="G4" s="2"/>
      <c r="H4" s="2"/>
      <c r="I4" s="2"/>
      <c r="J4" s="2"/>
      <c r="K4" s="2"/>
      <c r="L4" s="2"/>
      <c r="M4" s="2"/>
      <c r="N4" s="3"/>
      <c r="O4" s="1"/>
      <c r="P4" s="2"/>
      <c r="Q4" s="101"/>
      <c r="R4" s="16" t="s">
        <v>34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ht="19.5" customHeight="1">
      <c r="A5" s="73"/>
      <c r="B5" s="73"/>
      <c r="C5" s="17" t="s">
        <v>462</v>
      </c>
      <c r="D5" s="25" t="s">
        <v>463</v>
      </c>
      <c r="E5" s="25" t="s">
        <v>467</v>
      </c>
      <c r="F5" s="25" t="s">
        <v>468</v>
      </c>
      <c r="G5" s="72" t="s">
        <v>464</v>
      </c>
      <c r="H5" s="72" t="s">
        <v>465</v>
      </c>
      <c r="I5" s="72" t="s">
        <v>466</v>
      </c>
      <c r="J5" s="25" t="s">
        <v>469</v>
      </c>
      <c r="K5" s="72" t="s">
        <v>464</v>
      </c>
      <c r="L5" s="72" t="s">
        <v>465</v>
      </c>
      <c r="M5" s="72" t="s">
        <v>466</v>
      </c>
      <c r="N5" s="25" t="s">
        <v>470</v>
      </c>
      <c r="O5" s="72" t="s">
        <v>464</v>
      </c>
      <c r="P5" s="72" t="s">
        <v>465</v>
      </c>
      <c r="Q5" s="72" t="s">
        <v>466</v>
      </c>
      <c r="R5" s="102"/>
      <c r="S5" s="60"/>
      <c r="T5" s="60"/>
      <c r="U5" s="60"/>
      <c r="V5" s="60" t="s">
        <v>481</v>
      </c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</row>
    <row r="6" ht="46.5" customHeight="1">
      <c r="A6" s="102"/>
      <c r="B6" s="102"/>
      <c r="C6" s="103" t="s">
        <v>36</v>
      </c>
      <c r="D6" s="74"/>
      <c r="E6" s="74"/>
      <c r="F6" s="74">
        <v>14.0</v>
      </c>
      <c r="G6" s="20"/>
      <c r="H6" s="20"/>
      <c r="I6" s="20"/>
      <c r="J6" s="74">
        <v>28.0</v>
      </c>
      <c r="K6" s="20"/>
      <c r="L6" s="20"/>
      <c r="M6" s="20"/>
      <c r="N6" s="74">
        <v>28.0</v>
      </c>
      <c r="O6" s="20"/>
      <c r="P6" s="20"/>
      <c r="Q6" s="20"/>
      <c r="R6" s="17">
        <f>SUM(F6:N6)</f>
        <v>70</v>
      </c>
      <c r="S6" s="60">
        <v>70.0</v>
      </c>
      <c r="T6" s="60"/>
      <c r="U6" s="60"/>
      <c r="V6" s="60">
        <v>30.0</v>
      </c>
      <c r="W6" s="60">
        <v>70.0</v>
      </c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</row>
    <row r="7" ht="19.5" customHeight="1">
      <c r="A7" s="77">
        <f>'Sessional + End Term Assessment'!A8</f>
        <v>1</v>
      </c>
      <c r="B7" s="78" t="str">
        <f>'Sessional + End Term Assessment'!B8</f>
        <v>23ETCCS001</v>
      </c>
      <c r="C7" s="104" t="str">
        <f>'Sessional + End Term Assessment'!C8</f>
        <v>AAKANSHA SILAWAT</v>
      </c>
      <c r="D7" s="105"/>
      <c r="E7" s="105"/>
      <c r="F7" s="79">
        <v>14.0</v>
      </c>
      <c r="G7" s="80">
        <f t="shared" ref="G7:G176" si="1">IF(F7&gt;=($F$6*0.5),1,0)</f>
        <v>1</v>
      </c>
      <c r="H7" s="80">
        <f t="shared" ref="H7:H176" si="2">IF(F7&gt;=($F$6*0.6),1,0)</f>
        <v>1</v>
      </c>
      <c r="I7" s="80">
        <f t="shared" ref="I7:I176" si="3">IF(F7&gt;=($F$6*0.7),1,0)</f>
        <v>1</v>
      </c>
      <c r="J7" s="79">
        <v>25.0</v>
      </c>
      <c r="K7" s="80">
        <f t="shared" ref="K7:K176" si="4">IF(J7&gt;=($J$6*0.5),1,0)</f>
        <v>1</v>
      </c>
      <c r="L7" s="80">
        <f t="shared" ref="L7:L176" si="5">IF(J7&gt;=($J$6*0.6),1,0)</f>
        <v>1</v>
      </c>
      <c r="M7" s="80">
        <f t="shared" ref="M7:M176" si="6">IF(J7&gt;=($J$6*0.7),1,0)</f>
        <v>1</v>
      </c>
      <c r="N7" s="106">
        <v>16.0</v>
      </c>
      <c r="O7" s="80">
        <f t="shared" ref="O7:O176" si="7">IF(N7&gt;=($N$6*0.5),1,0)</f>
        <v>1</v>
      </c>
      <c r="P7" s="80">
        <f t="shared" ref="P7:P176" si="8">IF(N7&gt;=($N$6*0.6),1,0)</f>
        <v>0</v>
      </c>
      <c r="Q7" s="80">
        <f t="shared" ref="Q7:Q176" si="9">IF(N7&gt;=($N$6*0.7),1,0)</f>
        <v>0</v>
      </c>
      <c r="R7" s="107">
        <f t="shared" ref="R7:R176" si="10">SUM(N7,J7,F7)</f>
        <v>55</v>
      </c>
      <c r="S7" s="83">
        <v>54.0</v>
      </c>
      <c r="T7" s="60">
        <v>49.0</v>
      </c>
      <c r="U7" s="83">
        <f t="shared" ref="U7:U194" si="11">AVERAGE(S7:T7)</f>
        <v>51.5</v>
      </c>
      <c r="V7" s="60">
        <v>26.0</v>
      </c>
      <c r="W7" s="60">
        <f t="shared" ref="W7:W11" si="12">ROUNDUP(7/3*V7,0)</f>
        <v>61</v>
      </c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</row>
    <row r="8" ht="19.5" customHeight="1">
      <c r="A8" s="77">
        <f>'Sessional + End Term Assessment'!A9</f>
        <v>2</v>
      </c>
      <c r="B8" s="78" t="str">
        <f>'Sessional + End Term Assessment'!B9</f>
        <v>23ETCCS002</v>
      </c>
      <c r="C8" s="104" t="str">
        <f>'Sessional + End Term Assessment'!C9</f>
        <v>ABHINAV MISHRA</v>
      </c>
      <c r="D8" s="105"/>
      <c r="E8" s="105"/>
      <c r="F8" s="79">
        <v>11.0</v>
      </c>
      <c r="G8" s="80">
        <f t="shared" si="1"/>
        <v>1</v>
      </c>
      <c r="H8" s="80">
        <f t="shared" si="2"/>
        <v>1</v>
      </c>
      <c r="I8" s="80">
        <f t="shared" si="3"/>
        <v>1</v>
      </c>
      <c r="J8" s="79">
        <v>28.0</v>
      </c>
      <c r="K8" s="80">
        <f t="shared" si="4"/>
        <v>1</v>
      </c>
      <c r="L8" s="80">
        <f t="shared" si="5"/>
        <v>1</v>
      </c>
      <c r="M8" s="80">
        <f t="shared" si="6"/>
        <v>1</v>
      </c>
      <c r="N8" s="106">
        <v>18.0</v>
      </c>
      <c r="O8" s="80">
        <f t="shared" si="7"/>
        <v>1</v>
      </c>
      <c r="P8" s="80">
        <f t="shared" si="8"/>
        <v>1</v>
      </c>
      <c r="Q8" s="80">
        <f t="shared" si="9"/>
        <v>0</v>
      </c>
      <c r="R8" s="107">
        <f t="shared" si="10"/>
        <v>57</v>
      </c>
      <c r="S8" s="83">
        <v>66.0</v>
      </c>
      <c r="T8" s="60">
        <v>61.0</v>
      </c>
      <c r="U8" s="83">
        <f t="shared" si="11"/>
        <v>63.5</v>
      </c>
      <c r="V8" s="60">
        <v>27.0</v>
      </c>
      <c r="W8" s="60">
        <f t="shared" si="12"/>
        <v>63</v>
      </c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</row>
    <row r="9" ht="19.5" customHeight="1">
      <c r="A9" s="77">
        <f>'Sessional + End Term Assessment'!A10</f>
        <v>3</v>
      </c>
      <c r="B9" s="78" t="str">
        <f>'Sessional + End Term Assessment'!B10</f>
        <v>23ETCCS003</v>
      </c>
      <c r="C9" s="104" t="str">
        <f>'Sessional + End Term Assessment'!C10</f>
        <v>ACHAL JAIN</v>
      </c>
      <c r="D9" s="105"/>
      <c r="E9" s="105"/>
      <c r="F9" s="79">
        <v>14.0</v>
      </c>
      <c r="G9" s="80">
        <f t="shared" si="1"/>
        <v>1</v>
      </c>
      <c r="H9" s="80">
        <f t="shared" si="2"/>
        <v>1</v>
      </c>
      <c r="I9" s="80">
        <f t="shared" si="3"/>
        <v>1</v>
      </c>
      <c r="J9" s="79">
        <v>21.0</v>
      </c>
      <c r="K9" s="80">
        <f t="shared" si="4"/>
        <v>1</v>
      </c>
      <c r="L9" s="80">
        <f t="shared" si="5"/>
        <v>1</v>
      </c>
      <c r="M9" s="80">
        <f t="shared" si="6"/>
        <v>1</v>
      </c>
      <c r="N9" s="106">
        <v>16.0</v>
      </c>
      <c r="O9" s="80">
        <f t="shared" si="7"/>
        <v>1</v>
      </c>
      <c r="P9" s="80">
        <f t="shared" si="8"/>
        <v>0</v>
      </c>
      <c r="Q9" s="80">
        <f t="shared" si="9"/>
        <v>0</v>
      </c>
      <c r="R9" s="107">
        <f t="shared" si="10"/>
        <v>51</v>
      </c>
      <c r="S9" s="83">
        <v>54.0</v>
      </c>
      <c r="T9" s="60">
        <v>49.0</v>
      </c>
      <c r="U9" s="83">
        <f t="shared" si="11"/>
        <v>51.5</v>
      </c>
      <c r="V9" s="60">
        <v>24.0</v>
      </c>
      <c r="W9" s="60">
        <f t="shared" si="12"/>
        <v>56</v>
      </c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</row>
    <row r="10" ht="19.5" customHeight="1">
      <c r="A10" s="77">
        <f>'Sessional + End Term Assessment'!A11</f>
        <v>4</v>
      </c>
      <c r="B10" s="78" t="str">
        <f>'Sessional + End Term Assessment'!B11</f>
        <v>23ETCCS004</v>
      </c>
      <c r="C10" s="104" t="str">
        <f>'Sessional + End Term Assessment'!C11</f>
        <v>ADITYA SISODIYA</v>
      </c>
      <c r="D10" s="105"/>
      <c r="E10" s="105"/>
      <c r="F10" s="79">
        <v>14.0</v>
      </c>
      <c r="G10" s="80">
        <f t="shared" si="1"/>
        <v>1</v>
      </c>
      <c r="H10" s="80">
        <f t="shared" si="2"/>
        <v>1</v>
      </c>
      <c r="I10" s="80">
        <f t="shared" si="3"/>
        <v>1</v>
      </c>
      <c r="J10" s="79">
        <v>28.0</v>
      </c>
      <c r="K10" s="80">
        <f t="shared" si="4"/>
        <v>1</v>
      </c>
      <c r="L10" s="80">
        <f t="shared" si="5"/>
        <v>1</v>
      </c>
      <c r="M10" s="80">
        <f t="shared" si="6"/>
        <v>1</v>
      </c>
      <c r="N10" s="106">
        <v>22.0</v>
      </c>
      <c r="O10" s="80">
        <f t="shared" si="7"/>
        <v>1</v>
      </c>
      <c r="P10" s="80">
        <f t="shared" si="8"/>
        <v>1</v>
      </c>
      <c r="Q10" s="80">
        <f t="shared" si="9"/>
        <v>1</v>
      </c>
      <c r="R10" s="107">
        <f t="shared" si="10"/>
        <v>64</v>
      </c>
      <c r="S10" s="83">
        <v>70.0</v>
      </c>
      <c r="T10" s="60">
        <v>66.0</v>
      </c>
      <c r="U10" s="83">
        <f t="shared" si="11"/>
        <v>68</v>
      </c>
      <c r="V10" s="60">
        <v>30.0</v>
      </c>
      <c r="W10" s="60">
        <f t="shared" si="12"/>
        <v>70</v>
      </c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</row>
    <row r="11" ht="19.5" customHeight="1">
      <c r="A11" s="77">
        <f>'Sessional + End Term Assessment'!A12</f>
        <v>5</v>
      </c>
      <c r="B11" s="78" t="str">
        <f>'Sessional + End Term Assessment'!B12</f>
        <v>23ETCCS005</v>
      </c>
      <c r="C11" s="104" t="str">
        <f>'Sessional + End Term Assessment'!C12</f>
        <v>AKSHAT JAIN</v>
      </c>
      <c r="D11" s="105"/>
      <c r="E11" s="105"/>
      <c r="F11" s="79">
        <v>14.0</v>
      </c>
      <c r="G11" s="80">
        <f t="shared" si="1"/>
        <v>1</v>
      </c>
      <c r="H11" s="80">
        <f t="shared" si="2"/>
        <v>1</v>
      </c>
      <c r="I11" s="80">
        <f t="shared" si="3"/>
        <v>1</v>
      </c>
      <c r="J11" s="79">
        <v>16.0</v>
      </c>
      <c r="K11" s="80">
        <f t="shared" si="4"/>
        <v>1</v>
      </c>
      <c r="L11" s="80">
        <f t="shared" si="5"/>
        <v>0</v>
      </c>
      <c r="M11" s="80">
        <f t="shared" si="6"/>
        <v>0</v>
      </c>
      <c r="N11" s="106">
        <v>14.0</v>
      </c>
      <c r="O11" s="80">
        <f t="shared" si="7"/>
        <v>1</v>
      </c>
      <c r="P11" s="80">
        <f t="shared" si="8"/>
        <v>0</v>
      </c>
      <c r="Q11" s="80">
        <f t="shared" si="9"/>
        <v>0</v>
      </c>
      <c r="R11" s="107">
        <f t="shared" si="10"/>
        <v>44</v>
      </c>
      <c r="S11" s="83">
        <v>49.0</v>
      </c>
      <c r="T11" s="60">
        <v>45.0</v>
      </c>
      <c r="U11" s="83">
        <f t="shared" si="11"/>
        <v>47</v>
      </c>
      <c r="V11" s="60">
        <v>21.0</v>
      </c>
      <c r="W11" s="60">
        <f t="shared" si="12"/>
        <v>49</v>
      </c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</row>
    <row r="12" ht="19.5" customHeight="1">
      <c r="A12" s="77">
        <f>'Sessional + End Term Assessment'!A13</f>
        <v>6</v>
      </c>
      <c r="B12" s="78" t="str">
        <f>'Sessional + End Term Assessment'!B13</f>
        <v>23ETCCS006</v>
      </c>
      <c r="C12" s="104" t="str">
        <f>'Sessional + End Term Assessment'!C13</f>
        <v>AKSHAY SUTHAR</v>
      </c>
      <c r="D12" s="105"/>
      <c r="E12" s="105"/>
      <c r="F12" s="79">
        <v>12.0</v>
      </c>
      <c r="G12" s="80">
        <f t="shared" si="1"/>
        <v>1</v>
      </c>
      <c r="H12" s="80">
        <f t="shared" si="2"/>
        <v>1</v>
      </c>
      <c r="I12" s="80">
        <f t="shared" si="3"/>
        <v>1</v>
      </c>
      <c r="J12" s="79">
        <v>8.0</v>
      </c>
      <c r="K12" s="80">
        <f t="shared" si="4"/>
        <v>0</v>
      </c>
      <c r="L12" s="80">
        <f t="shared" si="5"/>
        <v>0</v>
      </c>
      <c r="M12" s="80">
        <f t="shared" si="6"/>
        <v>0</v>
      </c>
      <c r="N12" s="106">
        <v>24.0</v>
      </c>
      <c r="O12" s="80">
        <f t="shared" si="7"/>
        <v>1</v>
      </c>
      <c r="P12" s="80">
        <f t="shared" si="8"/>
        <v>1</v>
      </c>
      <c r="Q12" s="80">
        <f t="shared" si="9"/>
        <v>1</v>
      </c>
      <c r="R12" s="107">
        <f t="shared" si="10"/>
        <v>44</v>
      </c>
      <c r="S12" s="83">
        <v>70.0</v>
      </c>
      <c r="T12" s="60">
        <v>68.0</v>
      </c>
      <c r="U12" s="83">
        <f t="shared" si="11"/>
        <v>69</v>
      </c>
      <c r="V12" s="60">
        <v>21.0</v>
      </c>
      <c r="W12" s="60">
        <v>70.0</v>
      </c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</row>
    <row r="13" ht="19.5" customHeight="1">
      <c r="A13" s="77">
        <f>'Sessional + End Term Assessment'!A14</f>
        <v>7</v>
      </c>
      <c r="B13" s="78" t="str">
        <f>'Sessional + End Term Assessment'!B14</f>
        <v>23ETCCS007</v>
      </c>
      <c r="C13" s="104" t="str">
        <f>'Sessional + End Term Assessment'!C14</f>
        <v>ANANT SINGH JADON</v>
      </c>
      <c r="D13" s="105"/>
      <c r="E13" s="105"/>
      <c r="F13" s="79">
        <v>9.0</v>
      </c>
      <c r="G13" s="80">
        <f t="shared" si="1"/>
        <v>1</v>
      </c>
      <c r="H13" s="80">
        <f t="shared" si="2"/>
        <v>1</v>
      </c>
      <c r="I13" s="80">
        <f t="shared" si="3"/>
        <v>0</v>
      </c>
      <c r="J13" s="79">
        <v>25.0</v>
      </c>
      <c r="K13" s="80">
        <f t="shared" si="4"/>
        <v>1</v>
      </c>
      <c r="L13" s="80">
        <f t="shared" si="5"/>
        <v>1</v>
      </c>
      <c r="M13" s="80">
        <f t="shared" si="6"/>
        <v>1</v>
      </c>
      <c r="N13" s="106">
        <v>26.0</v>
      </c>
      <c r="O13" s="80">
        <f t="shared" si="7"/>
        <v>1</v>
      </c>
      <c r="P13" s="80">
        <f t="shared" si="8"/>
        <v>1</v>
      </c>
      <c r="Q13" s="80">
        <f t="shared" si="9"/>
        <v>1</v>
      </c>
      <c r="R13" s="107">
        <f t="shared" si="10"/>
        <v>60</v>
      </c>
      <c r="S13" s="83">
        <v>54.0</v>
      </c>
      <c r="T13" s="60">
        <v>49.0</v>
      </c>
      <c r="U13" s="83">
        <f t="shared" si="11"/>
        <v>51.5</v>
      </c>
      <c r="V13" s="60">
        <v>28.0</v>
      </c>
      <c r="W13" s="60">
        <f t="shared" ref="W13:W176" si="13">ROUNDUP(7/3*V13,0)</f>
        <v>66</v>
      </c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</row>
    <row r="14" ht="19.5" customHeight="1">
      <c r="A14" s="77">
        <f>'Sessional + End Term Assessment'!A15</f>
        <v>8</v>
      </c>
      <c r="B14" s="78" t="str">
        <f>'Sessional + End Term Assessment'!B15</f>
        <v>23ETCCS008</v>
      </c>
      <c r="C14" s="104" t="str">
        <f>'Sessional + End Term Assessment'!C15</f>
        <v>ANISHKA RANAWAT</v>
      </c>
      <c r="D14" s="105"/>
      <c r="E14" s="105"/>
      <c r="F14" s="79">
        <v>13.0</v>
      </c>
      <c r="G14" s="80">
        <f t="shared" si="1"/>
        <v>1</v>
      </c>
      <c r="H14" s="80">
        <f t="shared" si="2"/>
        <v>1</v>
      </c>
      <c r="I14" s="80">
        <f t="shared" si="3"/>
        <v>1</v>
      </c>
      <c r="J14" s="79">
        <v>28.0</v>
      </c>
      <c r="K14" s="80">
        <f t="shared" si="4"/>
        <v>1</v>
      </c>
      <c r="L14" s="80">
        <f t="shared" si="5"/>
        <v>1</v>
      </c>
      <c r="M14" s="80">
        <f t="shared" si="6"/>
        <v>1</v>
      </c>
      <c r="N14" s="106">
        <v>25.0</v>
      </c>
      <c r="O14" s="80">
        <f t="shared" si="7"/>
        <v>1</v>
      </c>
      <c r="P14" s="80">
        <f t="shared" si="8"/>
        <v>1</v>
      </c>
      <c r="Q14" s="80">
        <f t="shared" si="9"/>
        <v>1</v>
      </c>
      <c r="R14" s="107">
        <f t="shared" si="10"/>
        <v>66</v>
      </c>
      <c r="S14" s="83">
        <v>70.0</v>
      </c>
      <c r="T14" s="60">
        <v>68.0</v>
      </c>
      <c r="U14" s="83">
        <f t="shared" si="11"/>
        <v>69</v>
      </c>
      <c r="V14" s="60">
        <v>31.0</v>
      </c>
      <c r="W14" s="60">
        <f t="shared" si="13"/>
        <v>73</v>
      </c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</row>
    <row r="15" ht="19.5" customHeight="1">
      <c r="A15" s="77">
        <f>'Sessional + End Term Assessment'!A16</f>
        <v>9</v>
      </c>
      <c r="B15" s="78" t="str">
        <f>'Sessional + End Term Assessment'!B16</f>
        <v>23ETCCS009</v>
      </c>
      <c r="C15" s="104" t="str">
        <f>'Sessional + End Term Assessment'!C16</f>
        <v>ANJEL NATHAN</v>
      </c>
      <c r="D15" s="105"/>
      <c r="E15" s="105"/>
      <c r="F15" s="79">
        <v>9.0</v>
      </c>
      <c r="G15" s="80">
        <f t="shared" si="1"/>
        <v>1</v>
      </c>
      <c r="H15" s="80">
        <f t="shared" si="2"/>
        <v>1</v>
      </c>
      <c r="I15" s="80">
        <f t="shared" si="3"/>
        <v>0</v>
      </c>
      <c r="J15" s="79">
        <v>10.0</v>
      </c>
      <c r="K15" s="80">
        <f t="shared" si="4"/>
        <v>0</v>
      </c>
      <c r="L15" s="80">
        <f t="shared" si="5"/>
        <v>0</v>
      </c>
      <c r="M15" s="80">
        <f t="shared" si="6"/>
        <v>0</v>
      </c>
      <c r="N15" s="106">
        <v>27.0</v>
      </c>
      <c r="O15" s="80">
        <f t="shared" si="7"/>
        <v>1</v>
      </c>
      <c r="P15" s="80">
        <f t="shared" si="8"/>
        <v>1</v>
      </c>
      <c r="Q15" s="80">
        <f t="shared" si="9"/>
        <v>1</v>
      </c>
      <c r="R15" s="107">
        <f t="shared" si="10"/>
        <v>46</v>
      </c>
      <c r="S15" s="83">
        <v>66.0</v>
      </c>
      <c r="T15" s="60">
        <v>61.0</v>
      </c>
      <c r="U15" s="83">
        <f t="shared" si="11"/>
        <v>63.5</v>
      </c>
      <c r="V15" s="60">
        <v>22.0</v>
      </c>
      <c r="W15" s="60">
        <f t="shared" si="13"/>
        <v>52</v>
      </c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</row>
    <row r="16" ht="19.5" customHeight="1">
      <c r="A16" s="77">
        <f>'Sessional + End Term Assessment'!A17</f>
        <v>10</v>
      </c>
      <c r="B16" s="78" t="str">
        <f>'Sessional + End Term Assessment'!B17</f>
        <v>23ETCCS010</v>
      </c>
      <c r="C16" s="104" t="str">
        <f>'Sessional + End Term Assessment'!C17</f>
        <v>AQSA MAKRANI</v>
      </c>
      <c r="D16" s="105"/>
      <c r="E16" s="105"/>
      <c r="F16" s="79">
        <v>12.0</v>
      </c>
      <c r="G16" s="80">
        <f t="shared" si="1"/>
        <v>1</v>
      </c>
      <c r="H16" s="80">
        <f t="shared" si="2"/>
        <v>1</v>
      </c>
      <c r="I16" s="80">
        <f t="shared" si="3"/>
        <v>1</v>
      </c>
      <c r="J16" s="79">
        <v>24.0</v>
      </c>
      <c r="K16" s="80">
        <f t="shared" si="4"/>
        <v>1</v>
      </c>
      <c r="L16" s="80">
        <f t="shared" si="5"/>
        <v>1</v>
      </c>
      <c r="M16" s="80">
        <f t="shared" si="6"/>
        <v>1</v>
      </c>
      <c r="N16" s="106">
        <v>28.0</v>
      </c>
      <c r="O16" s="80">
        <f t="shared" si="7"/>
        <v>1</v>
      </c>
      <c r="P16" s="80">
        <f t="shared" si="8"/>
        <v>1</v>
      </c>
      <c r="Q16" s="80">
        <f t="shared" si="9"/>
        <v>1</v>
      </c>
      <c r="R16" s="107">
        <f t="shared" si="10"/>
        <v>64</v>
      </c>
      <c r="S16" s="83">
        <v>59.0</v>
      </c>
      <c r="T16" s="60">
        <v>54.0</v>
      </c>
      <c r="U16" s="83">
        <f t="shared" si="11"/>
        <v>56.5</v>
      </c>
      <c r="V16" s="60">
        <v>30.0</v>
      </c>
      <c r="W16" s="60">
        <f t="shared" si="13"/>
        <v>70</v>
      </c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</row>
    <row r="17" ht="19.5" customHeight="1">
      <c r="A17" s="77">
        <f>'Sessional + End Term Assessment'!A18</f>
        <v>11</v>
      </c>
      <c r="B17" s="78" t="str">
        <f>'Sessional + End Term Assessment'!B18</f>
        <v>23ETCCS011</v>
      </c>
      <c r="C17" s="104" t="str">
        <f>'Sessional + End Term Assessment'!C18</f>
        <v>ARIHANT KOTHARI</v>
      </c>
      <c r="D17" s="105"/>
      <c r="E17" s="105"/>
      <c r="F17" s="79">
        <v>12.0</v>
      </c>
      <c r="G17" s="80">
        <f t="shared" si="1"/>
        <v>1</v>
      </c>
      <c r="H17" s="80">
        <f t="shared" si="2"/>
        <v>1</v>
      </c>
      <c r="I17" s="80">
        <f t="shared" si="3"/>
        <v>1</v>
      </c>
      <c r="J17" s="79">
        <v>24.0</v>
      </c>
      <c r="K17" s="80">
        <f t="shared" si="4"/>
        <v>1</v>
      </c>
      <c r="L17" s="80">
        <f t="shared" si="5"/>
        <v>1</v>
      </c>
      <c r="M17" s="80">
        <f t="shared" si="6"/>
        <v>1</v>
      </c>
      <c r="N17" s="106">
        <v>28.0</v>
      </c>
      <c r="O17" s="80">
        <f t="shared" si="7"/>
        <v>1</v>
      </c>
      <c r="P17" s="80">
        <f t="shared" si="8"/>
        <v>1</v>
      </c>
      <c r="Q17" s="80">
        <f t="shared" si="9"/>
        <v>1</v>
      </c>
      <c r="R17" s="107">
        <f t="shared" si="10"/>
        <v>64</v>
      </c>
      <c r="S17" s="83">
        <v>70.0</v>
      </c>
      <c r="T17" s="60">
        <v>68.0</v>
      </c>
      <c r="U17" s="83">
        <f t="shared" si="11"/>
        <v>69</v>
      </c>
      <c r="V17" s="60">
        <v>30.0</v>
      </c>
      <c r="W17" s="60">
        <f t="shared" si="13"/>
        <v>70</v>
      </c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</row>
    <row r="18" ht="19.5" customHeight="1">
      <c r="A18" s="77">
        <f>'Sessional + End Term Assessment'!A19</f>
        <v>12</v>
      </c>
      <c r="B18" s="78" t="str">
        <f>'Sessional + End Term Assessment'!B19</f>
        <v>23ETCCS012</v>
      </c>
      <c r="C18" s="104" t="str">
        <f>'Sessional + End Term Assessment'!C19</f>
        <v>ARYAN KUMAR SHRIVASTAVA</v>
      </c>
      <c r="D18" s="105"/>
      <c r="E18" s="105"/>
      <c r="F18" s="79">
        <v>8.0</v>
      </c>
      <c r="G18" s="80">
        <f t="shared" si="1"/>
        <v>1</v>
      </c>
      <c r="H18" s="80">
        <f t="shared" si="2"/>
        <v>0</v>
      </c>
      <c r="I18" s="80">
        <f t="shared" si="3"/>
        <v>0</v>
      </c>
      <c r="J18" s="79">
        <v>8.0</v>
      </c>
      <c r="K18" s="80">
        <f t="shared" si="4"/>
        <v>0</v>
      </c>
      <c r="L18" s="80">
        <f t="shared" si="5"/>
        <v>0</v>
      </c>
      <c r="M18" s="80">
        <f t="shared" si="6"/>
        <v>0</v>
      </c>
      <c r="N18" s="106">
        <v>28.0</v>
      </c>
      <c r="O18" s="80">
        <f t="shared" si="7"/>
        <v>1</v>
      </c>
      <c r="P18" s="80">
        <f t="shared" si="8"/>
        <v>1</v>
      </c>
      <c r="Q18" s="80">
        <f t="shared" si="9"/>
        <v>1</v>
      </c>
      <c r="R18" s="107">
        <f t="shared" si="10"/>
        <v>44</v>
      </c>
      <c r="S18" s="83">
        <v>54.0</v>
      </c>
      <c r="T18" s="60">
        <v>49.0</v>
      </c>
      <c r="U18" s="83">
        <f t="shared" si="11"/>
        <v>51.5</v>
      </c>
      <c r="V18" s="60">
        <v>21.0</v>
      </c>
      <c r="W18" s="60">
        <f t="shared" si="13"/>
        <v>49</v>
      </c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</row>
    <row r="19" ht="19.5" customHeight="1">
      <c r="A19" s="77">
        <f>'Sessional + End Term Assessment'!A20</f>
        <v>13</v>
      </c>
      <c r="B19" s="78" t="str">
        <f>'Sessional + End Term Assessment'!B20</f>
        <v>23ETCCS013</v>
      </c>
      <c r="C19" s="104" t="str">
        <f>'Sessional + End Term Assessment'!C20</f>
        <v>ARYAN SHARMA</v>
      </c>
      <c r="D19" s="105"/>
      <c r="E19" s="105"/>
      <c r="F19" s="79">
        <v>11.0</v>
      </c>
      <c r="G19" s="80">
        <f t="shared" si="1"/>
        <v>1</v>
      </c>
      <c r="H19" s="80">
        <f t="shared" si="2"/>
        <v>1</v>
      </c>
      <c r="I19" s="80">
        <f t="shared" si="3"/>
        <v>1</v>
      </c>
      <c r="J19" s="79">
        <v>16.0</v>
      </c>
      <c r="K19" s="80">
        <f t="shared" si="4"/>
        <v>1</v>
      </c>
      <c r="L19" s="80">
        <f t="shared" si="5"/>
        <v>0</v>
      </c>
      <c r="M19" s="80">
        <f t="shared" si="6"/>
        <v>0</v>
      </c>
      <c r="N19" s="106">
        <v>28.0</v>
      </c>
      <c r="O19" s="80">
        <f t="shared" si="7"/>
        <v>1</v>
      </c>
      <c r="P19" s="80">
        <f t="shared" si="8"/>
        <v>1</v>
      </c>
      <c r="Q19" s="80">
        <f t="shared" si="9"/>
        <v>1</v>
      </c>
      <c r="R19" s="107">
        <f t="shared" si="10"/>
        <v>55</v>
      </c>
      <c r="S19" s="83">
        <v>61.0</v>
      </c>
      <c r="T19" s="60">
        <v>56.0</v>
      </c>
      <c r="U19" s="83">
        <f t="shared" si="11"/>
        <v>58.5</v>
      </c>
      <c r="V19" s="60">
        <v>26.0</v>
      </c>
      <c r="W19" s="60">
        <f t="shared" si="13"/>
        <v>61</v>
      </c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</row>
    <row r="20" ht="19.5" customHeight="1">
      <c r="A20" s="77">
        <f>'Sessional + End Term Assessment'!A21</f>
        <v>14</v>
      </c>
      <c r="B20" s="78" t="str">
        <f>'Sessional + End Term Assessment'!B21</f>
        <v>23ETCCS014</v>
      </c>
      <c r="C20" s="104" t="str">
        <f>'Sessional + End Term Assessment'!C21</f>
        <v>ASHOK SUTHAR</v>
      </c>
      <c r="D20" s="105"/>
      <c r="E20" s="105"/>
      <c r="F20" s="79">
        <v>10.0</v>
      </c>
      <c r="G20" s="80">
        <f t="shared" si="1"/>
        <v>1</v>
      </c>
      <c r="H20" s="80">
        <f t="shared" si="2"/>
        <v>1</v>
      </c>
      <c r="I20" s="80">
        <f t="shared" si="3"/>
        <v>1</v>
      </c>
      <c r="J20" s="79">
        <v>13.0</v>
      </c>
      <c r="K20" s="80">
        <f t="shared" si="4"/>
        <v>0</v>
      </c>
      <c r="L20" s="80">
        <f t="shared" si="5"/>
        <v>0</v>
      </c>
      <c r="M20" s="80">
        <f t="shared" si="6"/>
        <v>0</v>
      </c>
      <c r="N20" s="106">
        <v>28.0</v>
      </c>
      <c r="O20" s="80">
        <f t="shared" si="7"/>
        <v>1</v>
      </c>
      <c r="P20" s="80">
        <f t="shared" si="8"/>
        <v>1</v>
      </c>
      <c r="Q20" s="80">
        <f t="shared" si="9"/>
        <v>1</v>
      </c>
      <c r="R20" s="107">
        <f t="shared" si="10"/>
        <v>51</v>
      </c>
      <c r="S20" s="83">
        <v>70.0</v>
      </c>
      <c r="T20" s="60">
        <v>66.0</v>
      </c>
      <c r="U20" s="83">
        <f t="shared" si="11"/>
        <v>68</v>
      </c>
      <c r="V20" s="60">
        <v>24.0</v>
      </c>
      <c r="W20" s="60">
        <f t="shared" si="13"/>
        <v>56</v>
      </c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</row>
    <row r="21" ht="19.5" customHeight="1">
      <c r="A21" s="77">
        <f>'Sessional + End Term Assessment'!A22</f>
        <v>15</v>
      </c>
      <c r="B21" s="78" t="str">
        <f>'Sessional + End Term Assessment'!B22</f>
        <v>23ETCCS015</v>
      </c>
      <c r="C21" s="104" t="str">
        <f>'Sessional + End Term Assessment'!C22</f>
        <v>ASHWIN RAJ SINGH CHOUHAN</v>
      </c>
      <c r="D21" s="105"/>
      <c r="E21" s="105"/>
      <c r="F21" s="79">
        <v>8.0</v>
      </c>
      <c r="G21" s="80">
        <f t="shared" si="1"/>
        <v>1</v>
      </c>
      <c r="H21" s="80">
        <f t="shared" si="2"/>
        <v>0</v>
      </c>
      <c r="I21" s="80">
        <f t="shared" si="3"/>
        <v>0</v>
      </c>
      <c r="J21" s="79">
        <v>8.0</v>
      </c>
      <c r="K21" s="80">
        <f t="shared" si="4"/>
        <v>0</v>
      </c>
      <c r="L21" s="80">
        <f t="shared" si="5"/>
        <v>0</v>
      </c>
      <c r="M21" s="80">
        <f t="shared" si="6"/>
        <v>0</v>
      </c>
      <c r="N21" s="106">
        <v>28.0</v>
      </c>
      <c r="O21" s="80">
        <f t="shared" si="7"/>
        <v>1</v>
      </c>
      <c r="P21" s="80">
        <f t="shared" si="8"/>
        <v>1</v>
      </c>
      <c r="Q21" s="80">
        <f t="shared" si="9"/>
        <v>1</v>
      </c>
      <c r="R21" s="107">
        <f t="shared" si="10"/>
        <v>44</v>
      </c>
      <c r="S21" s="83">
        <v>54.0</v>
      </c>
      <c r="T21" s="60">
        <v>49.0</v>
      </c>
      <c r="U21" s="83">
        <f t="shared" si="11"/>
        <v>51.5</v>
      </c>
      <c r="V21" s="60">
        <v>21.0</v>
      </c>
      <c r="W21" s="60">
        <f t="shared" si="13"/>
        <v>49</v>
      </c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</row>
    <row r="22" ht="19.5" customHeight="1">
      <c r="A22" s="77">
        <f>'Sessional + End Term Assessment'!A23</f>
        <v>16</v>
      </c>
      <c r="B22" s="78" t="str">
        <f>'Sessional + End Term Assessment'!B23</f>
        <v>23ETCCS016</v>
      </c>
      <c r="C22" s="104" t="str">
        <f>'Sessional + End Term Assessment'!C23</f>
        <v>BHARAT PRAJAPAT</v>
      </c>
      <c r="D22" s="105"/>
      <c r="E22" s="105"/>
      <c r="F22" s="79">
        <v>14.0</v>
      </c>
      <c r="G22" s="80">
        <f t="shared" si="1"/>
        <v>1</v>
      </c>
      <c r="H22" s="80">
        <f t="shared" si="2"/>
        <v>1</v>
      </c>
      <c r="I22" s="80">
        <f t="shared" si="3"/>
        <v>1</v>
      </c>
      <c r="J22" s="79">
        <v>24.0</v>
      </c>
      <c r="K22" s="80">
        <f t="shared" si="4"/>
        <v>1</v>
      </c>
      <c r="L22" s="80">
        <f t="shared" si="5"/>
        <v>1</v>
      </c>
      <c r="M22" s="80">
        <f t="shared" si="6"/>
        <v>1</v>
      </c>
      <c r="N22" s="106">
        <v>28.0</v>
      </c>
      <c r="O22" s="80">
        <f t="shared" si="7"/>
        <v>1</v>
      </c>
      <c r="P22" s="80">
        <f t="shared" si="8"/>
        <v>1</v>
      </c>
      <c r="Q22" s="80">
        <f t="shared" si="9"/>
        <v>1</v>
      </c>
      <c r="R22" s="107">
        <f t="shared" si="10"/>
        <v>66</v>
      </c>
      <c r="S22" s="83">
        <v>70.0</v>
      </c>
      <c r="T22" s="60">
        <v>68.0</v>
      </c>
      <c r="U22" s="83">
        <f t="shared" si="11"/>
        <v>69</v>
      </c>
      <c r="V22" s="60">
        <v>31.0</v>
      </c>
      <c r="W22" s="60">
        <f t="shared" si="13"/>
        <v>73</v>
      </c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</row>
    <row r="23" ht="19.5" customHeight="1">
      <c r="A23" s="77">
        <f>'Sessional + End Term Assessment'!A24</f>
        <v>17</v>
      </c>
      <c r="B23" s="78" t="str">
        <f>'Sessional + End Term Assessment'!B24</f>
        <v>23ETCCS017</v>
      </c>
      <c r="C23" s="104" t="str">
        <f>'Sessional + End Term Assessment'!C24</f>
        <v>BHAVESH GURJAR</v>
      </c>
      <c r="D23" s="105"/>
      <c r="E23" s="105"/>
      <c r="F23" s="79">
        <v>12.0</v>
      </c>
      <c r="G23" s="80">
        <f t="shared" si="1"/>
        <v>1</v>
      </c>
      <c r="H23" s="80">
        <f t="shared" si="2"/>
        <v>1</v>
      </c>
      <c r="I23" s="80">
        <f t="shared" si="3"/>
        <v>1</v>
      </c>
      <c r="J23" s="79">
        <v>27.0</v>
      </c>
      <c r="K23" s="80">
        <f t="shared" si="4"/>
        <v>1</v>
      </c>
      <c r="L23" s="80">
        <f t="shared" si="5"/>
        <v>1</v>
      </c>
      <c r="M23" s="80">
        <f t="shared" si="6"/>
        <v>1</v>
      </c>
      <c r="N23" s="106">
        <v>25.0</v>
      </c>
      <c r="O23" s="80">
        <f t="shared" si="7"/>
        <v>1</v>
      </c>
      <c r="P23" s="80">
        <f t="shared" si="8"/>
        <v>1</v>
      </c>
      <c r="Q23" s="80">
        <f t="shared" si="9"/>
        <v>1</v>
      </c>
      <c r="R23" s="107">
        <f t="shared" si="10"/>
        <v>64</v>
      </c>
      <c r="S23" s="83">
        <v>70.0</v>
      </c>
      <c r="T23" s="60">
        <v>66.0</v>
      </c>
      <c r="U23" s="83">
        <f t="shared" si="11"/>
        <v>68</v>
      </c>
      <c r="V23" s="60">
        <v>30.0</v>
      </c>
      <c r="W23" s="60">
        <f t="shared" si="13"/>
        <v>70</v>
      </c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</row>
    <row r="24" ht="19.5" customHeight="1">
      <c r="A24" s="77">
        <f>'Sessional + End Term Assessment'!A25</f>
        <v>18</v>
      </c>
      <c r="B24" s="78" t="str">
        <f>'Sessional + End Term Assessment'!B25</f>
        <v>23ETCCS018</v>
      </c>
      <c r="C24" s="104" t="str">
        <f>'Sessional + End Term Assessment'!C25</f>
        <v>BHAVESH SUTHAR</v>
      </c>
      <c r="D24" s="105"/>
      <c r="E24" s="105"/>
      <c r="F24" s="79">
        <v>11.0</v>
      </c>
      <c r="G24" s="80">
        <f t="shared" si="1"/>
        <v>1</v>
      </c>
      <c r="H24" s="80">
        <f t="shared" si="2"/>
        <v>1</v>
      </c>
      <c r="I24" s="80">
        <f t="shared" si="3"/>
        <v>1</v>
      </c>
      <c r="J24" s="79">
        <v>24.0</v>
      </c>
      <c r="K24" s="80">
        <f t="shared" si="4"/>
        <v>1</v>
      </c>
      <c r="L24" s="80">
        <f t="shared" si="5"/>
        <v>1</v>
      </c>
      <c r="M24" s="80">
        <f t="shared" si="6"/>
        <v>1</v>
      </c>
      <c r="N24" s="106">
        <v>22.0</v>
      </c>
      <c r="O24" s="80">
        <f t="shared" si="7"/>
        <v>1</v>
      </c>
      <c r="P24" s="80">
        <f t="shared" si="8"/>
        <v>1</v>
      </c>
      <c r="Q24" s="80">
        <f t="shared" si="9"/>
        <v>1</v>
      </c>
      <c r="R24" s="107">
        <f t="shared" si="10"/>
        <v>57</v>
      </c>
      <c r="S24" s="83">
        <v>56.0</v>
      </c>
      <c r="T24" s="60">
        <v>52.0</v>
      </c>
      <c r="U24" s="83">
        <f t="shared" si="11"/>
        <v>54</v>
      </c>
      <c r="V24" s="60">
        <v>27.0</v>
      </c>
      <c r="W24" s="60">
        <f t="shared" si="13"/>
        <v>63</v>
      </c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</row>
    <row r="25" ht="19.5" customHeight="1">
      <c r="A25" s="77">
        <f>'Sessional + End Term Assessment'!A26</f>
        <v>19</v>
      </c>
      <c r="B25" s="78" t="str">
        <f>'Sessional + End Term Assessment'!B26</f>
        <v>23ETCCS019</v>
      </c>
      <c r="C25" s="104" t="str">
        <f>'Sessional + End Term Assessment'!C26</f>
        <v>BHAVISHYA PALIWAL</v>
      </c>
      <c r="D25" s="105"/>
      <c r="E25" s="105"/>
      <c r="F25" s="79">
        <v>12.0</v>
      </c>
      <c r="G25" s="80">
        <f t="shared" si="1"/>
        <v>1</v>
      </c>
      <c r="H25" s="80">
        <f t="shared" si="2"/>
        <v>1</v>
      </c>
      <c r="I25" s="80">
        <f t="shared" si="3"/>
        <v>1</v>
      </c>
      <c r="J25" s="79">
        <v>27.0</v>
      </c>
      <c r="K25" s="80">
        <f t="shared" si="4"/>
        <v>1</v>
      </c>
      <c r="L25" s="80">
        <f t="shared" si="5"/>
        <v>1</v>
      </c>
      <c r="M25" s="80">
        <f t="shared" si="6"/>
        <v>1</v>
      </c>
      <c r="N25" s="106">
        <v>25.0</v>
      </c>
      <c r="O25" s="80">
        <f t="shared" si="7"/>
        <v>1</v>
      </c>
      <c r="P25" s="80">
        <f t="shared" si="8"/>
        <v>1</v>
      </c>
      <c r="Q25" s="80">
        <f t="shared" si="9"/>
        <v>1</v>
      </c>
      <c r="R25" s="107">
        <f t="shared" si="10"/>
        <v>64</v>
      </c>
      <c r="S25" s="83">
        <v>70.0</v>
      </c>
      <c r="T25" s="60">
        <v>68.0</v>
      </c>
      <c r="U25" s="83">
        <f t="shared" si="11"/>
        <v>69</v>
      </c>
      <c r="V25" s="60">
        <v>30.0</v>
      </c>
      <c r="W25" s="60">
        <f t="shared" si="13"/>
        <v>70</v>
      </c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</row>
    <row r="26" ht="19.5" customHeight="1">
      <c r="A26" s="77">
        <f>'Sessional + End Term Assessment'!A27</f>
        <v>20</v>
      </c>
      <c r="B26" s="78" t="str">
        <f>'Sessional + End Term Assessment'!B27</f>
        <v>23ETCCS020</v>
      </c>
      <c r="C26" s="104" t="str">
        <f>'Sessional + End Term Assessment'!C27</f>
        <v>BHAVY BAID</v>
      </c>
      <c r="D26" s="105"/>
      <c r="E26" s="105"/>
      <c r="F26" s="79">
        <v>12.0</v>
      </c>
      <c r="G26" s="80">
        <f t="shared" si="1"/>
        <v>1</v>
      </c>
      <c r="H26" s="80">
        <f t="shared" si="2"/>
        <v>1</v>
      </c>
      <c r="I26" s="80">
        <f t="shared" si="3"/>
        <v>1</v>
      </c>
      <c r="J26" s="79">
        <v>27.0</v>
      </c>
      <c r="K26" s="80">
        <f t="shared" si="4"/>
        <v>1</v>
      </c>
      <c r="L26" s="80">
        <f t="shared" si="5"/>
        <v>1</v>
      </c>
      <c r="M26" s="80">
        <f t="shared" si="6"/>
        <v>1</v>
      </c>
      <c r="N26" s="106">
        <v>25.0</v>
      </c>
      <c r="O26" s="80">
        <f t="shared" si="7"/>
        <v>1</v>
      </c>
      <c r="P26" s="80">
        <f t="shared" si="8"/>
        <v>1</v>
      </c>
      <c r="Q26" s="80">
        <f t="shared" si="9"/>
        <v>1</v>
      </c>
      <c r="R26" s="107">
        <f t="shared" si="10"/>
        <v>64</v>
      </c>
      <c r="S26" s="83">
        <v>70.0</v>
      </c>
      <c r="T26" s="60">
        <v>68.0</v>
      </c>
      <c r="U26" s="83">
        <f t="shared" si="11"/>
        <v>69</v>
      </c>
      <c r="V26" s="60">
        <v>30.0</v>
      </c>
      <c r="W26" s="60">
        <f t="shared" si="13"/>
        <v>70</v>
      </c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</row>
    <row r="27" ht="19.5" customHeight="1">
      <c r="A27" s="77">
        <f>'Sessional + End Term Assessment'!A28</f>
        <v>21</v>
      </c>
      <c r="B27" s="78" t="str">
        <f>'Sessional + End Term Assessment'!B28</f>
        <v>23ETCCS021</v>
      </c>
      <c r="C27" s="104" t="str">
        <f>'Sessional + End Term Assessment'!C28</f>
        <v>BHAVY SARVA</v>
      </c>
      <c r="D27" s="105"/>
      <c r="E27" s="105"/>
      <c r="F27" s="79">
        <v>10.0</v>
      </c>
      <c r="G27" s="80">
        <f t="shared" si="1"/>
        <v>1</v>
      </c>
      <c r="H27" s="80">
        <f t="shared" si="2"/>
        <v>1</v>
      </c>
      <c r="I27" s="80">
        <f t="shared" si="3"/>
        <v>1</v>
      </c>
      <c r="J27" s="79">
        <v>22.0</v>
      </c>
      <c r="K27" s="80">
        <f t="shared" si="4"/>
        <v>1</v>
      </c>
      <c r="L27" s="80">
        <f t="shared" si="5"/>
        <v>1</v>
      </c>
      <c r="M27" s="80">
        <f t="shared" si="6"/>
        <v>1</v>
      </c>
      <c r="N27" s="106">
        <v>21.0</v>
      </c>
      <c r="O27" s="80">
        <f t="shared" si="7"/>
        <v>1</v>
      </c>
      <c r="P27" s="80">
        <f t="shared" si="8"/>
        <v>1</v>
      </c>
      <c r="Q27" s="80">
        <f t="shared" si="9"/>
        <v>1</v>
      </c>
      <c r="R27" s="107">
        <f t="shared" si="10"/>
        <v>53</v>
      </c>
      <c r="S27" s="83">
        <v>59.0</v>
      </c>
      <c r="T27" s="60">
        <v>54.0</v>
      </c>
      <c r="U27" s="83">
        <f t="shared" si="11"/>
        <v>56.5</v>
      </c>
      <c r="V27" s="60">
        <v>25.0</v>
      </c>
      <c r="W27" s="60">
        <f t="shared" si="13"/>
        <v>59</v>
      </c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</row>
    <row r="28" ht="19.5" customHeight="1">
      <c r="A28" s="77">
        <f>'Sessional + End Term Assessment'!A29</f>
        <v>22</v>
      </c>
      <c r="B28" s="78" t="str">
        <f>'Sessional + End Term Assessment'!B29</f>
        <v>23ETCCS022</v>
      </c>
      <c r="C28" s="104" t="str">
        <f>'Sessional + End Term Assessment'!C29</f>
        <v>BHAVYARAJ SHRIMALI</v>
      </c>
      <c r="D28" s="105"/>
      <c r="E28" s="105"/>
      <c r="F28" s="79">
        <v>9.0</v>
      </c>
      <c r="G28" s="80">
        <f t="shared" si="1"/>
        <v>1</v>
      </c>
      <c r="H28" s="80">
        <f t="shared" si="2"/>
        <v>1</v>
      </c>
      <c r="I28" s="80">
        <f t="shared" si="3"/>
        <v>0</v>
      </c>
      <c r="J28" s="79">
        <v>19.0</v>
      </c>
      <c r="K28" s="80">
        <f t="shared" si="4"/>
        <v>1</v>
      </c>
      <c r="L28" s="80">
        <f t="shared" si="5"/>
        <v>1</v>
      </c>
      <c r="M28" s="80">
        <f t="shared" si="6"/>
        <v>0</v>
      </c>
      <c r="N28" s="106">
        <v>18.0</v>
      </c>
      <c r="O28" s="80">
        <f t="shared" si="7"/>
        <v>1</v>
      </c>
      <c r="P28" s="80">
        <f t="shared" si="8"/>
        <v>1</v>
      </c>
      <c r="Q28" s="80">
        <f t="shared" si="9"/>
        <v>0</v>
      </c>
      <c r="R28" s="107">
        <f t="shared" si="10"/>
        <v>46</v>
      </c>
      <c r="S28" s="83">
        <v>70.0</v>
      </c>
      <c r="T28" s="60">
        <v>68.0</v>
      </c>
      <c r="U28" s="83">
        <f t="shared" si="11"/>
        <v>69</v>
      </c>
      <c r="V28" s="60">
        <v>22.0</v>
      </c>
      <c r="W28" s="60">
        <f t="shared" si="13"/>
        <v>52</v>
      </c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</row>
    <row r="29" ht="19.5" customHeight="1">
      <c r="A29" s="77">
        <f>'Sessional + End Term Assessment'!A30</f>
        <v>23</v>
      </c>
      <c r="B29" s="78" t="str">
        <f>'Sessional + End Term Assessment'!B30</f>
        <v>23ETCCS023</v>
      </c>
      <c r="C29" s="104" t="str">
        <f>'Sessional + End Term Assessment'!C30</f>
        <v>BHUMI PALIWAL</v>
      </c>
      <c r="D29" s="105"/>
      <c r="E29" s="105"/>
      <c r="F29" s="79">
        <v>10.0</v>
      </c>
      <c r="G29" s="80">
        <f t="shared" si="1"/>
        <v>1</v>
      </c>
      <c r="H29" s="80">
        <f t="shared" si="2"/>
        <v>1</v>
      </c>
      <c r="I29" s="80">
        <f t="shared" si="3"/>
        <v>1</v>
      </c>
      <c r="J29" s="79">
        <v>22.0</v>
      </c>
      <c r="K29" s="80">
        <f t="shared" si="4"/>
        <v>1</v>
      </c>
      <c r="L29" s="80">
        <f t="shared" si="5"/>
        <v>1</v>
      </c>
      <c r="M29" s="80">
        <f t="shared" si="6"/>
        <v>1</v>
      </c>
      <c r="N29" s="106">
        <v>21.0</v>
      </c>
      <c r="O29" s="80">
        <f t="shared" si="7"/>
        <v>1</v>
      </c>
      <c r="P29" s="80">
        <f t="shared" si="8"/>
        <v>1</v>
      </c>
      <c r="Q29" s="80">
        <f t="shared" si="9"/>
        <v>1</v>
      </c>
      <c r="R29" s="107">
        <f t="shared" si="10"/>
        <v>53</v>
      </c>
      <c r="S29" s="83">
        <v>70.0</v>
      </c>
      <c r="T29" s="60">
        <v>68.0</v>
      </c>
      <c r="U29" s="83">
        <f t="shared" si="11"/>
        <v>69</v>
      </c>
      <c r="V29" s="60">
        <v>25.0</v>
      </c>
      <c r="W29" s="60">
        <f t="shared" si="13"/>
        <v>59</v>
      </c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</row>
    <row r="30" ht="19.5" customHeight="1">
      <c r="A30" s="77">
        <f>'Sessional + End Term Assessment'!A31</f>
        <v>24</v>
      </c>
      <c r="B30" s="78" t="str">
        <f>'Sessional + End Term Assessment'!B31</f>
        <v>23ETCCS024</v>
      </c>
      <c r="C30" s="104" t="str">
        <f>'Sessional + End Term Assessment'!C31</f>
        <v>CHINMAY TRIVEDI</v>
      </c>
      <c r="D30" s="105"/>
      <c r="E30" s="105"/>
      <c r="F30" s="79">
        <v>12.0</v>
      </c>
      <c r="G30" s="80">
        <f t="shared" si="1"/>
        <v>1</v>
      </c>
      <c r="H30" s="80">
        <f t="shared" si="2"/>
        <v>1</v>
      </c>
      <c r="I30" s="80">
        <f t="shared" si="3"/>
        <v>1</v>
      </c>
      <c r="J30" s="79">
        <v>26.0</v>
      </c>
      <c r="K30" s="80">
        <f t="shared" si="4"/>
        <v>1</v>
      </c>
      <c r="L30" s="80">
        <f t="shared" si="5"/>
        <v>1</v>
      </c>
      <c r="M30" s="80">
        <f t="shared" si="6"/>
        <v>1</v>
      </c>
      <c r="N30" s="106">
        <v>24.0</v>
      </c>
      <c r="O30" s="80">
        <f t="shared" si="7"/>
        <v>1</v>
      </c>
      <c r="P30" s="80">
        <f t="shared" si="8"/>
        <v>1</v>
      </c>
      <c r="Q30" s="80">
        <f t="shared" si="9"/>
        <v>1</v>
      </c>
      <c r="R30" s="107">
        <f t="shared" si="10"/>
        <v>62</v>
      </c>
      <c r="S30" s="83">
        <v>54.0</v>
      </c>
      <c r="T30" s="60">
        <v>49.0</v>
      </c>
      <c r="U30" s="83">
        <f t="shared" si="11"/>
        <v>51.5</v>
      </c>
      <c r="V30" s="60">
        <v>29.0</v>
      </c>
      <c r="W30" s="60">
        <f t="shared" si="13"/>
        <v>68</v>
      </c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</row>
    <row r="31" ht="19.5" customHeight="1">
      <c r="A31" s="77">
        <f>'Sessional + End Term Assessment'!A32</f>
        <v>25</v>
      </c>
      <c r="B31" s="78" t="str">
        <f>'Sessional + End Term Assessment'!B32</f>
        <v>23ETCCS025</v>
      </c>
      <c r="C31" s="104" t="str">
        <f>'Sessional + End Term Assessment'!C32</f>
        <v>DARAKSHAN KHAN</v>
      </c>
      <c r="D31" s="105"/>
      <c r="E31" s="105"/>
      <c r="F31" s="79">
        <v>12.0</v>
      </c>
      <c r="G31" s="80">
        <f t="shared" si="1"/>
        <v>1</v>
      </c>
      <c r="H31" s="80">
        <f t="shared" si="2"/>
        <v>1</v>
      </c>
      <c r="I31" s="80">
        <f t="shared" si="3"/>
        <v>1</v>
      </c>
      <c r="J31" s="79">
        <v>25.0</v>
      </c>
      <c r="K31" s="80">
        <f t="shared" si="4"/>
        <v>1</v>
      </c>
      <c r="L31" s="80">
        <f t="shared" si="5"/>
        <v>1</v>
      </c>
      <c r="M31" s="80">
        <f t="shared" si="6"/>
        <v>1</v>
      </c>
      <c r="N31" s="106">
        <v>23.0</v>
      </c>
      <c r="O31" s="80">
        <f t="shared" si="7"/>
        <v>1</v>
      </c>
      <c r="P31" s="80">
        <f t="shared" si="8"/>
        <v>1</v>
      </c>
      <c r="Q31" s="80">
        <f t="shared" si="9"/>
        <v>1</v>
      </c>
      <c r="R31" s="107">
        <f t="shared" si="10"/>
        <v>60</v>
      </c>
      <c r="S31" s="83">
        <v>70.0</v>
      </c>
      <c r="T31" s="60">
        <v>66.0</v>
      </c>
      <c r="U31" s="83">
        <f t="shared" si="11"/>
        <v>68</v>
      </c>
      <c r="V31" s="60">
        <v>28.0</v>
      </c>
      <c r="W31" s="60">
        <f t="shared" si="13"/>
        <v>66</v>
      </c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</row>
    <row r="32" ht="19.5" customHeight="1">
      <c r="A32" s="77">
        <f>'Sessional + End Term Assessment'!A33</f>
        <v>26</v>
      </c>
      <c r="B32" s="78" t="str">
        <f>'Sessional + End Term Assessment'!B33</f>
        <v>23ETCCS026</v>
      </c>
      <c r="C32" s="104" t="str">
        <f>'Sessional + End Term Assessment'!C33</f>
        <v>DASHRATH JANWA</v>
      </c>
      <c r="D32" s="105"/>
      <c r="E32" s="105"/>
      <c r="F32" s="79">
        <v>9.0</v>
      </c>
      <c r="G32" s="80">
        <f t="shared" si="1"/>
        <v>1</v>
      </c>
      <c r="H32" s="80">
        <f t="shared" si="2"/>
        <v>1</v>
      </c>
      <c r="I32" s="80">
        <f t="shared" si="3"/>
        <v>0</v>
      </c>
      <c r="J32" s="79">
        <v>19.0</v>
      </c>
      <c r="K32" s="80">
        <f t="shared" si="4"/>
        <v>1</v>
      </c>
      <c r="L32" s="80">
        <f t="shared" si="5"/>
        <v>1</v>
      </c>
      <c r="M32" s="80">
        <f t="shared" si="6"/>
        <v>0</v>
      </c>
      <c r="N32" s="106">
        <v>18.0</v>
      </c>
      <c r="O32" s="80">
        <f t="shared" si="7"/>
        <v>1</v>
      </c>
      <c r="P32" s="80">
        <f t="shared" si="8"/>
        <v>1</v>
      </c>
      <c r="Q32" s="80">
        <f t="shared" si="9"/>
        <v>0</v>
      </c>
      <c r="R32" s="107">
        <f t="shared" si="10"/>
        <v>46</v>
      </c>
      <c r="S32" s="83">
        <v>56.0</v>
      </c>
      <c r="T32" s="60">
        <v>52.0</v>
      </c>
      <c r="U32" s="83">
        <f t="shared" si="11"/>
        <v>54</v>
      </c>
      <c r="V32" s="60">
        <v>22.0</v>
      </c>
      <c r="W32" s="60">
        <f t="shared" si="13"/>
        <v>52</v>
      </c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</row>
    <row r="33" ht="19.5" customHeight="1">
      <c r="A33" s="77">
        <f>'Sessional + End Term Assessment'!A34</f>
        <v>27</v>
      </c>
      <c r="B33" s="78" t="str">
        <f>'Sessional + End Term Assessment'!B34</f>
        <v>23ETCCS027</v>
      </c>
      <c r="C33" s="104" t="str">
        <f>'Sessional + End Term Assessment'!C34</f>
        <v>DEEPAK SAINI</v>
      </c>
      <c r="D33" s="105"/>
      <c r="E33" s="105"/>
      <c r="F33" s="79">
        <v>12.0</v>
      </c>
      <c r="G33" s="80">
        <f t="shared" si="1"/>
        <v>1</v>
      </c>
      <c r="H33" s="80">
        <f t="shared" si="2"/>
        <v>1</v>
      </c>
      <c r="I33" s="80">
        <f t="shared" si="3"/>
        <v>1</v>
      </c>
      <c r="J33" s="79">
        <v>26.0</v>
      </c>
      <c r="K33" s="80">
        <f t="shared" si="4"/>
        <v>1</v>
      </c>
      <c r="L33" s="80">
        <f t="shared" si="5"/>
        <v>1</v>
      </c>
      <c r="M33" s="80">
        <f t="shared" si="6"/>
        <v>1</v>
      </c>
      <c r="N33" s="106">
        <v>24.0</v>
      </c>
      <c r="O33" s="80">
        <f t="shared" si="7"/>
        <v>1</v>
      </c>
      <c r="P33" s="80">
        <f t="shared" si="8"/>
        <v>1</v>
      </c>
      <c r="Q33" s="80">
        <f t="shared" si="9"/>
        <v>1</v>
      </c>
      <c r="R33" s="107">
        <f t="shared" si="10"/>
        <v>62</v>
      </c>
      <c r="S33" s="83">
        <v>70.0</v>
      </c>
      <c r="T33" s="60">
        <v>68.0</v>
      </c>
      <c r="U33" s="83">
        <f t="shared" si="11"/>
        <v>69</v>
      </c>
      <c r="V33" s="60">
        <v>29.0</v>
      </c>
      <c r="W33" s="60">
        <f t="shared" si="13"/>
        <v>68</v>
      </c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</row>
    <row r="34" ht="19.5" customHeight="1">
      <c r="A34" s="77">
        <f>'Sessional + End Term Assessment'!A35</f>
        <v>28</v>
      </c>
      <c r="B34" s="78" t="str">
        <f>'Sessional + End Term Assessment'!B35</f>
        <v>23ETCCS028</v>
      </c>
      <c r="C34" s="104" t="str">
        <f>'Sessional + End Term Assessment'!C35</f>
        <v>DEVENDRA SINGH</v>
      </c>
      <c r="D34" s="105"/>
      <c r="E34" s="105"/>
      <c r="F34" s="79">
        <v>9.0</v>
      </c>
      <c r="G34" s="80">
        <f t="shared" si="1"/>
        <v>1</v>
      </c>
      <c r="H34" s="80">
        <f t="shared" si="2"/>
        <v>1</v>
      </c>
      <c r="I34" s="80">
        <f t="shared" si="3"/>
        <v>0</v>
      </c>
      <c r="J34" s="79">
        <v>20.0</v>
      </c>
      <c r="K34" s="80">
        <f t="shared" si="4"/>
        <v>1</v>
      </c>
      <c r="L34" s="80">
        <f t="shared" si="5"/>
        <v>1</v>
      </c>
      <c r="M34" s="80">
        <f t="shared" si="6"/>
        <v>1</v>
      </c>
      <c r="N34" s="106">
        <v>20.0</v>
      </c>
      <c r="O34" s="80">
        <f t="shared" si="7"/>
        <v>1</v>
      </c>
      <c r="P34" s="80">
        <f t="shared" si="8"/>
        <v>1</v>
      </c>
      <c r="Q34" s="80">
        <f t="shared" si="9"/>
        <v>1</v>
      </c>
      <c r="R34" s="107">
        <f t="shared" si="10"/>
        <v>49</v>
      </c>
      <c r="S34" s="83">
        <v>54.0</v>
      </c>
      <c r="T34" s="60">
        <v>49.0</v>
      </c>
      <c r="U34" s="83">
        <f t="shared" si="11"/>
        <v>51.5</v>
      </c>
      <c r="V34" s="60">
        <v>23.0</v>
      </c>
      <c r="W34" s="60">
        <f t="shared" si="13"/>
        <v>54</v>
      </c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</row>
    <row r="35" ht="19.5" customHeight="1">
      <c r="A35" s="77">
        <f>'Sessional + End Term Assessment'!A36</f>
        <v>29</v>
      </c>
      <c r="B35" s="78" t="str">
        <f>'Sessional + End Term Assessment'!B36</f>
        <v>23ETCCS029</v>
      </c>
      <c r="C35" s="104" t="str">
        <f>'Sessional + End Term Assessment'!C36</f>
        <v>DEVIKA SAJEEV</v>
      </c>
      <c r="D35" s="105"/>
      <c r="E35" s="105"/>
      <c r="F35" s="79">
        <v>13.0</v>
      </c>
      <c r="G35" s="80">
        <f t="shared" si="1"/>
        <v>1</v>
      </c>
      <c r="H35" s="80">
        <f t="shared" si="2"/>
        <v>1</v>
      </c>
      <c r="I35" s="80">
        <f t="shared" si="3"/>
        <v>1</v>
      </c>
      <c r="J35" s="79">
        <v>27.0</v>
      </c>
      <c r="K35" s="80">
        <f t="shared" si="4"/>
        <v>1</v>
      </c>
      <c r="L35" s="80">
        <f t="shared" si="5"/>
        <v>1</v>
      </c>
      <c r="M35" s="80">
        <f t="shared" si="6"/>
        <v>1</v>
      </c>
      <c r="N35" s="106">
        <v>26.0</v>
      </c>
      <c r="O35" s="80">
        <f t="shared" si="7"/>
        <v>1</v>
      </c>
      <c r="P35" s="80">
        <f t="shared" si="8"/>
        <v>1</v>
      </c>
      <c r="Q35" s="80">
        <f t="shared" si="9"/>
        <v>1</v>
      </c>
      <c r="R35" s="107">
        <f t="shared" si="10"/>
        <v>66</v>
      </c>
      <c r="S35" s="83">
        <v>70.0</v>
      </c>
      <c r="T35" s="60">
        <v>68.0</v>
      </c>
      <c r="U35" s="83">
        <f t="shared" si="11"/>
        <v>69</v>
      </c>
      <c r="V35" s="60">
        <v>31.0</v>
      </c>
      <c r="W35" s="60">
        <f t="shared" si="13"/>
        <v>73</v>
      </c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</row>
    <row r="36" ht="19.5" customHeight="1">
      <c r="A36" s="77">
        <f>'Sessional + End Term Assessment'!A37</f>
        <v>30</v>
      </c>
      <c r="B36" s="78" t="str">
        <f>'Sessional + End Term Assessment'!B37</f>
        <v>23ETCCS030</v>
      </c>
      <c r="C36" s="104" t="str">
        <f>'Sessional + End Term Assessment'!C37</f>
        <v>DHRUV AMETA</v>
      </c>
      <c r="D36" s="105"/>
      <c r="E36" s="105"/>
      <c r="F36" s="79">
        <v>8.0</v>
      </c>
      <c r="G36" s="80">
        <f t="shared" si="1"/>
        <v>1</v>
      </c>
      <c r="H36" s="80">
        <f t="shared" si="2"/>
        <v>0</v>
      </c>
      <c r="I36" s="80">
        <f t="shared" si="3"/>
        <v>0</v>
      </c>
      <c r="J36" s="79">
        <v>18.0</v>
      </c>
      <c r="K36" s="80">
        <f t="shared" si="4"/>
        <v>1</v>
      </c>
      <c r="L36" s="80">
        <f t="shared" si="5"/>
        <v>1</v>
      </c>
      <c r="M36" s="80">
        <f t="shared" si="6"/>
        <v>0</v>
      </c>
      <c r="N36" s="106">
        <v>18.0</v>
      </c>
      <c r="O36" s="80">
        <f t="shared" si="7"/>
        <v>1</v>
      </c>
      <c r="P36" s="80">
        <f t="shared" si="8"/>
        <v>1</v>
      </c>
      <c r="Q36" s="80">
        <f t="shared" si="9"/>
        <v>0</v>
      </c>
      <c r="R36" s="107">
        <f t="shared" si="10"/>
        <v>44</v>
      </c>
      <c r="S36" s="83">
        <v>54.0</v>
      </c>
      <c r="T36" s="60">
        <v>49.0</v>
      </c>
      <c r="U36" s="83">
        <f t="shared" si="11"/>
        <v>51.5</v>
      </c>
      <c r="V36" s="60">
        <v>21.0</v>
      </c>
      <c r="W36" s="60">
        <f t="shared" si="13"/>
        <v>49</v>
      </c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</row>
    <row r="37" ht="19.5" customHeight="1">
      <c r="A37" s="77">
        <f>'Sessional + End Term Assessment'!A38</f>
        <v>31</v>
      </c>
      <c r="B37" s="78" t="str">
        <f>'Sessional + End Term Assessment'!B38</f>
        <v>23ETCCS031</v>
      </c>
      <c r="C37" s="104" t="str">
        <f>'Sessional + End Term Assessment'!C38</f>
        <v>DIBYOJYOTI BAL</v>
      </c>
      <c r="D37" s="105"/>
      <c r="E37" s="105"/>
      <c r="F37" s="79">
        <v>12.0</v>
      </c>
      <c r="G37" s="80">
        <f t="shared" si="1"/>
        <v>1</v>
      </c>
      <c r="H37" s="80">
        <f t="shared" si="2"/>
        <v>1</v>
      </c>
      <c r="I37" s="80">
        <f t="shared" si="3"/>
        <v>1</v>
      </c>
      <c r="J37" s="79">
        <v>27.0</v>
      </c>
      <c r="K37" s="80">
        <f t="shared" si="4"/>
        <v>1</v>
      </c>
      <c r="L37" s="80">
        <f t="shared" si="5"/>
        <v>1</v>
      </c>
      <c r="M37" s="80">
        <f t="shared" si="6"/>
        <v>1</v>
      </c>
      <c r="N37" s="106">
        <v>25.0</v>
      </c>
      <c r="O37" s="80">
        <f t="shared" si="7"/>
        <v>1</v>
      </c>
      <c r="P37" s="80">
        <f t="shared" si="8"/>
        <v>1</v>
      </c>
      <c r="Q37" s="80">
        <f t="shared" si="9"/>
        <v>1</v>
      </c>
      <c r="R37" s="107">
        <f t="shared" si="10"/>
        <v>64</v>
      </c>
      <c r="S37" s="83">
        <v>54.0</v>
      </c>
      <c r="T37" s="60">
        <v>49.0</v>
      </c>
      <c r="U37" s="83">
        <f t="shared" si="11"/>
        <v>51.5</v>
      </c>
      <c r="V37" s="60">
        <v>30.0</v>
      </c>
      <c r="W37" s="60">
        <f t="shared" si="13"/>
        <v>70</v>
      </c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</row>
    <row r="38" ht="19.5" customHeight="1">
      <c r="A38" s="77">
        <f>'Sessional + End Term Assessment'!A39</f>
        <v>32</v>
      </c>
      <c r="B38" s="78" t="str">
        <f>'Sessional + End Term Assessment'!B39</f>
        <v>23ETCCS032</v>
      </c>
      <c r="C38" s="104" t="str">
        <f>'Sessional + End Term Assessment'!C39</f>
        <v>DIKSHIT SUTHAR</v>
      </c>
      <c r="D38" s="105"/>
      <c r="E38" s="105"/>
      <c r="F38" s="79">
        <v>8.0</v>
      </c>
      <c r="G38" s="80">
        <f t="shared" si="1"/>
        <v>1</v>
      </c>
      <c r="H38" s="80">
        <f t="shared" si="2"/>
        <v>0</v>
      </c>
      <c r="I38" s="80">
        <f t="shared" si="3"/>
        <v>0</v>
      </c>
      <c r="J38" s="79">
        <v>17.0</v>
      </c>
      <c r="K38" s="80">
        <f t="shared" si="4"/>
        <v>1</v>
      </c>
      <c r="L38" s="80">
        <f t="shared" si="5"/>
        <v>1</v>
      </c>
      <c r="M38" s="80">
        <f t="shared" si="6"/>
        <v>0</v>
      </c>
      <c r="N38" s="106">
        <v>15.0</v>
      </c>
      <c r="O38" s="80">
        <f t="shared" si="7"/>
        <v>1</v>
      </c>
      <c r="P38" s="80">
        <f t="shared" si="8"/>
        <v>0</v>
      </c>
      <c r="Q38" s="80">
        <f t="shared" si="9"/>
        <v>0</v>
      </c>
      <c r="R38" s="107">
        <f t="shared" si="10"/>
        <v>40</v>
      </c>
      <c r="S38" s="83">
        <v>56.0</v>
      </c>
      <c r="T38" s="60">
        <v>52.0</v>
      </c>
      <c r="U38" s="83">
        <f t="shared" si="11"/>
        <v>54</v>
      </c>
      <c r="V38" s="60">
        <v>19.0</v>
      </c>
      <c r="W38" s="60">
        <f t="shared" si="13"/>
        <v>45</v>
      </c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</row>
    <row r="39" ht="19.5" customHeight="1">
      <c r="A39" s="77">
        <f>'Sessional + End Term Assessment'!A40</f>
        <v>33</v>
      </c>
      <c r="B39" s="78" t="str">
        <f>'Sessional + End Term Assessment'!B40</f>
        <v>23ETCCS033</v>
      </c>
      <c r="C39" s="104" t="str">
        <f>'Sessional + End Term Assessment'!C40</f>
        <v>DISHI GUPTA</v>
      </c>
      <c r="D39" s="105"/>
      <c r="E39" s="105"/>
      <c r="F39" s="79">
        <v>13.0</v>
      </c>
      <c r="G39" s="80">
        <f t="shared" si="1"/>
        <v>1</v>
      </c>
      <c r="H39" s="80">
        <f t="shared" si="2"/>
        <v>1</v>
      </c>
      <c r="I39" s="80">
        <f t="shared" si="3"/>
        <v>1</v>
      </c>
      <c r="J39" s="79">
        <v>27.0</v>
      </c>
      <c r="K39" s="80">
        <f t="shared" si="4"/>
        <v>1</v>
      </c>
      <c r="L39" s="80">
        <f t="shared" si="5"/>
        <v>1</v>
      </c>
      <c r="M39" s="80">
        <f t="shared" si="6"/>
        <v>1</v>
      </c>
      <c r="N39" s="106">
        <v>26.0</v>
      </c>
      <c r="O39" s="80">
        <f t="shared" si="7"/>
        <v>1</v>
      </c>
      <c r="P39" s="80">
        <f t="shared" si="8"/>
        <v>1</v>
      </c>
      <c r="Q39" s="80">
        <f t="shared" si="9"/>
        <v>1</v>
      </c>
      <c r="R39" s="107">
        <f t="shared" si="10"/>
        <v>66</v>
      </c>
      <c r="S39" s="83">
        <v>70.0</v>
      </c>
      <c r="T39" s="60">
        <v>68.0</v>
      </c>
      <c r="U39" s="83">
        <f t="shared" si="11"/>
        <v>69</v>
      </c>
      <c r="V39" s="60">
        <v>31.0</v>
      </c>
      <c r="W39" s="60">
        <f t="shared" si="13"/>
        <v>73</v>
      </c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</row>
    <row r="40" ht="19.5" customHeight="1">
      <c r="A40" s="77">
        <f>'Sessional + End Term Assessment'!A41</f>
        <v>34</v>
      </c>
      <c r="B40" s="78" t="str">
        <f>'Sessional + End Term Assessment'!B41</f>
        <v>23ETCCS034</v>
      </c>
      <c r="C40" s="104" t="str">
        <f>'Sessional + End Term Assessment'!C41</f>
        <v>DISHITA JAIN</v>
      </c>
      <c r="D40" s="105"/>
      <c r="E40" s="105"/>
      <c r="F40" s="79">
        <v>9.0</v>
      </c>
      <c r="G40" s="80">
        <f t="shared" si="1"/>
        <v>1</v>
      </c>
      <c r="H40" s="80">
        <f t="shared" si="2"/>
        <v>1</v>
      </c>
      <c r="I40" s="80">
        <f t="shared" si="3"/>
        <v>0</v>
      </c>
      <c r="J40" s="79">
        <v>19.0</v>
      </c>
      <c r="K40" s="80">
        <f t="shared" si="4"/>
        <v>1</v>
      </c>
      <c r="L40" s="80">
        <f t="shared" si="5"/>
        <v>1</v>
      </c>
      <c r="M40" s="80">
        <f t="shared" si="6"/>
        <v>0</v>
      </c>
      <c r="N40" s="106">
        <v>18.0</v>
      </c>
      <c r="O40" s="80">
        <f t="shared" si="7"/>
        <v>1</v>
      </c>
      <c r="P40" s="80">
        <f t="shared" si="8"/>
        <v>1</v>
      </c>
      <c r="Q40" s="80">
        <f t="shared" si="9"/>
        <v>0</v>
      </c>
      <c r="R40" s="107">
        <f t="shared" si="10"/>
        <v>46</v>
      </c>
      <c r="S40" s="83">
        <v>56.0</v>
      </c>
      <c r="T40" s="60">
        <v>52.0</v>
      </c>
      <c r="U40" s="83">
        <f t="shared" si="11"/>
        <v>54</v>
      </c>
      <c r="V40" s="60">
        <v>22.0</v>
      </c>
      <c r="W40" s="60">
        <f t="shared" si="13"/>
        <v>52</v>
      </c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</row>
    <row r="41" ht="19.5" customHeight="1">
      <c r="A41" s="77">
        <f>'Sessional + End Term Assessment'!A42</f>
        <v>35</v>
      </c>
      <c r="B41" s="78" t="str">
        <f>'Sessional + End Term Assessment'!B42</f>
        <v>23ETCCS035</v>
      </c>
      <c r="C41" s="104" t="str">
        <f>'Sessional + End Term Assessment'!C42</f>
        <v>DIVYANSH BOLIA</v>
      </c>
      <c r="D41" s="105"/>
      <c r="E41" s="105"/>
      <c r="F41" s="79">
        <v>8.0</v>
      </c>
      <c r="G41" s="80">
        <f t="shared" si="1"/>
        <v>1</v>
      </c>
      <c r="H41" s="80">
        <f t="shared" si="2"/>
        <v>0</v>
      </c>
      <c r="I41" s="80">
        <f t="shared" si="3"/>
        <v>0</v>
      </c>
      <c r="J41" s="79">
        <v>18.0</v>
      </c>
      <c r="K41" s="80">
        <f t="shared" si="4"/>
        <v>1</v>
      </c>
      <c r="L41" s="80">
        <f t="shared" si="5"/>
        <v>1</v>
      </c>
      <c r="M41" s="80">
        <f t="shared" si="6"/>
        <v>0</v>
      </c>
      <c r="N41" s="106">
        <v>18.0</v>
      </c>
      <c r="O41" s="80">
        <f t="shared" si="7"/>
        <v>1</v>
      </c>
      <c r="P41" s="80">
        <f t="shared" si="8"/>
        <v>1</v>
      </c>
      <c r="Q41" s="80">
        <f t="shared" si="9"/>
        <v>0</v>
      </c>
      <c r="R41" s="107">
        <f t="shared" si="10"/>
        <v>44</v>
      </c>
      <c r="S41" s="83">
        <v>54.0</v>
      </c>
      <c r="T41" s="60">
        <v>49.0</v>
      </c>
      <c r="U41" s="83">
        <f t="shared" si="11"/>
        <v>51.5</v>
      </c>
      <c r="V41" s="60">
        <v>21.0</v>
      </c>
      <c r="W41" s="60">
        <f t="shared" si="13"/>
        <v>49</v>
      </c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</row>
    <row r="42" ht="19.5" customHeight="1">
      <c r="A42" s="77">
        <f>'Sessional + End Term Assessment'!A43</f>
        <v>36</v>
      </c>
      <c r="B42" s="78" t="str">
        <f>'Sessional + End Term Assessment'!B43</f>
        <v>23ETCCS036</v>
      </c>
      <c r="C42" s="104" t="str">
        <f>'Sessional + End Term Assessment'!C43</f>
        <v>DIVYANSHU RAJ TAILOR</v>
      </c>
      <c r="D42" s="105"/>
      <c r="E42" s="105"/>
      <c r="F42" s="79">
        <v>11.0</v>
      </c>
      <c r="G42" s="80">
        <f t="shared" si="1"/>
        <v>1</v>
      </c>
      <c r="H42" s="80">
        <f t="shared" si="2"/>
        <v>1</v>
      </c>
      <c r="I42" s="80">
        <f t="shared" si="3"/>
        <v>1</v>
      </c>
      <c r="J42" s="79">
        <v>23.0</v>
      </c>
      <c r="K42" s="80">
        <f t="shared" si="4"/>
        <v>1</v>
      </c>
      <c r="L42" s="80">
        <f t="shared" si="5"/>
        <v>1</v>
      </c>
      <c r="M42" s="80">
        <f t="shared" si="6"/>
        <v>1</v>
      </c>
      <c r="N42" s="106">
        <v>21.0</v>
      </c>
      <c r="O42" s="80">
        <f t="shared" si="7"/>
        <v>1</v>
      </c>
      <c r="P42" s="80">
        <f t="shared" si="8"/>
        <v>1</v>
      </c>
      <c r="Q42" s="80">
        <f t="shared" si="9"/>
        <v>1</v>
      </c>
      <c r="R42" s="107">
        <f t="shared" si="10"/>
        <v>55</v>
      </c>
      <c r="S42" s="83">
        <v>66.0</v>
      </c>
      <c r="T42" s="60">
        <v>61.0</v>
      </c>
      <c r="U42" s="83">
        <f t="shared" si="11"/>
        <v>63.5</v>
      </c>
      <c r="V42" s="60">
        <v>26.0</v>
      </c>
      <c r="W42" s="60">
        <f t="shared" si="13"/>
        <v>61</v>
      </c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</row>
    <row r="43" ht="19.5" customHeight="1">
      <c r="A43" s="77">
        <f>'Sessional + End Term Assessment'!A44</f>
        <v>37</v>
      </c>
      <c r="B43" s="78" t="str">
        <f>'Sessional + End Term Assessment'!B44</f>
        <v>23ETCCS037</v>
      </c>
      <c r="C43" s="104" t="str">
        <f>'Sessional + End Term Assessment'!C44</f>
        <v>GAURAV JOSHI</v>
      </c>
      <c r="D43" s="105"/>
      <c r="E43" s="105"/>
      <c r="F43" s="79">
        <v>12.0</v>
      </c>
      <c r="G43" s="80">
        <f t="shared" si="1"/>
        <v>1</v>
      </c>
      <c r="H43" s="80">
        <f t="shared" si="2"/>
        <v>1</v>
      </c>
      <c r="I43" s="80">
        <f t="shared" si="3"/>
        <v>1</v>
      </c>
      <c r="J43" s="79">
        <v>25.0</v>
      </c>
      <c r="K43" s="80">
        <f t="shared" si="4"/>
        <v>1</v>
      </c>
      <c r="L43" s="80">
        <f t="shared" si="5"/>
        <v>1</v>
      </c>
      <c r="M43" s="80">
        <f t="shared" si="6"/>
        <v>1</v>
      </c>
      <c r="N43" s="106">
        <v>23.0</v>
      </c>
      <c r="O43" s="80">
        <f t="shared" si="7"/>
        <v>1</v>
      </c>
      <c r="P43" s="80">
        <f t="shared" si="8"/>
        <v>1</v>
      </c>
      <c r="Q43" s="80">
        <f t="shared" si="9"/>
        <v>1</v>
      </c>
      <c r="R43" s="107">
        <f t="shared" si="10"/>
        <v>60</v>
      </c>
      <c r="S43" s="83">
        <v>68.0</v>
      </c>
      <c r="T43" s="60">
        <v>63.0</v>
      </c>
      <c r="U43" s="83">
        <f t="shared" si="11"/>
        <v>65.5</v>
      </c>
      <c r="V43" s="60">
        <v>28.0</v>
      </c>
      <c r="W43" s="60">
        <f t="shared" si="13"/>
        <v>66</v>
      </c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</row>
    <row r="44" ht="19.5" customHeight="1">
      <c r="A44" s="77">
        <f>'Sessional + End Term Assessment'!A45</f>
        <v>38</v>
      </c>
      <c r="B44" s="78" t="str">
        <f>'Sessional + End Term Assessment'!B45</f>
        <v>23ETCCS038</v>
      </c>
      <c r="C44" s="104" t="str">
        <f>'Sessional + End Term Assessment'!C45</f>
        <v>GITIKA TRIVEDI</v>
      </c>
      <c r="D44" s="105"/>
      <c r="E44" s="105"/>
      <c r="F44" s="79">
        <v>8.0</v>
      </c>
      <c r="G44" s="80">
        <f t="shared" si="1"/>
        <v>1</v>
      </c>
      <c r="H44" s="80">
        <f t="shared" si="2"/>
        <v>0</v>
      </c>
      <c r="I44" s="80">
        <f t="shared" si="3"/>
        <v>0</v>
      </c>
      <c r="J44" s="79">
        <v>18.0</v>
      </c>
      <c r="K44" s="80">
        <f t="shared" si="4"/>
        <v>1</v>
      </c>
      <c r="L44" s="80">
        <f t="shared" si="5"/>
        <v>1</v>
      </c>
      <c r="M44" s="80">
        <f t="shared" si="6"/>
        <v>0</v>
      </c>
      <c r="N44" s="106">
        <v>18.0</v>
      </c>
      <c r="O44" s="80">
        <f t="shared" si="7"/>
        <v>1</v>
      </c>
      <c r="P44" s="80">
        <f t="shared" si="8"/>
        <v>1</v>
      </c>
      <c r="Q44" s="80">
        <f t="shared" si="9"/>
        <v>0</v>
      </c>
      <c r="R44" s="107">
        <f t="shared" si="10"/>
        <v>44</v>
      </c>
      <c r="S44" s="83">
        <v>52.0</v>
      </c>
      <c r="T44" s="60">
        <v>47.0</v>
      </c>
      <c r="U44" s="83">
        <f t="shared" si="11"/>
        <v>49.5</v>
      </c>
      <c r="V44" s="60">
        <v>21.0</v>
      </c>
      <c r="W44" s="60">
        <f t="shared" si="13"/>
        <v>49</v>
      </c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</row>
    <row r="45" ht="19.5" customHeight="1">
      <c r="A45" s="77">
        <f>'Sessional + End Term Assessment'!A46</f>
        <v>39</v>
      </c>
      <c r="B45" s="78" t="str">
        <f>'Sessional + End Term Assessment'!B46</f>
        <v>23ETCCS039</v>
      </c>
      <c r="C45" s="104" t="str">
        <f>'Sessional + End Term Assessment'!C46</f>
        <v>GOURAV CHANDALIYA</v>
      </c>
      <c r="D45" s="105"/>
      <c r="E45" s="105"/>
      <c r="F45" s="79">
        <v>10.0</v>
      </c>
      <c r="G45" s="80">
        <f t="shared" si="1"/>
        <v>1</v>
      </c>
      <c r="H45" s="80">
        <f t="shared" si="2"/>
        <v>1</v>
      </c>
      <c r="I45" s="80">
        <f t="shared" si="3"/>
        <v>1</v>
      </c>
      <c r="J45" s="79">
        <v>21.0</v>
      </c>
      <c r="K45" s="80">
        <f t="shared" si="4"/>
        <v>1</v>
      </c>
      <c r="L45" s="80">
        <f t="shared" si="5"/>
        <v>1</v>
      </c>
      <c r="M45" s="80">
        <f t="shared" si="6"/>
        <v>1</v>
      </c>
      <c r="N45" s="106">
        <v>20.0</v>
      </c>
      <c r="O45" s="80">
        <f t="shared" si="7"/>
        <v>1</v>
      </c>
      <c r="P45" s="80">
        <f t="shared" si="8"/>
        <v>1</v>
      </c>
      <c r="Q45" s="80">
        <f t="shared" si="9"/>
        <v>1</v>
      </c>
      <c r="R45" s="107">
        <f t="shared" si="10"/>
        <v>51</v>
      </c>
      <c r="S45" s="83">
        <v>70.0</v>
      </c>
      <c r="T45" s="60">
        <v>68.0</v>
      </c>
      <c r="U45" s="83">
        <f t="shared" si="11"/>
        <v>69</v>
      </c>
      <c r="V45" s="60">
        <v>24.0</v>
      </c>
      <c r="W45" s="60">
        <f t="shared" si="13"/>
        <v>56</v>
      </c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</row>
    <row r="46" ht="19.5" customHeight="1">
      <c r="A46" s="77">
        <f>'Sessional + End Term Assessment'!A47</f>
        <v>40</v>
      </c>
      <c r="B46" s="78" t="str">
        <f>'Sessional + End Term Assessment'!B47</f>
        <v>23ETCCS040</v>
      </c>
      <c r="C46" s="104" t="str">
        <f>'Sessional + End Term Assessment'!C47</f>
        <v>GOURI SHRIMALI</v>
      </c>
      <c r="D46" s="105"/>
      <c r="E46" s="105"/>
      <c r="F46" s="79">
        <v>10.0</v>
      </c>
      <c r="G46" s="80">
        <f t="shared" si="1"/>
        <v>1</v>
      </c>
      <c r="H46" s="80">
        <f t="shared" si="2"/>
        <v>1</v>
      </c>
      <c r="I46" s="80">
        <f t="shared" si="3"/>
        <v>1</v>
      </c>
      <c r="J46" s="79">
        <v>21.0</v>
      </c>
      <c r="K46" s="80">
        <f t="shared" si="4"/>
        <v>1</v>
      </c>
      <c r="L46" s="80">
        <f t="shared" si="5"/>
        <v>1</v>
      </c>
      <c r="M46" s="80">
        <f t="shared" si="6"/>
        <v>1</v>
      </c>
      <c r="N46" s="106">
        <v>20.0</v>
      </c>
      <c r="O46" s="80">
        <f t="shared" si="7"/>
        <v>1</v>
      </c>
      <c r="P46" s="80">
        <f t="shared" si="8"/>
        <v>1</v>
      </c>
      <c r="Q46" s="80">
        <f t="shared" si="9"/>
        <v>1</v>
      </c>
      <c r="R46" s="107">
        <f t="shared" si="10"/>
        <v>51</v>
      </c>
      <c r="S46" s="83">
        <v>68.0</v>
      </c>
      <c r="T46" s="60">
        <v>63.0</v>
      </c>
      <c r="U46" s="83">
        <f t="shared" si="11"/>
        <v>65.5</v>
      </c>
      <c r="V46" s="60">
        <v>24.0</v>
      </c>
      <c r="W46" s="60">
        <f t="shared" si="13"/>
        <v>56</v>
      </c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</row>
    <row r="47" ht="19.5" customHeight="1">
      <c r="A47" s="77">
        <f>'Sessional + End Term Assessment'!A48</f>
        <v>41</v>
      </c>
      <c r="B47" s="78" t="str">
        <f>'Sessional + End Term Assessment'!B48</f>
        <v>23ETCCS041</v>
      </c>
      <c r="C47" s="104" t="str">
        <f>'Sessional + End Term Assessment'!C48</f>
        <v>GURJAR NIKUNJ GIRDHARLAL</v>
      </c>
      <c r="D47" s="105"/>
      <c r="E47" s="105"/>
      <c r="F47" s="79">
        <v>12.0</v>
      </c>
      <c r="G47" s="80">
        <f t="shared" si="1"/>
        <v>1</v>
      </c>
      <c r="H47" s="80">
        <f t="shared" si="2"/>
        <v>1</v>
      </c>
      <c r="I47" s="80">
        <f t="shared" si="3"/>
        <v>1</v>
      </c>
      <c r="J47" s="79">
        <v>25.0</v>
      </c>
      <c r="K47" s="80">
        <f t="shared" si="4"/>
        <v>1</v>
      </c>
      <c r="L47" s="80">
        <f t="shared" si="5"/>
        <v>1</v>
      </c>
      <c r="M47" s="80">
        <f t="shared" si="6"/>
        <v>1</v>
      </c>
      <c r="N47" s="106">
        <v>23.0</v>
      </c>
      <c r="O47" s="80">
        <f t="shared" si="7"/>
        <v>1</v>
      </c>
      <c r="P47" s="80">
        <f t="shared" si="8"/>
        <v>1</v>
      </c>
      <c r="Q47" s="80">
        <f t="shared" si="9"/>
        <v>1</v>
      </c>
      <c r="R47" s="107">
        <f t="shared" si="10"/>
        <v>60</v>
      </c>
      <c r="S47" s="83">
        <v>59.0</v>
      </c>
      <c r="T47" s="60">
        <v>54.0</v>
      </c>
      <c r="U47" s="83">
        <f t="shared" si="11"/>
        <v>56.5</v>
      </c>
      <c r="V47" s="60">
        <v>28.0</v>
      </c>
      <c r="W47" s="60">
        <f t="shared" si="13"/>
        <v>66</v>
      </c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</row>
    <row r="48" ht="19.5" customHeight="1">
      <c r="A48" s="77">
        <f>'Sessional + End Term Assessment'!A49</f>
        <v>42</v>
      </c>
      <c r="B48" s="78" t="str">
        <f>'Sessional + End Term Assessment'!B49</f>
        <v>23ETCCS042</v>
      </c>
      <c r="C48" s="104" t="str">
        <f>'Sessional + End Term Assessment'!C49</f>
        <v>HARIDRUMAD SINGH JHALA</v>
      </c>
      <c r="D48" s="105"/>
      <c r="E48" s="105"/>
      <c r="F48" s="79">
        <v>8.0</v>
      </c>
      <c r="G48" s="80">
        <f t="shared" si="1"/>
        <v>1</v>
      </c>
      <c r="H48" s="80">
        <f t="shared" si="2"/>
        <v>0</v>
      </c>
      <c r="I48" s="80">
        <f t="shared" si="3"/>
        <v>0</v>
      </c>
      <c r="J48" s="79">
        <v>18.0</v>
      </c>
      <c r="K48" s="80">
        <f t="shared" si="4"/>
        <v>1</v>
      </c>
      <c r="L48" s="80">
        <f t="shared" si="5"/>
        <v>1</v>
      </c>
      <c r="M48" s="80">
        <f t="shared" si="6"/>
        <v>0</v>
      </c>
      <c r="N48" s="106">
        <v>18.0</v>
      </c>
      <c r="O48" s="80">
        <f t="shared" si="7"/>
        <v>1</v>
      </c>
      <c r="P48" s="80">
        <f t="shared" si="8"/>
        <v>1</v>
      </c>
      <c r="Q48" s="80">
        <f t="shared" si="9"/>
        <v>0</v>
      </c>
      <c r="R48" s="107">
        <f t="shared" si="10"/>
        <v>44</v>
      </c>
      <c r="S48" s="83">
        <v>54.0</v>
      </c>
      <c r="T48" s="60">
        <v>49.0</v>
      </c>
      <c r="U48" s="83">
        <f t="shared" si="11"/>
        <v>51.5</v>
      </c>
      <c r="V48" s="60">
        <v>21.0</v>
      </c>
      <c r="W48" s="60">
        <f t="shared" si="13"/>
        <v>49</v>
      </c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</row>
    <row r="49" ht="19.5" customHeight="1">
      <c r="A49" s="77">
        <f>'Sessional + End Term Assessment'!A50</f>
        <v>43</v>
      </c>
      <c r="B49" s="78" t="str">
        <f>'Sessional + End Term Assessment'!B50</f>
        <v>23ETCCS043</v>
      </c>
      <c r="C49" s="104" t="str">
        <f>'Sessional + End Term Assessment'!C50</f>
        <v>HARSH KUMAWAT</v>
      </c>
      <c r="D49" s="105"/>
      <c r="E49" s="105"/>
      <c r="F49" s="79">
        <v>9.0</v>
      </c>
      <c r="G49" s="80">
        <f t="shared" si="1"/>
        <v>1</v>
      </c>
      <c r="H49" s="80">
        <f t="shared" si="2"/>
        <v>1</v>
      </c>
      <c r="I49" s="80">
        <f t="shared" si="3"/>
        <v>0</v>
      </c>
      <c r="J49" s="79">
        <v>20.0</v>
      </c>
      <c r="K49" s="80">
        <f t="shared" si="4"/>
        <v>1</v>
      </c>
      <c r="L49" s="80">
        <f t="shared" si="5"/>
        <v>1</v>
      </c>
      <c r="M49" s="80">
        <f t="shared" si="6"/>
        <v>1</v>
      </c>
      <c r="N49" s="106">
        <v>20.0</v>
      </c>
      <c r="O49" s="80">
        <f t="shared" si="7"/>
        <v>1</v>
      </c>
      <c r="P49" s="80">
        <f t="shared" si="8"/>
        <v>1</v>
      </c>
      <c r="Q49" s="80">
        <f t="shared" si="9"/>
        <v>1</v>
      </c>
      <c r="R49" s="107">
        <f t="shared" si="10"/>
        <v>49</v>
      </c>
      <c r="S49" s="83">
        <v>70.0</v>
      </c>
      <c r="T49" s="60">
        <v>66.0</v>
      </c>
      <c r="U49" s="83">
        <f t="shared" si="11"/>
        <v>68</v>
      </c>
      <c r="V49" s="60">
        <v>23.0</v>
      </c>
      <c r="W49" s="60">
        <f t="shared" si="13"/>
        <v>54</v>
      </c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</row>
    <row r="50" ht="19.5" customHeight="1">
      <c r="A50" s="77">
        <f>'Sessional + End Term Assessment'!A51</f>
        <v>44</v>
      </c>
      <c r="B50" s="78" t="str">
        <f>'Sessional + End Term Assessment'!B51</f>
        <v>23ETCCS044</v>
      </c>
      <c r="C50" s="104" t="str">
        <f>'Sessional + End Term Assessment'!C51</f>
        <v>HASMUKH SUTHAR</v>
      </c>
      <c r="D50" s="105"/>
      <c r="E50" s="105"/>
      <c r="F50" s="79">
        <v>11.0</v>
      </c>
      <c r="G50" s="80">
        <f t="shared" si="1"/>
        <v>1</v>
      </c>
      <c r="H50" s="80">
        <f t="shared" si="2"/>
        <v>1</v>
      </c>
      <c r="I50" s="80">
        <f t="shared" si="3"/>
        <v>1</v>
      </c>
      <c r="J50" s="79">
        <v>23.0</v>
      </c>
      <c r="K50" s="80">
        <f t="shared" si="4"/>
        <v>1</v>
      </c>
      <c r="L50" s="80">
        <f t="shared" si="5"/>
        <v>1</v>
      </c>
      <c r="M50" s="80">
        <f t="shared" si="6"/>
        <v>1</v>
      </c>
      <c r="N50" s="106">
        <v>21.0</v>
      </c>
      <c r="O50" s="80">
        <f t="shared" si="7"/>
        <v>1</v>
      </c>
      <c r="P50" s="80">
        <f t="shared" si="8"/>
        <v>1</v>
      </c>
      <c r="Q50" s="80">
        <f t="shared" si="9"/>
        <v>1</v>
      </c>
      <c r="R50" s="107">
        <f t="shared" si="10"/>
        <v>55</v>
      </c>
      <c r="S50" s="83">
        <v>70.0</v>
      </c>
      <c r="T50" s="60">
        <v>68.0</v>
      </c>
      <c r="U50" s="83">
        <f t="shared" si="11"/>
        <v>69</v>
      </c>
      <c r="V50" s="60">
        <v>26.0</v>
      </c>
      <c r="W50" s="60">
        <f t="shared" si="13"/>
        <v>61</v>
      </c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</row>
    <row r="51" ht="19.5" customHeight="1">
      <c r="A51" s="77">
        <f>'Sessional + End Term Assessment'!A52</f>
        <v>45</v>
      </c>
      <c r="B51" s="78" t="str">
        <f>'Sessional + End Term Assessment'!B52</f>
        <v>23ETCCS045</v>
      </c>
      <c r="C51" s="104" t="str">
        <f>'Sessional + End Term Assessment'!C52</f>
        <v>HIMANSHI AGARWAL</v>
      </c>
      <c r="D51" s="105"/>
      <c r="E51" s="105"/>
      <c r="F51" s="79">
        <v>12.0</v>
      </c>
      <c r="G51" s="80">
        <f t="shared" si="1"/>
        <v>1</v>
      </c>
      <c r="H51" s="80">
        <f t="shared" si="2"/>
        <v>1</v>
      </c>
      <c r="I51" s="80">
        <f t="shared" si="3"/>
        <v>1</v>
      </c>
      <c r="J51" s="79">
        <v>27.0</v>
      </c>
      <c r="K51" s="80">
        <f t="shared" si="4"/>
        <v>1</v>
      </c>
      <c r="L51" s="80">
        <f t="shared" si="5"/>
        <v>1</v>
      </c>
      <c r="M51" s="80">
        <f t="shared" si="6"/>
        <v>1</v>
      </c>
      <c r="N51" s="106">
        <v>25.0</v>
      </c>
      <c r="O51" s="80">
        <f t="shared" si="7"/>
        <v>1</v>
      </c>
      <c r="P51" s="80">
        <f t="shared" si="8"/>
        <v>1</v>
      </c>
      <c r="Q51" s="80">
        <f t="shared" si="9"/>
        <v>1</v>
      </c>
      <c r="R51" s="107">
        <f t="shared" si="10"/>
        <v>64</v>
      </c>
      <c r="S51" s="83">
        <v>70.0</v>
      </c>
      <c r="T51" s="60">
        <v>68.0</v>
      </c>
      <c r="U51" s="83">
        <f t="shared" si="11"/>
        <v>69</v>
      </c>
      <c r="V51" s="60">
        <v>30.0</v>
      </c>
      <c r="W51" s="60">
        <f t="shared" si="13"/>
        <v>70</v>
      </c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</row>
    <row r="52" ht="19.5" customHeight="1">
      <c r="A52" s="77">
        <f>'Sessional + End Term Assessment'!A53</f>
        <v>46</v>
      </c>
      <c r="B52" s="78" t="str">
        <f>'Sessional + End Term Assessment'!B53</f>
        <v>23ETCCS046</v>
      </c>
      <c r="C52" s="104" t="str">
        <f>'Sessional + End Term Assessment'!C53</f>
        <v>HIMESH SHRIMALI</v>
      </c>
      <c r="D52" s="105"/>
      <c r="E52" s="105"/>
      <c r="F52" s="79">
        <v>11.0</v>
      </c>
      <c r="G52" s="80">
        <f t="shared" si="1"/>
        <v>1</v>
      </c>
      <c r="H52" s="80">
        <f t="shared" si="2"/>
        <v>1</v>
      </c>
      <c r="I52" s="80">
        <f t="shared" si="3"/>
        <v>1</v>
      </c>
      <c r="J52" s="79">
        <v>23.0</v>
      </c>
      <c r="K52" s="80">
        <f t="shared" si="4"/>
        <v>1</v>
      </c>
      <c r="L52" s="80">
        <f t="shared" si="5"/>
        <v>1</v>
      </c>
      <c r="M52" s="80">
        <f t="shared" si="6"/>
        <v>1</v>
      </c>
      <c r="N52" s="106">
        <v>21.0</v>
      </c>
      <c r="O52" s="80">
        <f t="shared" si="7"/>
        <v>1</v>
      </c>
      <c r="P52" s="80">
        <f t="shared" si="8"/>
        <v>1</v>
      </c>
      <c r="Q52" s="80">
        <f t="shared" si="9"/>
        <v>1</v>
      </c>
      <c r="R52" s="107">
        <f t="shared" si="10"/>
        <v>55</v>
      </c>
      <c r="S52" s="83">
        <v>54.0</v>
      </c>
      <c r="T52" s="60">
        <v>49.0</v>
      </c>
      <c r="U52" s="83">
        <f t="shared" si="11"/>
        <v>51.5</v>
      </c>
      <c r="V52" s="60">
        <v>26.0</v>
      </c>
      <c r="W52" s="60">
        <f t="shared" si="13"/>
        <v>61</v>
      </c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</row>
    <row r="53" ht="19.5" customHeight="1">
      <c r="A53" s="77">
        <f>'Sessional + End Term Assessment'!A54</f>
        <v>47</v>
      </c>
      <c r="B53" s="78" t="str">
        <f>'Sessional + End Term Assessment'!B54</f>
        <v>23ETCCS047</v>
      </c>
      <c r="C53" s="104" t="str">
        <f>'Sessional + End Term Assessment'!C54</f>
        <v>HIYA KARANPURIA</v>
      </c>
      <c r="D53" s="105"/>
      <c r="E53" s="105"/>
      <c r="F53" s="79">
        <v>13.0</v>
      </c>
      <c r="G53" s="80">
        <f t="shared" si="1"/>
        <v>1</v>
      </c>
      <c r="H53" s="80">
        <f t="shared" si="2"/>
        <v>1</v>
      </c>
      <c r="I53" s="80">
        <f t="shared" si="3"/>
        <v>1</v>
      </c>
      <c r="J53" s="79">
        <v>27.0</v>
      </c>
      <c r="K53" s="80">
        <f t="shared" si="4"/>
        <v>1</v>
      </c>
      <c r="L53" s="80">
        <f t="shared" si="5"/>
        <v>1</v>
      </c>
      <c r="M53" s="80">
        <f t="shared" si="6"/>
        <v>1</v>
      </c>
      <c r="N53" s="106">
        <v>26.0</v>
      </c>
      <c r="O53" s="80">
        <f t="shared" si="7"/>
        <v>1</v>
      </c>
      <c r="P53" s="80">
        <f t="shared" si="8"/>
        <v>1</v>
      </c>
      <c r="Q53" s="80">
        <f t="shared" si="9"/>
        <v>1</v>
      </c>
      <c r="R53" s="107">
        <f t="shared" si="10"/>
        <v>66</v>
      </c>
      <c r="S53" s="83">
        <v>70.0</v>
      </c>
      <c r="T53" s="60">
        <v>68.0</v>
      </c>
      <c r="U53" s="83">
        <f t="shared" si="11"/>
        <v>69</v>
      </c>
      <c r="V53" s="60">
        <v>31.0</v>
      </c>
      <c r="W53" s="60">
        <f t="shared" si="13"/>
        <v>73</v>
      </c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</row>
    <row r="54" ht="19.5" customHeight="1">
      <c r="A54" s="77">
        <f>'Sessional + End Term Assessment'!A55</f>
        <v>48</v>
      </c>
      <c r="B54" s="78" t="str">
        <f>'Sessional + End Term Assessment'!B55</f>
        <v>23ETCCS048</v>
      </c>
      <c r="C54" s="104" t="str">
        <f>'Sessional + End Term Assessment'!C55</f>
        <v>ISHWAR SONI</v>
      </c>
      <c r="D54" s="105"/>
      <c r="E54" s="105"/>
      <c r="F54" s="79">
        <v>9.0</v>
      </c>
      <c r="G54" s="80">
        <f t="shared" si="1"/>
        <v>1</v>
      </c>
      <c r="H54" s="80">
        <f t="shared" si="2"/>
        <v>1</v>
      </c>
      <c r="I54" s="80">
        <f t="shared" si="3"/>
        <v>0</v>
      </c>
      <c r="J54" s="79">
        <v>20.0</v>
      </c>
      <c r="K54" s="80">
        <f t="shared" si="4"/>
        <v>1</v>
      </c>
      <c r="L54" s="80">
        <f t="shared" si="5"/>
        <v>1</v>
      </c>
      <c r="M54" s="80">
        <f t="shared" si="6"/>
        <v>1</v>
      </c>
      <c r="N54" s="106">
        <v>20.0</v>
      </c>
      <c r="O54" s="80">
        <f t="shared" si="7"/>
        <v>1</v>
      </c>
      <c r="P54" s="80">
        <f t="shared" si="8"/>
        <v>1</v>
      </c>
      <c r="Q54" s="80">
        <f t="shared" si="9"/>
        <v>1</v>
      </c>
      <c r="R54" s="107">
        <f t="shared" si="10"/>
        <v>49</v>
      </c>
      <c r="S54" s="83">
        <v>61.0</v>
      </c>
      <c r="T54" s="60">
        <v>56.0</v>
      </c>
      <c r="U54" s="83">
        <f t="shared" si="11"/>
        <v>58.5</v>
      </c>
      <c r="V54" s="60">
        <v>23.0</v>
      </c>
      <c r="W54" s="60">
        <f t="shared" si="13"/>
        <v>54</v>
      </c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</row>
    <row r="55" ht="19.5" customHeight="1">
      <c r="A55" s="77">
        <f>'Sessional + End Term Assessment'!A56</f>
        <v>49</v>
      </c>
      <c r="B55" s="78" t="str">
        <f>'Sessional + End Term Assessment'!B56</f>
        <v>23ETCCS049</v>
      </c>
      <c r="C55" s="104" t="str">
        <f>'Sessional + End Term Assessment'!C56</f>
        <v>IVANSHI AGRAWAL</v>
      </c>
      <c r="D55" s="105"/>
      <c r="E55" s="105"/>
      <c r="F55" s="79">
        <v>9.0</v>
      </c>
      <c r="G55" s="80">
        <f t="shared" si="1"/>
        <v>1</v>
      </c>
      <c r="H55" s="80">
        <f t="shared" si="2"/>
        <v>1</v>
      </c>
      <c r="I55" s="80">
        <f t="shared" si="3"/>
        <v>0</v>
      </c>
      <c r="J55" s="79">
        <v>20.0</v>
      </c>
      <c r="K55" s="80">
        <f t="shared" si="4"/>
        <v>1</v>
      </c>
      <c r="L55" s="80">
        <f t="shared" si="5"/>
        <v>1</v>
      </c>
      <c r="M55" s="80">
        <f t="shared" si="6"/>
        <v>1</v>
      </c>
      <c r="N55" s="106">
        <v>20.0</v>
      </c>
      <c r="O55" s="80">
        <f t="shared" si="7"/>
        <v>1</v>
      </c>
      <c r="P55" s="80">
        <f t="shared" si="8"/>
        <v>1</v>
      </c>
      <c r="Q55" s="80">
        <f t="shared" si="9"/>
        <v>1</v>
      </c>
      <c r="R55" s="107">
        <f t="shared" si="10"/>
        <v>49</v>
      </c>
      <c r="S55" s="83">
        <v>54.0</v>
      </c>
      <c r="T55" s="60">
        <v>49.0</v>
      </c>
      <c r="U55" s="83">
        <f t="shared" si="11"/>
        <v>51.5</v>
      </c>
      <c r="V55" s="60">
        <v>23.0</v>
      </c>
      <c r="W55" s="60">
        <f t="shared" si="13"/>
        <v>54</v>
      </c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</row>
    <row r="56" ht="19.5" customHeight="1">
      <c r="A56" s="77">
        <f>'Sessional + End Term Assessment'!A57</f>
        <v>50</v>
      </c>
      <c r="B56" s="78" t="str">
        <f>'Sessional + End Term Assessment'!B57</f>
        <v>23ETCCS050</v>
      </c>
      <c r="C56" s="104" t="str">
        <f>'Sessional + End Term Assessment'!C57</f>
        <v>JAIDEEP SINGH RAO</v>
      </c>
      <c r="D56" s="105"/>
      <c r="E56" s="105"/>
      <c r="F56" s="79">
        <v>13.0</v>
      </c>
      <c r="G56" s="80">
        <f t="shared" si="1"/>
        <v>1</v>
      </c>
      <c r="H56" s="80">
        <f t="shared" si="2"/>
        <v>1</v>
      </c>
      <c r="I56" s="80">
        <f t="shared" si="3"/>
        <v>1</v>
      </c>
      <c r="J56" s="79">
        <v>27.0</v>
      </c>
      <c r="K56" s="80">
        <f t="shared" si="4"/>
        <v>1</v>
      </c>
      <c r="L56" s="80">
        <f t="shared" si="5"/>
        <v>1</v>
      </c>
      <c r="M56" s="80">
        <f t="shared" si="6"/>
        <v>1</v>
      </c>
      <c r="N56" s="106">
        <v>26.0</v>
      </c>
      <c r="O56" s="80">
        <f t="shared" si="7"/>
        <v>1</v>
      </c>
      <c r="P56" s="80">
        <f t="shared" si="8"/>
        <v>1</v>
      </c>
      <c r="Q56" s="80">
        <f t="shared" si="9"/>
        <v>1</v>
      </c>
      <c r="R56" s="107">
        <f t="shared" si="10"/>
        <v>66</v>
      </c>
      <c r="S56" s="83">
        <v>70.0</v>
      </c>
      <c r="T56" s="60">
        <v>68.0</v>
      </c>
      <c r="U56" s="83">
        <f t="shared" si="11"/>
        <v>69</v>
      </c>
      <c r="V56" s="60">
        <v>31.0</v>
      </c>
      <c r="W56" s="60">
        <f t="shared" si="13"/>
        <v>73</v>
      </c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</row>
    <row r="57" ht="19.5" customHeight="1">
      <c r="A57" s="77">
        <f>'Sessional + End Term Assessment'!A58</f>
        <v>51</v>
      </c>
      <c r="B57" s="78" t="str">
        <f>'Sessional + End Term Assessment'!B58</f>
        <v>23ETCCS051</v>
      </c>
      <c r="C57" s="104" t="str">
        <f>'Sessional + End Term Assessment'!C58</f>
        <v>JAISHEEL JAIN</v>
      </c>
      <c r="D57" s="105"/>
      <c r="E57" s="105"/>
      <c r="F57" s="79">
        <v>12.0</v>
      </c>
      <c r="G57" s="80">
        <f t="shared" si="1"/>
        <v>1</v>
      </c>
      <c r="H57" s="80">
        <f t="shared" si="2"/>
        <v>1</v>
      </c>
      <c r="I57" s="80">
        <f t="shared" si="3"/>
        <v>1</v>
      </c>
      <c r="J57" s="79">
        <v>25.0</v>
      </c>
      <c r="K57" s="80">
        <f t="shared" si="4"/>
        <v>1</v>
      </c>
      <c r="L57" s="80">
        <f t="shared" si="5"/>
        <v>1</v>
      </c>
      <c r="M57" s="80">
        <f t="shared" si="6"/>
        <v>1</v>
      </c>
      <c r="N57" s="106">
        <v>23.0</v>
      </c>
      <c r="O57" s="80">
        <f t="shared" si="7"/>
        <v>1</v>
      </c>
      <c r="P57" s="80">
        <f t="shared" si="8"/>
        <v>1</v>
      </c>
      <c r="Q57" s="80">
        <f t="shared" si="9"/>
        <v>1</v>
      </c>
      <c r="R57" s="107">
        <f t="shared" si="10"/>
        <v>60</v>
      </c>
      <c r="S57" s="83">
        <v>54.0</v>
      </c>
      <c r="T57" s="60">
        <v>49.0</v>
      </c>
      <c r="U57" s="83">
        <f t="shared" si="11"/>
        <v>51.5</v>
      </c>
      <c r="V57" s="60">
        <v>28.0</v>
      </c>
      <c r="W57" s="60">
        <f t="shared" si="13"/>
        <v>66</v>
      </c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</row>
    <row r="58" ht="19.5" customHeight="1">
      <c r="A58" s="77">
        <f>'Sessional + End Term Assessment'!A59</f>
        <v>52</v>
      </c>
      <c r="B58" s="78" t="str">
        <f>'Sessional + End Term Assessment'!B59</f>
        <v>23ETCCS052</v>
      </c>
      <c r="C58" s="104" t="str">
        <f>'Sessional + End Term Assessment'!C59</f>
        <v>JAY NIGAM</v>
      </c>
      <c r="D58" s="105"/>
      <c r="E58" s="105"/>
      <c r="F58" s="79">
        <v>9.0</v>
      </c>
      <c r="G58" s="80">
        <f t="shared" si="1"/>
        <v>1</v>
      </c>
      <c r="H58" s="80">
        <f t="shared" si="2"/>
        <v>1</v>
      </c>
      <c r="I58" s="80">
        <f t="shared" si="3"/>
        <v>0</v>
      </c>
      <c r="J58" s="79">
        <v>20.0</v>
      </c>
      <c r="K58" s="80">
        <f t="shared" si="4"/>
        <v>1</v>
      </c>
      <c r="L58" s="80">
        <f t="shared" si="5"/>
        <v>1</v>
      </c>
      <c r="M58" s="80">
        <f t="shared" si="6"/>
        <v>1</v>
      </c>
      <c r="N58" s="106">
        <v>20.0</v>
      </c>
      <c r="O58" s="80">
        <f t="shared" si="7"/>
        <v>1</v>
      </c>
      <c r="P58" s="80">
        <f t="shared" si="8"/>
        <v>1</v>
      </c>
      <c r="Q58" s="80">
        <f t="shared" si="9"/>
        <v>1</v>
      </c>
      <c r="R58" s="107">
        <f t="shared" si="10"/>
        <v>49</v>
      </c>
      <c r="S58" s="83">
        <v>54.0</v>
      </c>
      <c r="T58" s="60">
        <v>49.0</v>
      </c>
      <c r="U58" s="83">
        <f t="shared" si="11"/>
        <v>51.5</v>
      </c>
      <c r="V58" s="60">
        <v>23.0</v>
      </c>
      <c r="W58" s="60">
        <f t="shared" si="13"/>
        <v>54</v>
      </c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</row>
    <row r="59" ht="19.5" customHeight="1">
      <c r="A59" s="77">
        <f>'Sessional + End Term Assessment'!A60</f>
        <v>53</v>
      </c>
      <c r="B59" s="78" t="str">
        <f>'Sessional + End Term Assessment'!B60</f>
        <v>23ETCCS053</v>
      </c>
      <c r="C59" s="104" t="str">
        <f>'Sessional + End Term Assessment'!C60</f>
        <v>JAY SHARMA</v>
      </c>
      <c r="D59" s="105"/>
      <c r="E59" s="105"/>
      <c r="F59" s="79">
        <v>10.0</v>
      </c>
      <c r="G59" s="80">
        <f t="shared" si="1"/>
        <v>1</v>
      </c>
      <c r="H59" s="80">
        <f t="shared" si="2"/>
        <v>1</v>
      </c>
      <c r="I59" s="80">
        <f t="shared" si="3"/>
        <v>1</v>
      </c>
      <c r="J59" s="79">
        <v>21.0</v>
      </c>
      <c r="K59" s="80">
        <f t="shared" si="4"/>
        <v>1</v>
      </c>
      <c r="L59" s="80">
        <f t="shared" si="5"/>
        <v>1</v>
      </c>
      <c r="M59" s="80">
        <f t="shared" si="6"/>
        <v>1</v>
      </c>
      <c r="N59" s="106">
        <v>20.0</v>
      </c>
      <c r="O59" s="80">
        <f t="shared" si="7"/>
        <v>1</v>
      </c>
      <c r="P59" s="80">
        <f t="shared" si="8"/>
        <v>1</v>
      </c>
      <c r="Q59" s="80">
        <f t="shared" si="9"/>
        <v>1</v>
      </c>
      <c r="R59" s="107">
        <f t="shared" si="10"/>
        <v>51</v>
      </c>
      <c r="S59" s="83">
        <v>54.0</v>
      </c>
      <c r="T59" s="60">
        <v>49.0</v>
      </c>
      <c r="U59" s="83">
        <f t="shared" si="11"/>
        <v>51.5</v>
      </c>
      <c r="V59" s="60">
        <v>24.0</v>
      </c>
      <c r="W59" s="60">
        <f t="shared" si="13"/>
        <v>56</v>
      </c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</row>
    <row r="60" ht="19.5" customHeight="1">
      <c r="A60" s="77">
        <f>'Sessional + End Term Assessment'!A61</f>
        <v>54</v>
      </c>
      <c r="B60" s="78" t="str">
        <f>'Sessional + End Term Assessment'!B61</f>
        <v>23ETCCS054</v>
      </c>
      <c r="C60" s="104" t="str">
        <f>'Sessional + End Term Assessment'!C61</f>
        <v>JAY SINGHVI</v>
      </c>
      <c r="D60" s="105"/>
      <c r="E60" s="105"/>
      <c r="F60" s="79">
        <v>12.0</v>
      </c>
      <c r="G60" s="80">
        <f t="shared" si="1"/>
        <v>1</v>
      </c>
      <c r="H60" s="80">
        <f t="shared" si="2"/>
        <v>1</v>
      </c>
      <c r="I60" s="80">
        <f t="shared" si="3"/>
        <v>1</v>
      </c>
      <c r="J60" s="79">
        <v>27.0</v>
      </c>
      <c r="K60" s="80">
        <f t="shared" si="4"/>
        <v>1</v>
      </c>
      <c r="L60" s="80">
        <f t="shared" si="5"/>
        <v>1</v>
      </c>
      <c r="M60" s="80">
        <f t="shared" si="6"/>
        <v>1</v>
      </c>
      <c r="N60" s="106">
        <v>25.0</v>
      </c>
      <c r="O60" s="80">
        <f t="shared" si="7"/>
        <v>1</v>
      </c>
      <c r="P60" s="80">
        <f t="shared" si="8"/>
        <v>1</v>
      </c>
      <c r="Q60" s="80">
        <f t="shared" si="9"/>
        <v>1</v>
      </c>
      <c r="R60" s="107">
        <f t="shared" si="10"/>
        <v>64</v>
      </c>
      <c r="S60" s="83">
        <v>70.0</v>
      </c>
      <c r="T60" s="60">
        <v>68.0</v>
      </c>
      <c r="U60" s="83">
        <f t="shared" si="11"/>
        <v>69</v>
      </c>
      <c r="V60" s="60">
        <v>30.0</v>
      </c>
      <c r="W60" s="60">
        <f t="shared" si="13"/>
        <v>70</v>
      </c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</row>
    <row r="61" ht="19.5" customHeight="1">
      <c r="A61" s="77">
        <f>'Sessional + End Term Assessment'!A62</f>
        <v>55</v>
      </c>
      <c r="B61" s="78" t="str">
        <f>'Sessional + End Term Assessment'!B62</f>
        <v>23ETCCS055</v>
      </c>
      <c r="C61" s="104" t="str">
        <f>'Sessional + End Term Assessment'!C62</f>
        <v>JAYA SINGH</v>
      </c>
      <c r="D61" s="105"/>
      <c r="E61" s="105"/>
      <c r="F61" s="79">
        <v>9.0</v>
      </c>
      <c r="G61" s="80">
        <f t="shared" si="1"/>
        <v>1</v>
      </c>
      <c r="H61" s="80">
        <f t="shared" si="2"/>
        <v>1</v>
      </c>
      <c r="I61" s="80">
        <f t="shared" si="3"/>
        <v>0</v>
      </c>
      <c r="J61" s="79">
        <v>20.0</v>
      </c>
      <c r="K61" s="80">
        <f t="shared" si="4"/>
        <v>1</v>
      </c>
      <c r="L61" s="80">
        <f t="shared" si="5"/>
        <v>1</v>
      </c>
      <c r="M61" s="80">
        <f t="shared" si="6"/>
        <v>1</v>
      </c>
      <c r="N61" s="106">
        <v>20.0</v>
      </c>
      <c r="O61" s="80">
        <f t="shared" si="7"/>
        <v>1</v>
      </c>
      <c r="P61" s="80">
        <f t="shared" si="8"/>
        <v>1</v>
      </c>
      <c r="Q61" s="80">
        <f t="shared" si="9"/>
        <v>1</v>
      </c>
      <c r="R61" s="107">
        <f t="shared" si="10"/>
        <v>49</v>
      </c>
      <c r="S61" s="83">
        <v>54.0</v>
      </c>
      <c r="T61" s="60">
        <v>49.0</v>
      </c>
      <c r="U61" s="83">
        <f t="shared" si="11"/>
        <v>51.5</v>
      </c>
      <c r="V61" s="60">
        <v>23.0</v>
      </c>
      <c r="W61" s="60">
        <f t="shared" si="13"/>
        <v>54</v>
      </c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</row>
    <row r="62" ht="19.5" customHeight="1">
      <c r="A62" s="77">
        <f>'Sessional + End Term Assessment'!A63</f>
        <v>56</v>
      </c>
      <c r="B62" s="78" t="str">
        <f>'Sessional + End Term Assessment'!B63</f>
        <v>23ETCCS056</v>
      </c>
      <c r="C62" s="104" t="str">
        <f>'Sessional + End Term Assessment'!C63</f>
        <v>JAYAM JAIN</v>
      </c>
      <c r="D62" s="105"/>
      <c r="E62" s="105"/>
      <c r="F62" s="79">
        <v>12.0</v>
      </c>
      <c r="G62" s="80">
        <f t="shared" si="1"/>
        <v>1</v>
      </c>
      <c r="H62" s="80">
        <f t="shared" si="2"/>
        <v>1</v>
      </c>
      <c r="I62" s="80">
        <f t="shared" si="3"/>
        <v>1</v>
      </c>
      <c r="J62" s="79">
        <v>27.0</v>
      </c>
      <c r="K62" s="80">
        <f t="shared" si="4"/>
        <v>1</v>
      </c>
      <c r="L62" s="80">
        <f t="shared" si="5"/>
        <v>1</v>
      </c>
      <c r="M62" s="80">
        <f t="shared" si="6"/>
        <v>1</v>
      </c>
      <c r="N62" s="106">
        <v>25.0</v>
      </c>
      <c r="O62" s="80">
        <f t="shared" si="7"/>
        <v>1</v>
      </c>
      <c r="P62" s="80">
        <f t="shared" si="8"/>
        <v>1</v>
      </c>
      <c r="Q62" s="80">
        <f t="shared" si="9"/>
        <v>1</v>
      </c>
      <c r="R62" s="107">
        <f t="shared" si="10"/>
        <v>64</v>
      </c>
      <c r="S62" s="83">
        <v>70.0</v>
      </c>
      <c r="T62" s="60">
        <v>68.0</v>
      </c>
      <c r="U62" s="83">
        <f t="shared" si="11"/>
        <v>69</v>
      </c>
      <c r="V62" s="60">
        <v>30.0</v>
      </c>
      <c r="W62" s="60">
        <f t="shared" si="13"/>
        <v>70</v>
      </c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</row>
    <row r="63" ht="19.5" customHeight="1">
      <c r="A63" s="77">
        <f>'Sessional + End Term Assessment'!A64</f>
        <v>57</v>
      </c>
      <c r="B63" s="78" t="str">
        <f>'Sessional + End Term Assessment'!B64</f>
        <v>23ETCCS057</v>
      </c>
      <c r="C63" s="104" t="str">
        <f>'Sessional + End Term Assessment'!C64</f>
        <v>JAYESH GAYRI</v>
      </c>
      <c r="D63" s="105"/>
      <c r="E63" s="105"/>
      <c r="F63" s="79">
        <v>9.0</v>
      </c>
      <c r="G63" s="80">
        <f t="shared" si="1"/>
        <v>1</v>
      </c>
      <c r="H63" s="80">
        <f t="shared" si="2"/>
        <v>1</v>
      </c>
      <c r="I63" s="80">
        <f t="shared" si="3"/>
        <v>0</v>
      </c>
      <c r="J63" s="79">
        <v>19.0</v>
      </c>
      <c r="K63" s="80">
        <f t="shared" si="4"/>
        <v>1</v>
      </c>
      <c r="L63" s="80">
        <f t="shared" si="5"/>
        <v>1</v>
      </c>
      <c r="M63" s="80">
        <f t="shared" si="6"/>
        <v>0</v>
      </c>
      <c r="N63" s="106">
        <v>18.0</v>
      </c>
      <c r="O63" s="80">
        <f t="shared" si="7"/>
        <v>1</v>
      </c>
      <c r="P63" s="80">
        <f t="shared" si="8"/>
        <v>1</v>
      </c>
      <c r="Q63" s="80">
        <f t="shared" si="9"/>
        <v>0</v>
      </c>
      <c r="R63" s="107">
        <f t="shared" si="10"/>
        <v>46</v>
      </c>
      <c r="S63" s="83">
        <v>54.0</v>
      </c>
      <c r="T63" s="60">
        <v>49.0</v>
      </c>
      <c r="U63" s="83">
        <f t="shared" si="11"/>
        <v>51.5</v>
      </c>
      <c r="V63" s="60">
        <v>22.0</v>
      </c>
      <c r="W63" s="60">
        <f t="shared" si="13"/>
        <v>52</v>
      </c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</row>
    <row r="64" ht="19.5" customHeight="1">
      <c r="A64" s="77">
        <f>'Sessional + End Term Assessment'!A65</f>
        <v>58</v>
      </c>
      <c r="B64" s="78" t="str">
        <f>'Sessional + End Term Assessment'!B65</f>
        <v>23ETCCS058</v>
      </c>
      <c r="C64" s="104" t="str">
        <f>'Sessional + End Term Assessment'!C65</f>
        <v>JAYESH KALYANA</v>
      </c>
      <c r="D64" s="105"/>
      <c r="E64" s="105"/>
      <c r="F64" s="79">
        <v>8.0</v>
      </c>
      <c r="G64" s="80">
        <f t="shared" si="1"/>
        <v>1</v>
      </c>
      <c r="H64" s="80">
        <f t="shared" si="2"/>
        <v>0</v>
      </c>
      <c r="I64" s="80">
        <f t="shared" si="3"/>
        <v>0</v>
      </c>
      <c r="J64" s="79">
        <v>18.0</v>
      </c>
      <c r="K64" s="80">
        <f t="shared" si="4"/>
        <v>1</v>
      </c>
      <c r="L64" s="80">
        <f t="shared" si="5"/>
        <v>1</v>
      </c>
      <c r="M64" s="80">
        <f t="shared" si="6"/>
        <v>0</v>
      </c>
      <c r="N64" s="106">
        <v>18.0</v>
      </c>
      <c r="O64" s="80">
        <f t="shared" si="7"/>
        <v>1</v>
      </c>
      <c r="P64" s="80">
        <f t="shared" si="8"/>
        <v>1</v>
      </c>
      <c r="Q64" s="80">
        <f t="shared" si="9"/>
        <v>0</v>
      </c>
      <c r="R64" s="107">
        <f t="shared" si="10"/>
        <v>44</v>
      </c>
      <c r="S64" s="83">
        <v>59.0</v>
      </c>
      <c r="T64" s="60">
        <v>54.0</v>
      </c>
      <c r="U64" s="83">
        <f t="shared" si="11"/>
        <v>56.5</v>
      </c>
      <c r="V64" s="60">
        <v>21.0</v>
      </c>
      <c r="W64" s="60">
        <f t="shared" si="13"/>
        <v>49</v>
      </c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</row>
    <row r="65" ht="19.5" customHeight="1">
      <c r="A65" s="77">
        <f>'Sessional + End Term Assessment'!A66</f>
        <v>59</v>
      </c>
      <c r="B65" s="78" t="str">
        <f>'Sessional + End Term Assessment'!B66</f>
        <v>23ETCCS059</v>
      </c>
      <c r="C65" s="104" t="str">
        <f>'Sessional + End Term Assessment'!C66</f>
        <v>KANISHK RAJAWAT</v>
      </c>
      <c r="D65" s="105"/>
      <c r="E65" s="105"/>
      <c r="F65" s="79">
        <v>12.0</v>
      </c>
      <c r="G65" s="80">
        <f t="shared" si="1"/>
        <v>1</v>
      </c>
      <c r="H65" s="80">
        <f t="shared" si="2"/>
        <v>1</v>
      </c>
      <c r="I65" s="80">
        <f t="shared" si="3"/>
        <v>1</v>
      </c>
      <c r="J65" s="79">
        <v>27.0</v>
      </c>
      <c r="K65" s="80">
        <f t="shared" si="4"/>
        <v>1</v>
      </c>
      <c r="L65" s="80">
        <f t="shared" si="5"/>
        <v>1</v>
      </c>
      <c r="M65" s="80">
        <f t="shared" si="6"/>
        <v>1</v>
      </c>
      <c r="N65" s="106">
        <v>25.0</v>
      </c>
      <c r="O65" s="80">
        <f t="shared" si="7"/>
        <v>1</v>
      </c>
      <c r="P65" s="80">
        <f t="shared" si="8"/>
        <v>1</v>
      </c>
      <c r="Q65" s="80">
        <f t="shared" si="9"/>
        <v>1</v>
      </c>
      <c r="R65" s="107">
        <f t="shared" si="10"/>
        <v>64</v>
      </c>
      <c r="S65" s="83">
        <v>68.0</v>
      </c>
      <c r="T65" s="60">
        <v>63.0</v>
      </c>
      <c r="U65" s="83">
        <f t="shared" si="11"/>
        <v>65.5</v>
      </c>
      <c r="V65" s="60">
        <v>30.0</v>
      </c>
      <c r="W65" s="60">
        <f t="shared" si="13"/>
        <v>70</v>
      </c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</row>
    <row r="66" ht="19.5" customHeight="1">
      <c r="A66" s="77">
        <f>'Sessional + End Term Assessment'!A67</f>
        <v>60</v>
      </c>
      <c r="B66" s="78" t="str">
        <f>'Sessional + End Term Assessment'!B67</f>
        <v>23ETCCS060</v>
      </c>
      <c r="C66" s="104" t="str">
        <f>'Sessional + End Term Assessment'!C67</f>
        <v>KAVISH PATEL</v>
      </c>
      <c r="D66" s="105"/>
      <c r="E66" s="105"/>
      <c r="F66" s="79">
        <v>11.0</v>
      </c>
      <c r="G66" s="80">
        <f t="shared" si="1"/>
        <v>1</v>
      </c>
      <c r="H66" s="80">
        <f t="shared" si="2"/>
        <v>1</v>
      </c>
      <c r="I66" s="80">
        <f t="shared" si="3"/>
        <v>1</v>
      </c>
      <c r="J66" s="79">
        <v>24.0</v>
      </c>
      <c r="K66" s="80">
        <f t="shared" si="4"/>
        <v>1</v>
      </c>
      <c r="L66" s="80">
        <f t="shared" si="5"/>
        <v>1</v>
      </c>
      <c r="M66" s="80">
        <f t="shared" si="6"/>
        <v>1</v>
      </c>
      <c r="N66" s="106">
        <v>22.0</v>
      </c>
      <c r="O66" s="80">
        <f t="shared" si="7"/>
        <v>1</v>
      </c>
      <c r="P66" s="80">
        <f t="shared" si="8"/>
        <v>1</v>
      </c>
      <c r="Q66" s="80">
        <f t="shared" si="9"/>
        <v>1</v>
      </c>
      <c r="R66" s="107">
        <f t="shared" si="10"/>
        <v>57</v>
      </c>
      <c r="S66" s="83">
        <v>54.0</v>
      </c>
      <c r="T66" s="60">
        <v>49.0</v>
      </c>
      <c r="U66" s="83">
        <f t="shared" si="11"/>
        <v>51.5</v>
      </c>
      <c r="V66" s="60">
        <v>27.0</v>
      </c>
      <c r="W66" s="60">
        <f t="shared" si="13"/>
        <v>63</v>
      </c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</row>
    <row r="67" ht="19.5" customHeight="1">
      <c r="A67" s="77">
        <f>'Sessional + End Term Assessment'!A68</f>
        <v>61</v>
      </c>
      <c r="B67" s="78" t="str">
        <f>'Sessional + End Term Assessment'!B68</f>
        <v>23ETCCS061</v>
      </c>
      <c r="C67" s="104" t="str">
        <f>'Sessional + End Term Assessment'!C68</f>
        <v>KHUSHAL DAK</v>
      </c>
      <c r="D67" s="105"/>
      <c r="E67" s="105"/>
      <c r="F67" s="79">
        <v>12.0</v>
      </c>
      <c r="G67" s="80">
        <f t="shared" si="1"/>
        <v>1</v>
      </c>
      <c r="H67" s="80">
        <f t="shared" si="2"/>
        <v>1</v>
      </c>
      <c r="I67" s="80">
        <f t="shared" si="3"/>
        <v>1</v>
      </c>
      <c r="J67" s="79">
        <v>27.0</v>
      </c>
      <c r="K67" s="80">
        <f t="shared" si="4"/>
        <v>1</v>
      </c>
      <c r="L67" s="80">
        <f t="shared" si="5"/>
        <v>1</v>
      </c>
      <c r="M67" s="80">
        <f t="shared" si="6"/>
        <v>1</v>
      </c>
      <c r="N67" s="106">
        <v>25.0</v>
      </c>
      <c r="O67" s="80">
        <f t="shared" si="7"/>
        <v>1</v>
      </c>
      <c r="P67" s="80">
        <f t="shared" si="8"/>
        <v>1</v>
      </c>
      <c r="Q67" s="80">
        <f t="shared" si="9"/>
        <v>1</v>
      </c>
      <c r="R67" s="107">
        <f t="shared" si="10"/>
        <v>64</v>
      </c>
      <c r="S67" s="83">
        <v>70.0</v>
      </c>
      <c r="T67" s="60">
        <v>66.0</v>
      </c>
      <c r="U67" s="83">
        <f t="shared" si="11"/>
        <v>68</v>
      </c>
      <c r="V67" s="60">
        <v>30.0</v>
      </c>
      <c r="W67" s="60">
        <f t="shared" si="13"/>
        <v>70</v>
      </c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</row>
    <row r="68" ht="19.5" customHeight="1">
      <c r="A68" s="77">
        <f>'Sessional + End Term Assessment'!A69</f>
        <v>62</v>
      </c>
      <c r="B68" s="78" t="str">
        <f>'Sessional + End Term Assessment'!B69</f>
        <v>23ETCCS062</v>
      </c>
      <c r="C68" s="104" t="str">
        <f>'Sessional + End Term Assessment'!C69</f>
        <v>KHUSHAL TAMBAR</v>
      </c>
      <c r="D68" s="105"/>
      <c r="E68" s="105"/>
      <c r="F68" s="79">
        <v>11.0</v>
      </c>
      <c r="G68" s="80">
        <f t="shared" si="1"/>
        <v>1</v>
      </c>
      <c r="H68" s="80">
        <f t="shared" si="2"/>
        <v>1</v>
      </c>
      <c r="I68" s="80">
        <f t="shared" si="3"/>
        <v>1</v>
      </c>
      <c r="J68" s="79">
        <v>23.0</v>
      </c>
      <c r="K68" s="80">
        <f t="shared" si="4"/>
        <v>1</v>
      </c>
      <c r="L68" s="80">
        <f t="shared" si="5"/>
        <v>1</v>
      </c>
      <c r="M68" s="80">
        <f t="shared" si="6"/>
        <v>1</v>
      </c>
      <c r="N68" s="106">
        <v>21.0</v>
      </c>
      <c r="O68" s="80">
        <f t="shared" si="7"/>
        <v>1</v>
      </c>
      <c r="P68" s="80">
        <f t="shared" si="8"/>
        <v>1</v>
      </c>
      <c r="Q68" s="80">
        <f t="shared" si="9"/>
        <v>1</v>
      </c>
      <c r="R68" s="107">
        <f t="shared" si="10"/>
        <v>55</v>
      </c>
      <c r="S68" s="83">
        <v>54.0</v>
      </c>
      <c r="T68" s="60">
        <v>49.0</v>
      </c>
      <c r="U68" s="83">
        <f t="shared" si="11"/>
        <v>51.5</v>
      </c>
      <c r="V68" s="60">
        <v>26.0</v>
      </c>
      <c r="W68" s="60">
        <f t="shared" si="13"/>
        <v>61</v>
      </c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</row>
    <row r="69" ht="19.5" customHeight="1">
      <c r="A69" s="77">
        <f>'Sessional + End Term Assessment'!A70</f>
        <v>63</v>
      </c>
      <c r="B69" s="78" t="str">
        <f>'Sessional + End Term Assessment'!B70</f>
        <v>23ETCCS063</v>
      </c>
      <c r="C69" s="104" t="str">
        <f>'Sessional + End Term Assessment'!C70</f>
        <v>KHUSHBU BISHT</v>
      </c>
      <c r="D69" s="105"/>
      <c r="E69" s="105"/>
      <c r="F69" s="79">
        <v>11.0</v>
      </c>
      <c r="G69" s="80">
        <f t="shared" si="1"/>
        <v>1</v>
      </c>
      <c r="H69" s="80">
        <f t="shared" si="2"/>
        <v>1</v>
      </c>
      <c r="I69" s="80">
        <f t="shared" si="3"/>
        <v>1</v>
      </c>
      <c r="J69" s="79">
        <v>24.0</v>
      </c>
      <c r="K69" s="80">
        <f t="shared" si="4"/>
        <v>1</v>
      </c>
      <c r="L69" s="80">
        <f t="shared" si="5"/>
        <v>1</v>
      </c>
      <c r="M69" s="80">
        <f t="shared" si="6"/>
        <v>1</v>
      </c>
      <c r="N69" s="106">
        <v>22.0</v>
      </c>
      <c r="O69" s="80">
        <f t="shared" si="7"/>
        <v>1</v>
      </c>
      <c r="P69" s="80">
        <f t="shared" si="8"/>
        <v>1</v>
      </c>
      <c r="Q69" s="80">
        <f t="shared" si="9"/>
        <v>1</v>
      </c>
      <c r="R69" s="107">
        <f t="shared" si="10"/>
        <v>57</v>
      </c>
      <c r="S69" s="83">
        <v>70.0</v>
      </c>
      <c r="T69" s="60">
        <v>68.0</v>
      </c>
      <c r="U69" s="83">
        <f t="shared" si="11"/>
        <v>69</v>
      </c>
      <c r="V69" s="60">
        <v>27.0</v>
      </c>
      <c r="W69" s="60">
        <f t="shared" si="13"/>
        <v>63</v>
      </c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</row>
    <row r="70" ht="19.5" customHeight="1">
      <c r="A70" s="77">
        <f>'Sessional + End Term Assessment'!A71</f>
        <v>64</v>
      </c>
      <c r="B70" s="78" t="str">
        <f>'Sessional + End Term Assessment'!B71</f>
        <v>23ETCCS064</v>
      </c>
      <c r="C70" s="104" t="str">
        <f>'Sessional + End Term Assessment'!C71</f>
        <v>KHUSHI JAIN</v>
      </c>
      <c r="D70" s="105"/>
      <c r="E70" s="105"/>
      <c r="F70" s="79">
        <v>13.0</v>
      </c>
      <c r="G70" s="80">
        <f t="shared" si="1"/>
        <v>1</v>
      </c>
      <c r="H70" s="80">
        <f t="shared" si="2"/>
        <v>1</v>
      </c>
      <c r="I70" s="80">
        <f t="shared" si="3"/>
        <v>1</v>
      </c>
      <c r="J70" s="79">
        <v>27.0</v>
      </c>
      <c r="K70" s="80">
        <f t="shared" si="4"/>
        <v>1</v>
      </c>
      <c r="L70" s="80">
        <f t="shared" si="5"/>
        <v>1</v>
      </c>
      <c r="M70" s="80">
        <f t="shared" si="6"/>
        <v>1</v>
      </c>
      <c r="N70" s="106">
        <v>26.0</v>
      </c>
      <c r="O70" s="80">
        <f t="shared" si="7"/>
        <v>1</v>
      </c>
      <c r="P70" s="80">
        <f t="shared" si="8"/>
        <v>1</v>
      </c>
      <c r="Q70" s="80">
        <f t="shared" si="9"/>
        <v>1</v>
      </c>
      <c r="R70" s="107">
        <f t="shared" si="10"/>
        <v>66</v>
      </c>
      <c r="S70" s="83">
        <v>66.0</v>
      </c>
      <c r="T70" s="60">
        <v>61.0</v>
      </c>
      <c r="U70" s="83">
        <f t="shared" si="11"/>
        <v>63.5</v>
      </c>
      <c r="V70" s="60">
        <v>31.0</v>
      </c>
      <c r="W70" s="60">
        <f t="shared" si="13"/>
        <v>73</v>
      </c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</row>
    <row r="71" ht="19.5" customHeight="1">
      <c r="A71" s="77">
        <f>'Sessional + End Term Assessment'!A72</f>
        <v>65</v>
      </c>
      <c r="B71" s="78" t="str">
        <f>'Sessional + End Term Assessment'!B72</f>
        <v>23ETCCS065</v>
      </c>
      <c r="C71" s="104" t="str">
        <f>'Sessional + End Term Assessment'!C72</f>
        <v>KOMAL SHARMA</v>
      </c>
      <c r="D71" s="105"/>
      <c r="E71" s="105"/>
      <c r="F71" s="79">
        <v>10.0</v>
      </c>
      <c r="G71" s="80">
        <f t="shared" si="1"/>
        <v>1</v>
      </c>
      <c r="H71" s="80">
        <f t="shared" si="2"/>
        <v>1</v>
      </c>
      <c r="I71" s="80">
        <f t="shared" si="3"/>
        <v>1</v>
      </c>
      <c r="J71" s="79">
        <v>22.0</v>
      </c>
      <c r="K71" s="80">
        <f t="shared" si="4"/>
        <v>1</v>
      </c>
      <c r="L71" s="80">
        <f t="shared" si="5"/>
        <v>1</v>
      </c>
      <c r="M71" s="80">
        <f t="shared" si="6"/>
        <v>1</v>
      </c>
      <c r="N71" s="106">
        <v>21.0</v>
      </c>
      <c r="O71" s="80">
        <f t="shared" si="7"/>
        <v>1</v>
      </c>
      <c r="P71" s="80">
        <f t="shared" si="8"/>
        <v>1</v>
      </c>
      <c r="Q71" s="80">
        <f t="shared" si="9"/>
        <v>1</v>
      </c>
      <c r="R71" s="107">
        <f t="shared" si="10"/>
        <v>53</v>
      </c>
      <c r="S71" s="83">
        <v>54.0</v>
      </c>
      <c r="T71" s="60">
        <v>49.0</v>
      </c>
      <c r="U71" s="83">
        <f t="shared" si="11"/>
        <v>51.5</v>
      </c>
      <c r="V71" s="60">
        <v>25.0</v>
      </c>
      <c r="W71" s="60">
        <f t="shared" si="13"/>
        <v>59</v>
      </c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</row>
    <row r="72" ht="19.5" customHeight="1">
      <c r="A72" s="77">
        <f>'Sessional + End Term Assessment'!A73</f>
        <v>66</v>
      </c>
      <c r="B72" s="78" t="str">
        <f>'Sessional + End Term Assessment'!B73</f>
        <v>23ETCCS066</v>
      </c>
      <c r="C72" s="104" t="str">
        <f>'Sessional + End Term Assessment'!C73</f>
        <v>KRATIK SHARMA</v>
      </c>
      <c r="D72" s="105"/>
      <c r="E72" s="105"/>
      <c r="F72" s="79">
        <v>10.0</v>
      </c>
      <c r="G72" s="80">
        <f t="shared" si="1"/>
        <v>1</v>
      </c>
      <c r="H72" s="80">
        <f t="shared" si="2"/>
        <v>1</v>
      </c>
      <c r="I72" s="80">
        <f t="shared" si="3"/>
        <v>1</v>
      </c>
      <c r="J72" s="79">
        <v>22.0</v>
      </c>
      <c r="K72" s="80">
        <f t="shared" si="4"/>
        <v>1</v>
      </c>
      <c r="L72" s="80">
        <f t="shared" si="5"/>
        <v>1</v>
      </c>
      <c r="M72" s="80">
        <f t="shared" si="6"/>
        <v>1</v>
      </c>
      <c r="N72" s="106">
        <v>21.0</v>
      </c>
      <c r="O72" s="80">
        <f t="shared" si="7"/>
        <v>1</v>
      </c>
      <c r="P72" s="80">
        <f t="shared" si="8"/>
        <v>1</v>
      </c>
      <c r="Q72" s="80">
        <f t="shared" si="9"/>
        <v>1</v>
      </c>
      <c r="R72" s="107">
        <f t="shared" si="10"/>
        <v>53</v>
      </c>
      <c r="S72" s="83">
        <v>54.0</v>
      </c>
      <c r="T72" s="60">
        <v>49.0</v>
      </c>
      <c r="U72" s="83">
        <f t="shared" si="11"/>
        <v>51.5</v>
      </c>
      <c r="V72" s="60">
        <v>25.0</v>
      </c>
      <c r="W72" s="60">
        <f t="shared" si="13"/>
        <v>59</v>
      </c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</row>
    <row r="73" ht="19.5" customHeight="1">
      <c r="A73" s="77">
        <f>'Sessional + End Term Assessment'!A74</f>
        <v>67</v>
      </c>
      <c r="B73" s="78" t="str">
        <f>'Sessional + End Term Assessment'!B74</f>
        <v>23ETCCS067</v>
      </c>
      <c r="C73" s="104" t="str">
        <f>'Sessional + End Term Assessment'!C74</f>
        <v>KRISHNA DOSHI</v>
      </c>
      <c r="D73" s="105"/>
      <c r="E73" s="105"/>
      <c r="F73" s="79">
        <v>12.0</v>
      </c>
      <c r="G73" s="80">
        <f t="shared" si="1"/>
        <v>1</v>
      </c>
      <c r="H73" s="80">
        <f t="shared" si="2"/>
        <v>1</v>
      </c>
      <c r="I73" s="80">
        <f t="shared" si="3"/>
        <v>1</v>
      </c>
      <c r="J73" s="79">
        <v>27.0</v>
      </c>
      <c r="K73" s="80">
        <f t="shared" si="4"/>
        <v>1</v>
      </c>
      <c r="L73" s="80">
        <f t="shared" si="5"/>
        <v>1</v>
      </c>
      <c r="M73" s="80">
        <f t="shared" si="6"/>
        <v>1</v>
      </c>
      <c r="N73" s="106">
        <v>25.0</v>
      </c>
      <c r="O73" s="80">
        <f t="shared" si="7"/>
        <v>1</v>
      </c>
      <c r="P73" s="80">
        <f t="shared" si="8"/>
        <v>1</v>
      </c>
      <c r="Q73" s="80">
        <f t="shared" si="9"/>
        <v>1</v>
      </c>
      <c r="R73" s="107">
        <f t="shared" si="10"/>
        <v>64</v>
      </c>
      <c r="S73" s="83">
        <v>59.0</v>
      </c>
      <c r="T73" s="60">
        <v>54.0</v>
      </c>
      <c r="U73" s="83">
        <f t="shared" si="11"/>
        <v>56.5</v>
      </c>
      <c r="V73" s="60">
        <v>30.0</v>
      </c>
      <c r="W73" s="60">
        <f t="shared" si="13"/>
        <v>70</v>
      </c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</row>
    <row r="74" ht="19.5" customHeight="1">
      <c r="A74" s="77">
        <f>'Sessional + End Term Assessment'!A75</f>
        <v>68</v>
      </c>
      <c r="B74" s="78" t="str">
        <f>'Sessional + End Term Assessment'!B75</f>
        <v>23ETCCS068</v>
      </c>
      <c r="C74" s="104" t="str">
        <f>'Sessional + End Term Assessment'!C75</f>
        <v>KUASHAL KUMAWAT</v>
      </c>
      <c r="D74" s="105"/>
      <c r="E74" s="105"/>
      <c r="F74" s="79">
        <v>9.0</v>
      </c>
      <c r="G74" s="80">
        <f t="shared" si="1"/>
        <v>1</v>
      </c>
      <c r="H74" s="80">
        <f t="shared" si="2"/>
        <v>1</v>
      </c>
      <c r="I74" s="80">
        <f t="shared" si="3"/>
        <v>0</v>
      </c>
      <c r="J74" s="79">
        <v>20.0</v>
      </c>
      <c r="K74" s="80">
        <f t="shared" si="4"/>
        <v>1</v>
      </c>
      <c r="L74" s="80">
        <f t="shared" si="5"/>
        <v>1</v>
      </c>
      <c r="M74" s="80">
        <f t="shared" si="6"/>
        <v>1</v>
      </c>
      <c r="N74" s="106">
        <v>20.0</v>
      </c>
      <c r="O74" s="80">
        <f t="shared" si="7"/>
        <v>1</v>
      </c>
      <c r="P74" s="80">
        <f t="shared" si="8"/>
        <v>1</v>
      </c>
      <c r="Q74" s="80">
        <f t="shared" si="9"/>
        <v>1</v>
      </c>
      <c r="R74" s="107">
        <f t="shared" si="10"/>
        <v>49</v>
      </c>
      <c r="S74" s="83">
        <v>54.0</v>
      </c>
      <c r="T74" s="60">
        <v>49.0</v>
      </c>
      <c r="U74" s="83">
        <f t="shared" si="11"/>
        <v>51.5</v>
      </c>
      <c r="V74" s="60">
        <v>23.0</v>
      </c>
      <c r="W74" s="60">
        <f t="shared" si="13"/>
        <v>54</v>
      </c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</row>
    <row r="75" ht="19.5" customHeight="1">
      <c r="A75" s="77">
        <f>'Sessional + End Term Assessment'!A76</f>
        <v>69</v>
      </c>
      <c r="B75" s="78" t="str">
        <f>'Sessional + End Term Assessment'!B76</f>
        <v>23ETCCS069</v>
      </c>
      <c r="C75" s="104" t="str">
        <f>'Sessional + End Term Assessment'!C76</f>
        <v>LAKSH PATEL</v>
      </c>
      <c r="D75" s="105"/>
      <c r="E75" s="105"/>
      <c r="F75" s="79">
        <v>9.0</v>
      </c>
      <c r="G75" s="80">
        <f t="shared" si="1"/>
        <v>1</v>
      </c>
      <c r="H75" s="80">
        <f t="shared" si="2"/>
        <v>1</v>
      </c>
      <c r="I75" s="80">
        <f t="shared" si="3"/>
        <v>0</v>
      </c>
      <c r="J75" s="79">
        <v>19.0</v>
      </c>
      <c r="K75" s="80">
        <f t="shared" si="4"/>
        <v>1</v>
      </c>
      <c r="L75" s="80">
        <f t="shared" si="5"/>
        <v>1</v>
      </c>
      <c r="M75" s="80">
        <f t="shared" si="6"/>
        <v>0</v>
      </c>
      <c r="N75" s="106">
        <v>18.0</v>
      </c>
      <c r="O75" s="80">
        <f t="shared" si="7"/>
        <v>1</v>
      </c>
      <c r="P75" s="80">
        <f t="shared" si="8"/>
        <v>1</v>
      </c>
      <c r="Q75" s="80">
        <f t="shared" si="9"/>
        <v>0</v>
      </c>
      <c r="R75" s="107">
        <f t="shared" si="10"/>
        <v>46</v>
      </c>
      <c r="S75" s="83">
        <v>54.0</v>
      </c>
      <c r="T75" s="60">
        <v>49.0</v>
      </c>
      <c r="U75" s="83">
        <f t="shared" si="11"/>
        <v>51.5</v>
      </c>
      <c r="V75" s="60">
        <v>22.0</v>
      </c>
      <c r="W75" s="60">
        <f t="shared" si="13"/>
        <v>52</v>
      </c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</row>
    <row r="76" ht="19.5" customHeight="1">
      <c r="A76" s="77">
        <f>'Sessional + End Term Assessment'!A77</f>
        <v>70</v>
      </c>
      <c r="B76" s="78" t="str">
        <f>'Sessional + End Term Assessment'!B77</f>
        <v>23ETCCS070</v>
      </c>
      <c r="C76" s="104" t="str">
        <f>'Sessional + End Term Assessment'!C77</f>
        <v>LAKSHITA CHUNDAWAT</v>
      </c>
      <c r="D76" s="105"/>
      <c r="E76" s="105"/>
      <c r="F76" s="79">
        <v>12.0</v>
      </c>
      <c r="G76" s="80">
        <f t="shared" si="1"/>
        <v>1</v>
      </c>
      <c r="H76" s="80">
        <f t="shared" si="2"/>
        <v>1</v>
      </c>
      <c r="I76" s="80">
        <f t="shared" si="3"/>
        <v>1</v>
      </c>
      <c r="J76" s="79">
        <v>25.0</v>
      </c>
      <c r="K76" s="80">
        <f t="shared" si="4"/>
        <v>1</v>
      </c>
      <c r="L76" s="80">
        <f t="shared" si="5"/>
        <v>1</v>
      </c>
      <c r="M76" s="80">
        <f t="shared" si="6"/>
        <v>1</v>
      </c>
      <c r="N76" s="106">
        <v>23.0</v>
      </c>
      <c r="O76" s="80">
        <f t="shared" si="7"/>
        <v>1</v>
      </c>
      <c r="P76" s="80">
        <f t="shared" si="8"/>
        <v>1</v>
      </c>
      <c r="Q76" s="80">
        <f t="shared" si="9"/>
        <v>1</v>
      </c>
      <c r="R76" s="107">
        <f t="shared" si="10"/>
        <v>60</v>
      </c>
      <c r="S76" s="83">
        <v>54.0</v>
      </c>
      <c r="T76" s="60">
        <v>49.0</v>
      </c>
      <c r="U76" s="83">
        <f t="shared" si="11"/>
        <v>51.5</v>
      </c>
      <c r="V76" s="60">
        <v>28.0</v>
      </c>
      <c r="W76" s="60">
        <f t="shared" si="13"/>
        <v>66</v>
      </c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</row>
    <row r="77" ht="19.5" customHeight="1">
      <c r="A77" s="77">
        <f>'Sessional + End Term Assessment'!A78</f>
        <v>71</v>
      </c>
      <c r="B77" s="78" t="str">
        <f>'Sessional + End Term Assessment'!B78</f>
        <v>23ETCCS071</v>
      </c>
      <c r="C77" s="104" t="str">
        <f>'Sessional + End Term Assessment'!C78</f>
        <v>LAKSHYARAJ PURBIA</v>
      </c>
      <c r="D77" s="105"/>
      <c r="E77" s="105"/>
      <c r="F77" s="79">
        <v>12.0</v>
      </c>
      <c r="G77" s="80">
        <f t="shared" si="1"/>
        <v>1</v>
      </c>
      <c r="H77" s="80">
        <f t="shared" si="2"/>
        <v>1</v>
      </c>
      <c r="I77" s="80">
        <f t="shared" si="3"/>
        <v>1</v>
      </c>
      <c r="J77" s="79">
        <v>26.0</v>
      </c>
      <c r="K77" s="80">
        <f t="shared" si="4"/>
        <v>1</v>
      </c>
      <c r="L77" s="80">
        <f t="shared" si="5"/>
        <v>1</v>
      </c>
      <c r="M77" s="80">
        <f t="shared" si="6"/>
        <v>1</v>
      </c>
      <c r="N77" s="106">
        <v>24.0</v>
      </c>
      <c r="O77" s="80">
        <f t="shared" si="7"/>
        <v>1</v>
      </c>
      <c r="P77" s="80">
        <f t="shared" si="8"/>
        <v>1</v>
      </c>
      <c r="Q77" s="80">
        <f t="shared" si="9"/>
        <v>1</v>
      </c>
      <c r="R77" s="107">
        <f t="shared" si="10"/>
        <v>62</v>
      </c>
      <c r="S77" s="83">
        <v>54.0</v>
      </c>
      <c r="T77" s="60">
        <v>49.0</v>
      </c>
      <c r="U77" s="83">
        <f t="shared" si="11"/>
        <v>51.5</v>
      </c>
      <c r="V77" s="60">
        <v>29.0</v>
      </c>
      <c r="W77" s="60">
        <f t="shared" si="13"/>
        <v>68</v>
      </c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</row>
    <row r="78" ht="19.5" customHeight="1">
      <c r="A78" s="77">
        <f>'Sessional + End Term Assessment'!A79</f>
        <v>72</v>
      </c>
      <c r="B78" s="78" t="str">
        <f>'Sessional + End Term Assessment'!B79</f>
        <v>23ETCCS072</v>
      </c>
      <c r="C78" s="104" t="str">
        <f>'Sessional + End Term Assessment'!C79</f>
        <v>LALIT SUTHAR</v>
      </c>
      <c r="D78" s="105"/>
      <c r="E78" s="105"/>
      <c r="F78" s="79">
        <v>12.0</v>
      </c>
      <c r="G78" s="80">
        <f t="shared" si="1"/>
        <v>1</v>
      </c>
      <c r="H78" s="80">
        <f t="shared" si="2"/>
        <v>1</v>
      </c>
      <c r="I78" s="80">
        <f t="shared" si="3"/>
        <v>1</v>
      </c>
      <c r="J78" s="79">
        <v>27.0</v>
      </c>
      <c r="K78" s="80">
        <f t="shared" si="4"/>
        <v>1</v>
      </c>
      <c r="L78" s="80">
        <f t="shared" si="5"/>
        <v>1</v>
      </c>
      <c r="M78" s="80">
        <f t="shared" si="6"/>
        <v>1</v>
      </c>
      <c r="N78" s="106">
        <v>25.0</v>
      </c>
      <c r="O78" s="80">
        <f t="shared" si="7"/>
        <v>1</v>
      </c>
      <c r="P78" s="80">
        <f t="shared" si="8"/>
        <v>1</v>
      </c>
      <c r="Q78" s="80">
        <f t="shared" si="9"/>
        <v>1</v>
      </c>
      <c r="R78" s="107">
        <f t="shared" si="10"/>
        <v>64</v>
      </c>
      <c r="S78" s="83">
        <v>70.0</v>
      </c>
      <c r="T78" s="60">
        <v>68.0</v>
      </c>
      <c r="U78" s="83">
        <f t="shared" si="11"/>
        <v>69</v>
      </c>
      <c r="V78" s="60">
        <v>30.0</v>
      </c>
      <c r="W78" s="60">
        <f t="shared" si="13"/>
        <v>70</v>
      </c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</row>
    <row r="79" ht="19.5" customHeight="1">
      <c r="A79" s="77">
        <f>'Sessional + End Term Assessment'!A80</f>
        <v>73</v>
      </c>
      <c r="B79" s="78" t="str">
        <f>'Sessional + End Term Assessment'!B80</f>
        <v>23ETCCS073</v>
      </c>
      <c r="C79" s="104" t="str">
        <f>'Sessional + End Term Assessment'!C80</f>
        <v>MANAN JAIN</v>
      </c>
      <c r="D79" s="105"/>
      <c r="E79" s="105"/>
      <c r="F79" s="79">
        <v>12.0</v>
      </c>
      <c r="G79" s="80">
        <f t="shared" si="1"/>
        <v>1</v>
      </c>
      <c r="H79" s="80">
        <f t="shared" si="2"/>
        <v>1</v>
      </c>
      <c r="I79" s="80">
        <f t="shared" si="3"/>
        <v>1</v>
      </c>
      <c r="J79" s="79">
        <v>25.0</v>
      </c>
      <c r="K79" s="80">
        <f t="shared" si="4"/>
        <v>1</v>
      </c>
      <c r="L79" s="80">
        <f t="shared" si="5"/>
        <v>1</v>
      </c>
      <c r="M79" s="80">
        <f t="shared" si="6"/>
        <v>1</v>
      </c>
      <c r="N79" s="106">
        <v>23.0</v>
      </c>
      <c r="O79" s="80">
        <f t="shared" si="7"/>
        <v>1</v>
      </c>
      <c r="P79" s="80">
        <f t="shared" si="8"/>
        <v>1</v>
      </c>
      <c r="Q79" s="80">
        <f t="shared" si="9"/>
        <v>1</v>
      </c>
      <c r="R79" s="107">
        <f t="shared" si="10"/>
        <v>60</v>
      </c>
      <c r="S79" s="83">
        <v>66.0</v>
      </c>
      <c r="T79" s="60">
        <v>61.0</v>
      </c>
      <c r="U79" s="83">
        <f t="shared" si="11"/>
        <v>63.5</v>
      </c>
      <c r="V79" s="60">
        <v>28.0</v>
      </c>
      <c r="W79" s="60">
        <f t="shared" si="13"/>
        <v>66</v>
      </c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</row>
    <row r="80" ht="19.5" customHeight="1">
      <c r="A80" s="77">
        <f>'Sessional + End Term Assessment'!A81</f>
        <v>74</v>
      </c>
      <c r="B80" s="78" t="str">
        <f>'Sessional + End Term Assessment'!B81</f>
        <v>23ETCCS074</v>
      </c>
      <c r="C80" s="104" t="str">
        <f>'Sessional + End Term Assessment'!C81</f>
        <v>MANAN MEHTA</v>
      </c>
      <c r="D80" s="105"/>
      <c r="E80" s="105"/>
      <c r="F80" s="79">
        <v>12.0</v>
      </c>
      <c r="G80" s="80">
        <f t="shared" si="1"/>
        <v>1</v>
      </c>
      <c r="H80" s="80">
        <f t="shared" si="2"/>
        <v>1</v>
      </c>
      <c r="I80" s="80">
        <f t="shared" si="3"/>
        <v>1</v>
      </c>
      <c r="J80" s="79">
        <v>25.0</v>
      </c>
      <c r="K80" s="80">
        <f t="shared" si="4"/>
        <v>1</v>
      </c>
      <c r="L80" s="80">
        <f t="shared" si="5"/>
        <v>1</v>
      </c>
      <c r="M80" s="80">
        <f t="shared" si="6"/>
        <v>1</v>
      </c>
      <c r="N80" s="106">
        <v>23.0</v>
      </c>
      <c r="O80" s="80">
        <f t="shared" si="7"/>
        <v>1</v>
      </c>
      <c r="P80" s="80">
        <f t="shared" si="8"/>
        <v>1</v>
      </c>
      <c r="Q80" s="80">
        <f t="shared" si="9"/>
        <v>1</v>
      </c>
      <c r="R80" s="107">
        <f t="shared" si="10"/>
        <v>60</v>
      </c>
      <c r="S80" s="83">
        <v>54.0</v>
      </c>
      <c r="T80" s="60">
        <v>49.0</v>
      </c>
      <c r="U80" s="83">
        <f t="shared" si="11"/>
        <v>51.5</v>
      </c>
      <c r="V80" s="60">
        <v>28.0</v>
      </c>
      <c r="W80" s="60">
        <f t="shared" si="13"/>
        <v>66</v>
      </c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</row>
    <row r="81" ht="19.5" customHeight="1">
      <c r="A81" s="77">
        <f>'Sessional + End Term Assessment'!A82</f>
        <v>75</v>
      </c>
      <c r="B81" s="78" t="str">
        <f>'Sessional + End Term Assessment'!B82</f>
        <v>23ETCCS075</v>
      </c>
      <c r="C81" s="104" t="str">
        <f>'Sessional + End Term Assessment'!C82</f>
        <v>MANISH SUTHAR</v>
      </c>
      <c r="D81" s="105"/>
      <c r="E81" s="105"/>
      <c r="F81" s="79">
        <v>9.0</v>
      </c>
      <c r="G81" s="80">
        <f t="shared" si="1"/>
        <v>1</v>
      </c>
      <c r="H81" s="80">
        <f t="shared" si="2"/>
        <v>1</v>
      </c>
      <c r="I81" s="80">
        <f t="shared" si="3"/>
        <v>0</v>
      </c>
      <c r="J81" s="79">
        <v>20.0</v>
      </c>
      <c r="K81" s="80">
        <f t="shared" si="4"/>
        <v>1</v>
      </c>
      <c r="L81" s="80">
        <f t="shared" si="5"/>
        <v>1</v>
      </c>
      <c r="M81" s="80">
        <f t="shared" si="6"/>
        <v>1</v>
      </c>
      <c r="N81" s="106">
        <v>20.0</v>
      </c>
      <c r="O81" s="80">
        <f t="shared" si="7"/>
        <v>1</v>
      </c>
      <c r="P81" s="80">
        <f t="shared" si="8"/>
        <v>1</v>
      </c>
      <c r="Q81" s="80">
        <f t="shared" si="9"/>
        <v>1</v>
      </c>
      <c r="R81" s="107">
        <f t="shared" si="10"/>
        <v>49</v>
      </c>
      <c r="S81" s="83">
        <v>54.0</v>
      </c>
      <c r="T81" s="60">
        <v>49.0</v>
      </c>
      <c r="U81" s="83">
        <f t="shared" si="11"/>
        <v>51.5</v>
      </c>
      <c r="V81" s="60">
        <v>23.0</v>
      </c>
      <c r="W81" s="60">
        <f t="shared" si="13"/>
        <v>54</v>
      </c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</row>
    <row r="82" ht="19.5" customHeight="1">
      <c r="A82" s="77">
        <f>'Sessional + End Term Assessment'!A83</f>
        <v>76</v>
      </c>
      <c r="B82" s="78" t="str">
        <f>'Sessional + End Term Assessment'!B83</f>
        <v>23ETCCS076</v>
      </c>
      <c r="C82" s="104" t="str">
        <f>'Sessional + End Term Assessment'!C83</f>
        <v>MANRAJ SINGH CHOUHAN</v>
      </c>
      <c r="D82" s="105"/>
      <c r="E82" s="105"/>
      <c r="F82" s="79">
        <v>8.0</v>
      </c>
      <c r="G82" s="80">
        <f t="shared" si="1"/>
        <v>1</v>
      </c>
      <c r="H82" s="80">
        <f t="shared" si="2"/>
        <v>0</v>
      </c>
      <c r="I82" s="80">
        <f t="shared" si="3"/>
        <v>0</v>
      </c>
      <c r="J82" s="79">
        <v>18.0</v>
      </c>
      <c r="K82" s="80">
        <f t="shared" si="4"/>
        <v>1</v>
      </c>
      <c r="L82" s="80">
        <f t="shared" si="5"/>
        <v>1</v>
      </c>
      <c r="M82" s="80">
        <f t="shared" si="6"/>
        <v>0</v>
      </c>
      <c r="N82" s="106">
        <v>16.0</v>
      </c>
      <c r="O82" s="80">
        <f t="shared" si="7"/>
        <v>1</v>
      </c>
      <c r="P82" s="80">
        <f t="shared" si="8"/>
        <v>0</v>
      </c>
      <c r="Q82" s="80">
        <f t="shared" si="9"/>
        <v>0</v>
      </c>
      <c r="R82" s="107">
        <f t="shared" si="10"/>
        <v>42</v>
      </c>
      <c r="S82" s="83">
        <v>49.0</v>
      </c>
      <c r="T82" s="60">
        <v>45.0</v>
      </c>
      <c r="U82" s="83">
        <f t="shared" si="11"/>
        <v>47</v>
      </c>
      <c r="V82" s="60">
        <v>20.0</v>
      </c>
      <c r="W82" s="60">
        <f t="shared" si="13"/>
        <v>47</v>
      </c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</row>
    <row r="83" ht="19.5" customHeight="1">
      <c r="A83" s="77">
        <f>'Sessional + End Term Assessment'!A84</f>
        <v>77</v>
      </c>
      <c r="B83" s="78" t="str">
        <f>'Sessional + End Term Assessment'!B84</f>
        <v>23ETCCS077</v>
      </c>
      <c r="C83" s="104" t="str">
        <f>'Sessional + End Term Assessment'!C84</f>
        <v>MAYANK KUMAR GAUTAM</v>
      </c>
      <c r="D83" s="105"/>
      <c r="E83" s="105"/>
      <c r="F83" s="79">
        <v>10.0</v>
      </c>
      <c r="G83" s="80">
        <f t="shared" si="1"/>
        <v>1</v>
      </c>
      <c r="H83" s="80">
        <f t="shared" si="2"/>
        <v>1</v>
      </c>
      <c r="I83" s="80">
        <f t="shared" si="3"/>
        <v>1</v>
      </c>
      <c r="J83" s="79">
        <v>22.0</v>
      </c>
      <c r="K83" s="80">
        <f t="shared" si="4"/>
        <v>1</v>
      </c>
      <c r="L83" s="80">
        <f t="shared" si="5"/>
        <v>1</v>
      </c>
      <c r="M83" s="80">
        <f t="shared" si="6"/>
        <v>1</v>
      </c>
      <c r="N83" s="106">
        <v>21.0</v>
      </c>
      <c r="O83" s="80">
        <f t="shared" si="7"/>
        <v>1</v>
      </c>
      <c r="P83" s="80">
        <f t="shared" si="8"/>
        <v>1</v>
      </c>
      <c r="Q83" s="80">
        <f t="shared" si="9"/>
        <v>1</v>
      </c>
      <c r="R83" s="107">
        <f t="shared" si="10"/>
        <v>53</v>
      </c>
      <c r="S83" s="83">
        <v>70.0</v>
      </c>
      <c r="T83" s="60">
        <v>68.0</v>
      </c>
      <c r="U83" s="83">
        <f t="shared" si="11"/>
        <v>69</v>
      </c>
      <c r="V83" s="60">
        <v>25.0</v>
      </c>
      <c r="W83" s="60">
        <f t="shared" si="13"/>
        <v>59</v>
      </c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</row>
    <row r="84" ht="19.5" customHeight="1">
      <c r="A84" s="77">
        <f>'Sessional + End Term Assessment'!A85</f>
        <v>78</v>
      </c>
      <c r="B84" s="78" t="str">
        <f>'Sessional + End Term Assessment'!B85</f>
        <v>23ETCCS078</v>
      </c>
      <c r="C84" s="104" t="str">
        <f>'Sessional + End Term Assessment'!C85</f>
        <v>MAYANK LOHAR</v>
      </c>
      <c r="D84" s="105"/>
      <c r="E84" s="105"/>
      <c r="F84" s="79">
        <v>12.0</v>
      </c>
      <c r="G84" s="80">
        <f t="shared" si="1"/>
        <v>1</v>
      </c>
      <c r="H84" s="80">
        <f t="shared" si="2"/>
        <v>1</v>
      </c>
      <c r="I84" s="80">
        <f t="shared" si="3"/>
        <v>1</v>
      </c>
      <c r="J84" s="79">
        <v>27.0</v>
      </c>
      <c r="K84" s="80">
        <f t="shared" si="4"/>
        <v>1</v>
      </c>
      <c r="L84" s="80">
        <f t="shared" si="5"/>
        <v>1</v>
      </c>
      <c r="M84" s="80">
        <f t="shared" si="6"/>
        <v>1</v>
      </c>
      <c r="N84" s="106">
        <v>25.0</v>
      </c>
      <c r="O84" s="80">
        <f t="shared" si="7"/>
        <v>1</v>
      </c>
      <c r="P84" s="80">
        <f t="shared" si="8"/>
        <v>1</v>
      </c>
      <c r="Q84" s="80">
        <f t="shared" si="9"/>
        <v>1</v>
      </c>
      <c r="R84" s="107">
        <f t="shared" si="10"/>
        <v>64</v>
      </c>
      <c r="S84" s="83">
        <v>70.0</v>
      </c>
      <c r="T84" s="60">
        <v>68.0</v>
      </c>
      <c r="U84" s="83">
        <f t="shared" si="11"/>
        <v>69</v>
      </c>
      <c r="V84" s="60">
        <v>30.0</v>
      </c>
      <c r="W84" s="60">
        <f t="shared" si="13"/>
        <v>70</v>
      </c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</row>
    <row r="85" ht="19.5" customHeight="1">
      <c r="A85" s="77">
        <f>'Sessional + End Term Assessment'!A86</f>
        <v>79</v>
      </c>
      <c r="B85" s="78" t="str">
        <f>'Sessional + End Term Assessment'!B86</f>
        <v>23ETCCS079</v>
      </c>
      <c r="C85" s="104" t="str">
        <f>'Sessional + End Term Assessment'!C86</f>
        <v>MEET SHARMA</v>
      </c>
      <c r="D85" s="105"/>
      <c r="E85" s="105"/>
      <c r="F85" s="79">
        <v>10.0</v>
      </c>
      <c r="G85" s="80">
        <f t="shared" si="1"/>
        <v>1</v>
      </c>
      <c r="H85" s="80">
        <f t="shared" si="2"/>
        <v>1</v>
      </c>
      <c r="I85" s="80">
        <f t="shared" si="3"/>
        <v>1</v>
      </c>
      <c r="J85" s="79">
        <v>21.0</v>
      </c>
      <c r="K85" s="80">
        <f t="shared" si="4"/>
        <v>1</v>
      </c>
      <c r="L85" s="80">
        <f t="shared" si="5"/>
        <v>1</v>
      </c>
      <c r="M85" s="80">
        <f t="shared" si="6"/>
        <v>1</v>
      </c>
      <c r="N85" s="106">
        <v>20.0</v>
      </c>
      <c r="O85" s="80">
        <f t="shared" si="7"/>
        <v>1</v>
      </c>
      <c r="P85" s="80">
        <f t="shared" si="8"/>
        <v>1</v>
      </c>
      <c r="Q85" s="80">
        <f t="shared" si="9"/>
        <v>1</v>
      </c>
      <c r="R85" s="107">
        <f t="shared" si="10"/>
        <v>51</v>
      </c>
      <c r="S85" s="83">
        <v>68.0</v>
      </c>
      <c r="T85" s="60">
        <v>63.0</v>
      </c>
      <c r="U85" s="83">
        <f t="shared" si="11"/>
        <v>65.5</v>
      </c>
      <c r="V85" s="60">
        <v>24.0</v>
      </c>
      <c r="W85" s="60">
        <f t="shared" si="13"/>
        <v>56</v>
      </c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</row>
    <row r="86" ht="19.5" customHeight="1">
      <c r="A86" s="77">
        <f>'Sessional + End Term Assessment'!A87</f>
        <v>80</v>
      </c>
      <c r="B86" s="78" t="str">
        <f>'Sessional + End Term Assessment'!B87</f>
        <v>23ETCCS080</v>
      </c>
      <c r="C86" s="104" t="str">
        <f>'Sessional + End Term Assessment'!C87</f>
        <v>MISHIKA PARIKH</v>
      </c>
      <c r="D86" s="105"/>
      <c r="E86" s="105"/>
      <c r="F86" s="79">
        <v>12.0</v>
      </c>
      <c r="G86" s="80">
        <f t="shared" si="1"/>
        <v>1</v>
      </c>
      <c r="H86" s="80">
        <f t="shared" si="2"/>
        <v>1</v>
      </c>
      <c r="I86" s="80">
        <f t="shared" si="3"/>
        <v>1</v>
      </c>
      <c r="J86" s="79">
        <v>27.0</v>
      </c>
      <c r="K86" s="80">
        <f t="shared" si="4"/>
        <v>1</v>
      </c>
      <c r="L86" s="80">
        <f t="shared" si="5"/>
        <v>1</v>
      </c>
      <c r="M86" s="80">
        <f t="shared" si="6"/>
        <v>1</v>
      </c>
      <c r="N86" s="106">
        <v>25.0</v>
      </c>
      <c r="O86" s="80">
        <f t="shared" si="7"/>
        <v>1</v>
      </c>
      <c r="P86" s="80">
        <f t="shared" si="8"/>
        <v>1</v>
      </c>
      <c r="Q86" s="80">
        <f t="shared" si="9"/>
        <v>1</v>
      </c>
      <c r="R86" s="107">
        <f t="shared" si="10"/>
        <v>64</v>
      </c>
      <c r="S86" s="83">
        <v>70.0</v>
      </c>
      <c r="T86" s="60">
        <v>68.0</v>
      </c>
      <c r="U86" s="83">
        <f t="shared" si="11"/>
        <v>69</v>
      </c>
      <c r="V86" s="60">
        <v>30.0</v>
      </c>
      <c r="W86" s="60">
        <f t="shared" si="13"/>
        <v>70</v>
      </c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</row>
    <row r="87" ht="19.5" customHeight="1">
      <c r="A87" s="77">
        <f>'Sessional + End Term Assessment'!A88</f>
        <v>81</v>
      </c>
      <c r="B87" s="78" t="str">
        <f>'Sessional + End Term Assessment'!B88</f>
        <v>23ETCCS081</v>
      </c>
      <c r="C87" s="104" t="str">
        <f>'Sessional + End Term Assessment'!C88</f>
        <v>MOHIT KUMAR KALAL</v>
      </c>
      <c r="D87" s="105"/>
      <c r="E87" s="105"/>
      <c r="F87" s="79">
        <v>10.0</v>
      </c>
      <c r="G87" s="80">
        <f t="shared" si="1"/>
        <v>1</v>
      </c>
      <c r="H87" s="80">
        <f t="shared" si="2"/>
        <v>1</v>
      </c>
      <c r="I87" s="80">
        <f t="shared" si="3"/>
        <v>1</v>
      </c>
      <c r="J87" s="79">
        <v>21.0</v>
      </c>
      <c r="K87" s="80">
        <f t="shared" si="4"/>
        <v>1</v>
      </c>
      <c r="L87" s="80">
        <f t="shared" si="5"/>
        <v>1</v>
      </c>
      <c r="M87" s="80">
        <f t="shared" si="6"/>
        <v>1</v>
      </c>
      <c r="N87" s="106">
        <v>20.0</v>
      </c>
      <c r="O87" s="80">
        <f t="shared" si="7"/>
        <v>1</v>
      </c>
      <c r="P87" s="80">
        <f t="shared" si="8"/>
        <v>1</v>
      </c>
      <c r="Q87" s="80">
        <f t="shared" si="9"/>
        <v>1</v>
      </c>
      <c r="R87" s="107">
        <f t="shared" si="10"/>
        <v>51</v>
      </c>
      <c r="S87" s="83">
        <v>54.0</v>
      </c>
      <c r="T87" s="60">
        <v>49.0</v>
      </c>
      <c r="U87" s="83">
        <f t="shared" si="11"/>
        <v>51.5</v>
      </c>
      <c r="V87" s="60">
        <v>24.0</v>
      </c>
      <c r="W87" s="60">
        <f t="shared" si="13"/>
        <v>56</v>
      </c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</row>
    <row r="88" ht="19.5" customHeight="1">
      <c r="A88" s="77">
        <f>'Sessional + End Term Assessment'!A89</f>
        <v>82</v>
      </c>
      <c r="B88" s="78" t="str">
        <f>'Sessional + End Term Assessment'!B89</f>
        <v>23ETCCS082</v>
      </c>
      <c r="C88" s="104" t="str">
        <f>'Sessional + End Term Assessment'!C89</f>
        <v>MOHIT MALI</v>
      </c>
      <c r="D88" s="105"/>
      <c r="E88" s="105"/>
      <c r="F88" s="79">
        <v>9.0</v>
      </c>
      <c r="G88" s="80">
        <f t="shared" si="1"/>
        <v>1</v>
      </c>
      <c r="H88" s="80">
        <f t="shared" si="2"/>
        <v>1</v>
      </c>
      <c r="I88" s="80">
        <f t="shared" si="3"/>
        <v>0</v>
      </c>
      <c r="J88" s="79">
        <v>19.0</v>
      </c>
      <c r="K88" s="80">
        <f t="shared" si="4"/>
        <v>1</v>
      </c>
      <c r="L88" s="80">
        <f t="shared" si="5"/>
        <v>1</v>
      </c>
      <c r="M88" s="80">
        <f t="shared" si="6"/>
        <v>0</v>
      </c>
      <c r="N88" s="106">
        <v>18.0</v>
      </c>
      <c r="O88" s="80">
        <f t="shared" si="7"/>
        <v>1</v>
      </c>
      <c r="P88" s="80">
        <f t="shared" si="8"/>
        <v>1</v>
      </c>
      <c r="Q88" s="80">
        <f t="shared" si="9"/>
        <v>0</v>
      </c>
      <c r="R88" s="107">
        <f t="shared" si="10"/>
        <v>46</v>
      </c>
      <c r="S88" s="83">
        <v>68.0</v>
      </c>
      <c r="T88" s="60">
        <v>63.0</v>
      </c>
      <c r="U88" s="83">
        <f t="shared" si="11"/>
        <v>65.5</v>
      </c>
      <c r="V88" s="60">
        <v>22.0</v>
      </c>
      <c r="W88" s="60">
        <f t="shared" si="13"/>
        <v>52</v>
      </c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</row>
    <row r="89" ht="19.5" customHeight="1">
      <c r="A89" s="77">
        <f>'Sessional + End Term Assessment'!A90</f>
        <v>83</v>
      </c>
      <c r="B89" s="78" t="str">
        <f>'Sessional + End Term Assessment'!B90</f>
        <v>23ETCCS083</v>
      </c>
      <c r="C89" s="104" t="str">
        <f>'Sessional + End Term Assessment'!C90</f>
        <v>MRADUL BAHETI</v>
      </c>
      <c r="D89" s="105"/>
      <c r="E89" s="105"/>
      <c r="F89" s="79">
        <v>13.0</v>
      </c>
      <c r="G89" s="80">
        <f t="shared" si="1"/>
        <v>1</v>
      </c>
      <c r="H89" s="80">
        <f t="shared" si="2"/>
        <v>1</v>
      </c>
      <c r="I89" s="80">
        <f t="shared" si="3"/>
        <v>1</v>
      </c>
      <c r="J89" s="79">
        <v>27.0</v>
      </c>
      <c r="K89" s="80">
        <f t="shared" si="4"/>
        <v>1</v>
      </c>
      <c r="L89" s="80">
        <f t="shared" si="5"/>
        <v>1</v>
      </c>
      <c r="M89" s="80">
        <f t="shared" si="6"/>
        <v>1</v>
      </c>
      <c r="N89" s="106">
        <v>26.0</v>
      </c>
      <c r="O89" s="80">
        <f t="shared" si="7"/>
        <v>1</v>
      </c>
      <c r="P89" s="80">
        <f t="shared" si="8"/>
        <v>1</v>
      </c>
      <c r="Q89" s="80">
        <f t="shared" si="9"/>
        <v>1</v>
      </c>
      <c r="R89" s="107">
        <f t="shared" si="10"/>
        <v>66</v>
      </c>
      <c r="S89" s="83">
        <v>70.0</v>
      </c>
      <c r="T89" s="60">
        <v>68.0</v>
      </c>
      <c r="U89" s="83">
        <f t="shared" si="11"/>
        <v>69</v>
      </c>
      <c r="V89" s="60">
        <v>31.0</v>
      </c>
      <c r="W89" s="60">
        <f t="shared" si="13"/>
        <v>73</v>
      </c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</row>
    <row r="90" ht="19.5" customHeight="1">
      <c r="A90" s="77">
        <f>'Sessional + End Term Assessment'!A91</f>
        <v>84</v>
      </c>
      <c r="B90" s="78" t="str">
        <f>'Sessional + End Term Assessment'!B91</f>
        <v>23ETCCS084</v>
      </c>
      <c r="C90" s="104" t="str">
        <f>'Sessional + End Term Assessment'!C91</f>
        <v>MS.BHAVYA SAHU</v>
      </c>
      <c r="D90" s="105"/>
      <c r="E90" s="105"/>
      <c r="F90" s="79">
        <v>13.0</v>
      </c>
      <c r="G90" s="80">
        <f t="shared" si="1"/>
        <v>1</v>
      </c>
      <c r="H90" s="80">
        <f t="shared" si="2"/>
        <v>1</v>
      </c>
      <c r="I90" s="80">
        <f t="shared" si="3"/>
        <v>1</v>
      </c>
      <c r="J90" s="79">
        <v>27.0</v>
      </c>
      <c r="K90" s="80">
        <f t="shared" si="4"/>
        <v>1</v>
      </c>
      <c r="L90" s="80">
        <f t="shared" si="5"/>
        <v>1</v>
      </c>
      <c r="M90" s="80">
        <f t="shared" si="6"/>
        <v>1</v>
      </c>
      <c r="N90" s="106">
        <v>26.0</v>
      </c>
      <c r="O90" s="80">
        <f t="shared" si="7"/>
        <v>1</v>
      </c>
      <c r="P90" s="80">
        <f t="shared" si="8"/>
        <v>1</v>
      </c>
      <c r="Q90" s="80">
        <f t="shared" si="9"/>
        <v>1</v>
      </c>
      <c r="R90" s="107">
        <f t="shared" si="10"/>
        <v>66</v>
      </c>
      <c r="S90" s="83">
        <v>70.0</v>
      </c>
      <c r="T90" s="60">
        <v>68.0</v>
      </c>
      <c r="U90" s="83">
        <f t="shared" si="11"/>
        <v>69</v>
      </c>
      <c r="V90" s="60">
        <v>31.0</v>
      </c>
      <c r="W90" s="60">
        <f t="shared" si="13"/>
        <v>73</v>
      </c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</row>
    <row r="91" ht="19.5" customHeight="1">
      <c r="A91" s="77">
        <f>'Sessional + End Term Assessment'!A92</f>
        <v>85</v>
      </c>
      <c r="B91" s="78" t="str">
        <f>'Sessional + End Term Assessment'!B92</f>
        <v>23ETCCS085</v>
      </c>
      <c r="C91" s="104" t="str">
        <f>'Sessional + End Term Assessment'!C92</f>
        <v>MS.BHUVIKA SHARMA</v>
      </c>
      <c r="D91" s="105"/>
      <c r="E91" s="105"/>
      <c r="F91" s="79">
        <v>9.0</v>
      </c>
      <c r="G91" s="80">
        <f t="shared" si="1"/>
        <v>1</v>
      </c>
      <c r="H91" s="80">
        <f t="shared" si="2"/>
        <v>1</v>
      </c>
      <c r="I91" s="80">
        <f t="shared" si="3"/>
        <v>0</v>
      </c>
      <c r="J91" s="79">
        <v>19.0</v>
      </c>
      <c r="K91" s="80">
        <f t="shared" si="4"/>
        <v>1</v>
      </c>
      <c r="L91" s="80">
        <f t="shared" si="5"/>
        <v>1</v>
      </c>
      <c r="M91" s="80">
        <f t="shared" si="6"/>
        <v>0</v>
      </c>
      <c r="N91" s="106">
        <v>18.0</v>
      </c>
      <c r="O91" s="80">
        <f t="shared" si="7"/>
        <v>1</v>
      </c>
      <c r="P91" s="80">
        <f t="shared" si="8"/>
        <v>1</v>
      </c>
      <c r="Q91" s="80">
        <f t="shared" si="9"/>
        <v>0</v>
      </c>
      <c r="R91" s="107">
        <f t="shared" si="10"/>
        <v>46</v>
      </c>
      <c r="S91" s="83">
        <v>54.0</v>
      </c>
      <c r="T91" s="60">
        <v>49.0</v>
      </c>
      <c r="U91" s="83">
        <f t="shared" si="11"/>
        <v>51.5</v>
      </c>
      <c r="V91" s="60">
        <v>22.0</v>
      </c>
      <c r="W91" s="60">
        <f t="shared" si="13"/>
        <v>52</v>
      </c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</row>
    <row r="92" ht="19.5" customHeight="1">
      <c r="A92" s="77">
        <f>'Sessional + End Term Assessment'!A93</f>
        <v>86</v>
      </c>
      <c r="B92" s="78" t="str">
        <f>'Sessional + End Term Assessment'!B93</f>
        <v>23ETCCS086</v>
      </c>
      <c r="C92" s="104" t="str">
        <f>'Sessional + End Term Assessment'!C93</f>
        <v>MS.CHARU MALI</v>
      </c>
      <c r="D92" s="105"/>
      <c r="E92" s="105"/>
      <c r="F92" s="79">
        <v>12.0</v>
      </c>
      <c r="G92" s="80">
        <f t="shared" si="1"/>
        <v>1</v>
      </c>
      <c r="H92" s="80">
        <f t="shared" si="2"/>
        <v>1</v>
      </c>
      <c r="I92" s="80">
        <f t="shared" si="3"/>
        <v>1</v>
      </c>
      <c r="J92" s="79">
        <v>26.0</v>
      </c>
      <c r="K92" s="80">
        <f t="shared" si="4"/>
        <v>1</v>
      </c>
      <c r="L92" s="80">
        <f t="shared" si="5"/>
        <v>1</v>
      </c>
      <c r="M92" s="80">
        <f t="shared" si="6"/>
        <v>1</v>
      </c>
      <c r="N92" s="106">
        <v>24.0</v>
      </c>
      <c r="O92" s="80">
        <f t="shared" si="7"/>
        <v>1</v>
      </c>
      <c r="P92" s="80">
        <f t="shared" si="8"/>
        <v>1</v>
      </c>
      <c r="Q92" s="80">
        <f t="shared" si="9"/>
        <v>1</v>
      </c>
      <c r="R92" s="107">
        <f t="shared" si="10"/>
        <v>62</v>
      </c>
      <c r="S92" s="83">
        <v>70.0</v>
      </c>
      <c r="T92" s="60">
        <v>68.0</v>
      </c>
      <c r="U92" s="83">
        <f t="shared" si="11"/>
        <v>69</v>
      </c>
      <c r="V92" s="60">
        <v>29.0</v>
      </c>
      <c r="W92" s="60">
        <f t="shared" si="13"/>
        <v>68</v>
      </c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</row>
    <row r="93" ht="19.5" customHeight="1">
      <c r="A93" s="77">
        <f>'Sessional + End Term Assessment'!A94</f>
        <v>87</v>
      </c>
      <c r="B93" s="78" t="str">
        <f>'Sessional + End Term Assessment'!B94</f>
        <v>23ETCCS087</v>
      </c>
      <c r="C93" s="104" t="str">
        <f>'Sessional + End Term Assessment'!C94</f>
        <v>MS.EKTA JOSHI</v>
      </c>
      <c r="D93" s="105"/>
      <c r="E93" s="105"/>
      <c r="F93" s="79">
        <v>11.0</v>
      </c>
      <c r="G93" s="80">
        <f t="shared" si="1"/>
        <v>1</v>
      </c>
      <c r="H93" s="80">
        <f t="shared" si="2"/>
        <v>1</v>
      </c>
      <c r="I93" s="80">
        <f t="shared" si="3"/>
        <v>1</v>
      </c>
      <c r="J93" s="79">
        <v>24.0</v>
      </c>
      <c r="K93" s="80">
        <f t="shared" si="4"/>
        <v>1</v>
      </c>
      <c r="L93" s="80">
        <f t="shared" si="5"/>
        <v>1</v>
      </c>
      <c r="M93" s="80">
        <f t="shared" si="6"/>
        <v>1</v>
      </c>
      <c r="N93" s="106">
        <v>22.0</v>
      </c>
      <c r="O93" s="80">
        <f t="shared" si="7"/>
        <v>1</v>
      </c>
      <c r="P93" s="80">
        <f t="shared" si="8"/>
        <v>1</v>
      </c>
      <c r="Q93" s="80">
        <f t="shared" si="9"/>
        <v>1</v>
      </c>
      <c r="R93" s="107">
        <f t="shared" si="10"/>
        <v>57</v>
      </c>
      <c r="S93" s="83">
        <v>59.0</v>
      </c>
      <c r="T93" s="60">
        <v>54.0</v>
      </c>
      <c r="U93" s="83">
        <f t="shared" si="11"/>
        <v>56.5</v>
      </c>
      <c r="V93" s="60">
        <v>27.0</v>
      </c>
      <c r="W93" s="60">
        <f t="shared" si="13"/>
        <v>63</v>
      </c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</row>
    <row r="94" ht="19.5" customHeight="1">
      <c r="A94" s="77">
        <f>'Sessional + End Term Assessment'!A95</f>
        <v>88</v>
      </c>
      <c r="B94" s="78" t="str">
        <f>'Sessional + End Term Assessment'!B95</f>
        <v>23ETCCS088</v>
      </c>
      <c r="C94" s="104" t="str">
        <f>'Sessional + End Term Assessment'!C95</f>
        <v>MS.ISHI BHAVSAR</v>
      </c>
      <c r="D94" s="105"/>
      <c r="E94" s="105"/>
      <c r="F94" s="79">
        <v>11.0</v>
      </c>
      <c r="G94" s="80">
        <f t="shared" si="1"/>
        <v>1</v>
      </c>
      <c r="H94" s="80">
        <f t="shared" si="2"/>
        <v>1</v>
      </c>
      <c r="I94" s="80">
        <f t="shared" si="3"/>
        <v>1</v>
      </c>
      <c r="J94" s="79">
        <v>24.0</v>
      </c>
      <c r="K94" s="80">
        <f t="shared" si="4"/>
        <v>1</v>
      </c>
      <c r="L94" s="80">
        <f t="shared" si="5"/>
        <v>1</v>
      </c>
      <c r="M94" s="80">
        <f t="shared" si="6"/>
        <v>1</v>
      </c>
      <c r="N94" s="106">
        <v>22.0</v>
      </c>
      <c r="O94" s="80">
        <f t="shared" si="7"/>
        <v>1</v>
      </c>
      <c r="P94" s="80">
        <f t="shared" si="8"/>
        <v>1</v>
      </c>
      <c r="Q94" s="80">
        <f t="shared" si="9"/>
        <v>1</v>
      </c>
      <c r="R94" s="107">
        <f t="shared" si="10"/>
        <v>57</v>
      </c>
      <c r="S94" s="83">
        <v>70.0</v>
      </c>
      <c r="T94" s="60">
        <v>68.0</v>
      </c>
      <c r="U94" s="83">
        <f t="shared" si="11"/>
        <v>69</v>
      </c>
      <c r="V94" s="60">
        <v>27.0</v>
      </c>
      <c r="W94" s="60">
        <f t="shared" si="13"/>
        <v>63</v>
      </c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</row>
    <row r="95" ht="19.5" customHeight="1">
      <c r="A95" s="77">
        <f>'Sessional + End Term Assessment'!A96</f>
        <v>89</v>
      </c>
      <c r="B95" s="78" t="str">
        <f>'Sessional + End Term Assessment'!B96</f>
        <v>23ETCCS089</v>
      </c>
      <c r="C95" s="104" t="str">
        <f>'Sessional + End Term Assessment'!C96</f>
        <v>MS.KAJAL JOSHI</v>
      </c>
      <c r="D95" s="105"/>
      <c r="E95" s="105"/>
      <c r="F95" s="79">
        <v>9.0</v>
      </c>
      <c r="G95" s="80">
        <f t="shared" si="1"/>
        <v>1</v>
      </c>
      <c r="H95" s="80">
        <f t="shared" si="2"/>
        <v>1</v>
      </c>
      <c r="I95" s="80">
        <f t="shared" si="3"/>
        <v>0</v>
      </c>
      <c r="J95" s="79">
        <v>20.0</v>
      </c>
      <c r="K95" s="80">
        <f t="shared" si="4"/>
        <v>1</v>
      </c>
      <c r="L95" s="80">
        <f t="shared" si="5"/>
        <v>1</v>
      </c>
      <c r="M95" s="80">
        <f t="shared" si="6"/>
        <v>1</v>
      </c>
      <c r="N95" s="106">
        <v>20.0</v>
      </c>
      <c r="O95" s="80">
        <f t="shared" si="7"/>
        <v>1</v>
      </c>
      <c r="P95" s="80">
        <f t="shared" si="8"/>
        <v>1</v>
      </c>
      <c r="Q95" s="80">
        <f t="shared" si="9"/>
        <v>1</v>
      </c>
      <c r="R95" s="107">
        <f t="shared" si="10"/>
        <v>49</v>
      </c>
      <c r="S95" s="83">
        <v>70.0</v>
      </c>
      <c r="T95" s="60">
        <v>66.0</v>
      </c>
      <c r="U95" s="83">
        <f t="shared" si="11"/>
        <v>68</v>
      </c>
      <c r="V95" s="60">
        <v>23.0</v>
      </c>
      <c r="W95" s="60">
        <f t="shared" si="13"/>
        <v>54</v>
      </c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</row>
    <row r="96" ht="19.5" customHeight="1">
      <c r="A96" s="77">
        <f>'Sessional + End Term Assessment'!A97</f>
        <v>90</v>
      </c>
      <c r="B96" s="78" t="str">
        <f>'Sessional + End Term Assessment'!B97</f>
        <v>23ETCCS090</v>
      </c>
      <c r="C96" s="104" t="str">
        <f>'Sessional + End Term Assessment'!C97</f>
        <v>MS.KASHISH SONI</v>
      </c>
      <c r="D96" s="105"/>
      <c r="E96" s="105"/>
      <c r="F96" s="79">
        <v>12.0</v>
      </c>
      <c r="G96" s="80">
        <f t="shared" si="1"/>
        <v>1</v>
      </c>
      <c r="H96" s="80">
        <f t="shared" si="2"/>
        <v>1</v>
      </c>
      <c r="I96" s="80">
        <f t="shared" si="3"/>
        <v>1</v>
      </c>
      <c r="J96" s="79">
        <v>26.0</v>
      </c>
      <c r="K96" s="80">
        <f t="shared" si="4"/>
        <v>1</v>
      </c>
      <c r="L96" s="80">
        <f t="shared" si="5"/>
        <v>1</v>
      </c>
      <c r="M96" s="80">
        <f t="shared" si="6"/>
        <v>1</v>
      </c>
      <c r="N96" s="106">
        <v>24.0</v>
      </c>
      <c r="O96" s="80">
        <f t="shared" si="7"/>
        <v>1</v>
      </c>
      <c r="P96" s="80">
        <f t="shared" si="8"/>
        <v>1</v>
      </c>
      <c r="Q96" s="80">
        <f t="shared" si="9"/>
        <v>1</v>
      </c>
      <c r="R96" s="107">
        <f t="shared" si="10"/>
        <v>62</v>
      </c>
      <c r="S96" s="83">
        <v>68.0</v>
      </c>
      <c r="T96" s="60">
        <v>63.0</v>
      </c>
      <c r="U96" s="83">
        <f t="shared" si="11"/>
        <v>65.5</v>
      </c>
      <c r="V96" s="60">
        <v>29.0</v>
      </c>
      <c r="W96" s="60">
        <f t="shared" si="13"/>
        <v>68</v>
      </c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</row>
    <row r="97" ht="19.5" customHeight="1">
      <c r="A97" s="77">
        <f>'Sessional + End Term Assessment'!A98</f>
        <v>91</v>
      </c>
      <c r="B97" s="78" t="str">
        <f>'Sessional + End Term Assessment'!B98</f>
        <v>23ETCCS091</v>
      </c>
      <c r="C97" s="104" t="str">
        <f>'Sessional + End Term Assessment'!C98</f>
        <v>MS.KINSHUL YADAV</v>
      </c>
      <c r="D97" s="105"/>
      <c r="E97" s="105"/>
      <c r="F97" s="79">
        <v>9.0</v>
      </c>
      <c r="G97" s="80">
        <f t="shared" si="1"/>
        <v>1</v>
      </c>
      <c r="H97" s="80">
        <f t="shared" si="2"/>
        <v>1</v>
      </c>
      <c r="I97" s="80">
        <f t="shared" si="3"/>
        <v>0</v>
      </c>
      <c r="J97" s="79">
        <v>20.0</v>
      </c>
      <c r="K97" s="80">
        <f t="shared" si="4"/>
        <v>1</v>
      </c>
      <c r="L97" s="80">
        <f t="shared" si="5"/>
        <v>1</v>
      </c>
      <c r="M97" s="80">
        <f t="shared" si="6"/>
        <v>1</v>
      </c>
      <c r="N97" s="106">
        <v>20.0</v>
      </c>
      <c r="O97" s="80">
        <f t="shared" si="7"/>
        <v>1</v>
      </c>
      <c r="P97" s="80">
        <f t="shared" si="8"/>
        <v>1</v>
      </c>
      <c r="Q97" s="80">
        <f t="shared" si="9"/>
        <v>1</v>
      </c>
      <c r="R97" s="107">
        <f t="shared" si="10"/>
        <v>49</v>
      </c>
      <c r="S97" s="83">
        <v>54.0</v>
      </c>
      <c r="T97" s="60">
        <v>49.0</v>
      </c>
      <c r="U97" s="83">
        <f t="shared" si="11"/>
        <v>51.5</v>
      </c>
      <c r="V97" s="60">
        <v>23.0</v>
      </c>
      <c r="W97" s="60">
        <f t="shared" si="13"/>
        <v>54</v>
      </c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</row>
    <row r="98" ht="19.5" customHeight="1">
      <c r="A98" s="77">
        <f>'Sessional + End Term Assessment'!A99</f>
        <v>92</v>
      </c>
      <c r="B98" s="78" t="str">
        <f>'Sessional + End Term Assessment'!B99</f>
        <v>23ETCCS092</v>
      </c>
      <c r="C98" s="104" t="str">
        <f>'Sessional + End Term Assessment'!C99</f>
        <v>MS.KUMKUM LOHIYA</v>
      </c>
      <c r="D98" s="105"/>
      <c r="E98" s="105"/>
      <c r="F98" s="79">
        <v>13.0</v>
      </c>
      <c r="G98" s="80">
        <f t="shared" si="1"/>
        <v>1</v>
      </c>
      <c r="H98" s="80">
        <f t="shared" si="2"/>
        <v>1</v>
      </c>
      <c r="I98" s="80">
        <f t="shared" si="3"/>
        <v>1</v>
      </c>
      <c r="J98" s="79">
        <v>27.0</v>
      </c>
      <c r="K98" s="80">
        <f t="shared" si="4"/>
        <v>1</v>
      </c>
      <c r="L98" s="80">
        <f t="shared" si="5"/>
        <v>1</v>
      </c>
      <c r="M98" s="80">
        <f t="shared" si="6"/>
        <v>1</v>
      </c>
      <c r="N98" s="106">
        <v>26.0</v>
      </c>
      <c r="O98" s="80">
        <f t="shared" si="7"/>
        <v>1</v>
      </c>
      <c r="P98" s="80">
        <f t="shared" si="8"/>
        <v>1</v>
      </c>
      <c r="Q98" s="80">
        <f t="shared" si="9"/>
        <v>1</v>
      </c>
      <c r="R98" s="107">
        <f t="shared" si="10"/>
        <v>66</v>
      </c>
      <c r="S98" s="83">
        <v>70.0</v>
      </c>
      <c r="T98" s="60">
        <v>68.0</v>
      </c>
      <c r="U98" s="83">
        <f t="shared" si="11"/>
        <v>69</v>
      </c>
      <c r="V98" s="60">
        <v>31.0</v>
      </c>
      <c r="W98" s="60">
        <f t="shared" si="13"/>
        <v>73</v>
      </c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</row>
    <row r="99" ht="19.5" customHeight="1">
      <c r="A99" s="77">
        <f>'Sessional + End Term Assessment'!A100</f>
        <v>93</v>
      </c>
      <c r="B99" s="78" t="str">
        <f>'Sessional + End Term Assessment'!B100</f>
        <v>23ETCCS093</v>
      </c>
      <c r="C99" s="104" t="str">
        <f>'Sessional + End Term Assessment'!C100</f>
        <v>MS.LUBHANSHI RATHORE</v>
      </c>
      <c r="D99" s="105"/>
      <c r="E99" s="105"/>
      <c r="F99" s="79">
        <v>9.0</v>
      </c>
      <c r="G99" s="80">
        <f t="shared" si="1"/>
        <v>1</v>
      </c>
      <c r="H99" s="80">
        <f t="shared" si="2"/>
        <v>1</v>
      </c>
      <c r="I99" s="80">
        <f t="shared" si="3"/>
        <v>0</v>
      </c>
      <c r="J99" s="79">
        <v>20.0</v>
      </c>
      <c r="K99" s="80">
        <f t="shared" si="4"/>
        <v>1</v>
      </c>
      <c r="L99" s="80">
        <f t="shared" si="5"/>
        <v>1</v>
      </c>
      <c r="M99" s="80">
        <f t="shared" si="6"/>
        <v>1</v>
      </c>
      <c r="N99" s="106">
        <v>20.0</v>
      </c>
      <c r="O99" s="80">
        <f t="shared" si="7"/>
        <v>1</v>
      </c>
      <c r="P99" s="80">
        <f t="shared" si="8"/>
        <v>1</v>
      </c>
      <c r="Q99" s="80">
        <f t="shared" si="9"/>
        <v>1</v>
      </c>
      <c r="R99" s="107">
        <f t="shared" si="10"/>
        <v>49</v>
      </c>
      <c r="S99" s="83">
        <v>54.0</v>
      </c>
      <c r="T99" s="60">
        <v>49.0</v>
      </c>
      <c r="U99" s="83">
        <f t="shared" si="11"/>
        <v>51.5</v>
      </c>
      <c r="V99" s="60">
        <v>23.0</v>
      </c>
      <c r="W99" s="60">
        <f t="shared" si="13"/>
        <v>54</v>
      </c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</row>
    <row r="100" ht="19.5" customHeight="1">
      <c r="A100" s="77">
        <f>'Sessional + End Term Assessment'!A101</f>
        <v>94</v>
      </c>
      <c r="B100" s="78" t="str">
        <f>'Sessional + End Term Assessment'!B101</f>
        <v>23ETCCS094</v>
      </c>
      <c r="C100" s="104" t="str">
        <f>'Sessional + End Term Assessment'!C101</f>
        <v>MS.LUCKY OJHA</v>
      </c>
      <c r="D100" s="105"/>
      <c r="E100" s="105"/>
      <c r="F100" s="79">
        <v>10.0</v>
      </c>
      <c r="G100" s="80">
        <f t="shared" si="1"/>
        <v>1</v>
      </c>
      <c r="H100" s="80">
        <f t="shared" si="2"/>
        <v>1</v>
      </c>
      <c r="I100" s="80">
        <f t="shared" si="3"/>
        <v>1</v>
      </c>
      <c r="J100" s="79">
        <v>21.0</v>
      </c>
      <c r="K100" s="80">
        <f t="shared" si="4"/>
        <v>1</v>
      </c>
      <c r="L100" s="80">
        <f t="shared" si="5"/>
        <v>1</v>
      </c>
      <c r="M100" s="80">
        <f t="shared" si="6"/>
        <v>1</v>
      </c>
      <c r="N100" s="106">
        <v>20.0</v>
      </c>
      <c r="O100" s="80">
        <f t="shared" si="7"/>
        <v>1</v>
      </c>
      <c r="P100" s="80">
        <f t="shared" si="8"/>
        <v>1</v>
      </c>
      <c r="Q100" s="80">
        <f t="shared" si="9"/>
        <v>1</v>
      </c>
      <c r="R100" s="107">
        <f t="shared" si="10"/>
        <v>51</v>
      </c>
      <c r="S100" s="83">
        <v>70.0</v>
      </c>
      <c r="T100" s="60">
        <v>68.0</v>
      </c>
      <c r="U100" s="83">
        <f t="shared" si="11"/>
        <v>69</v>
      </c>
      <c r="V100" s="60">
        <v>24.0</v>
      </c>
      <c r="W100" s="60">
        <f t="shared" si="13"/>
        <v>56</v>
      </c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</row>
    <row r="101" ht="19.5" customHeight="1">
      <c r="A101" s="77">
        <f>'Sessional + End Term Assessment'!A102</f>
        <v>95</v>
      </c>
      <c r="B101" s="78" t="str">
        <f>'Sessional + End Term Assessment'!B102</f>
        <v>23ETCCS095</v>
      </c>
      <c r="C101" s="104" t="str">
        <f>'Sessional + End Term Assessment'!C102</f>
        <v>MS.MAHIMA KUMAWAT</v>
      </c>
      <c r="D101" s="105"/>
      <c r="E101" s="105"/>
      <c r="F101" s="79">
        <v>11.0</v>
      </c>
      <c r="G101" s="80">
        <f t="shared" si="1"/>
        <v>1</v>
      </c>
      <c r="H101" s="80">
        <f t="shared" si="2"/>
        <v>1</v>
      </c>
      <c r="I101" s="80">
        <f t="shared" si="3"/>
        <v>1</v>
      </c>
      <c r="J101" s="79">
        <v>23.0</v>
      </c>
      <c r="K101" s="80">
        <f t="shared" si="4"/>
        <v>1</v>
      </c>
      <c r="L101" s="80">
        <f t="shared" si="5"/>
        <v>1</v>
      </c>
      <c r="M101" s="80">
        <f t="shared" si="6"/>
        <v>1</v>
      </c>
      <c r="N101" s="106">
        <v>21.0</v>
      </c>
      <c r="O101" s="80">
        <f t="shared" si="7"/>
        <v>1</v>
      </c>
      <c r="P101" s="80">
        <f t="shared" si="8"/>
        <v>1</v>
      </c>
      <c r="Q101" s="80">
        <f t="shared" si="9"/>
        <v>1</v>
      </c>
      <c r="R101" s="107">
        <f t="shared" si="10"/>
        <v>55</v>
      </c>
      <c r="S101" s="83">
        <v>70.0</v>
      </c>
      <c r="T101" s="60">
        <v>68.0</v>
      </c>
      <c r="U101" s="83">
        <f t="shared" si="11"/>
        <v>69</v>
      </c>
      <c r="V101" s="60">
        <v>26.0</v>
      </c>
      <c r="W101" s="60">
        <f t="shared" si="13"/>
        <v>61</v>
      </c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</row>
    <row r="102" ht="19.5" customHeight="1">
      <c r="A102" s="77">
        <f>'Sessional + End Term Assessment'!A103</f>
        <v>96</v>
      </c>
      <c r="B102" s="78" t="str">
        <f>'Sessional + End Term Assessment'!B103</f>
        <v>23ETCCS096</v>
      </c>
      <c r="C102" s="104" t="str">
        <f>'Sessional + End Term Assessment'!C103</f>
        <v>MS.MAHIMA RAO</v>
      </c>
      <c r="D102" s="105"/>
      <c r="E102" s="105"/>
      <c r="F102" s="79">
        <v>13.0</v>
      </c>
      <c r="G102" s="80">
        <f t="shared" si="1"/>
        <v>1</v>
      </c>
      <c r="H102" s="80">
        <f t="shared" si="2"/>
        <v>1</v>
      </c>
      <c r="I102" s="80">
        <f t="shared" si="3"/>
        <v>1</v>
      </c>
      <c r="J102" s="79">
        <v>27.0</v>
      </c>
      <c r="K102" s="80">
        <f t="shared" si="4"/>
        <v>1</v>
      </c>
      <c r="L102" s="80">
        <f t="shared" si="5"/>
        <v>1</v>
      </c>
      <c r="M102" s="80">
        <f t="shared" si="6"/>
        <v>1</v>
      </c>
      <c r="N102" s="106">
        <v>26.0</v>
      </c>
      <c r="O102" s="80">
        <f t="shared" si="7"/>
        <v>1</v>
      </c>
      <c r="P102" s="80">
        <f t="shared" si="8"/>
        <v>1</v>
      </c>
      <c r="Q102" s="80">
        <f t="shared" si="9"/>
        <v>1</v>
      </c>
      <c r="R102" s="107">
        <f t="shared" si="10"/>
        <v>66</v>
      </c>
      <c r="S102" s="83">
        <v>70.0</v>
      </c>
      <c r="T102" s="60">
        <v>66.0</v>
      </c>
      <c r="U102" s="83">
        <f t="shared" si="11"/>
        <v>68</v>
      </c>
      <c r="V102" s="60">
        <v>31.0</v>
      </c>
      <c r="W102" s="60">
        <f t="shared" si="13"/>
        <v>73</v>
      </c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</row>
    <row r="103" ht="19.5" customHeight="1">
      <c r="A103" s="77">
        <f>'Sessional + End Term Assessment'!A104</f>
        <v>97</v>
      </c>
      <c r="B103" s="78" t="str">
        <f>'Sessional + End Term Assessment'!B104</f>
        <v>23ETCCS097</v>
      </c>
      <c r="C103" s="104" t="str">
        <f>'Sessional + End Term Assessment'!C104</f>
        <v>MS.MANSI LOHAR</v>
      </c>
      <c r="D103" s="105"/>
      <c r="E103" s="105"/>
      <c r="F103" s="79">
        <v>9.0</v>
      </c>
      <c r="G103" s="80">
        <f t="shared" si="1"/>
        <v>1</v>
      </c>
      <c r="H103" s="80">
        <f t="shared" si="2"/>
        <v>1</v>
      </c>
      <c r="I103" s="80">
        <f t="shared" si="3"/>
        <v>0</v>
      </c>
      <c r="J103" s="79">
        <v>20.0</v>
      </c>
      <c r="K103" s="80">
        <f t="shared" si="4"/>
        <v>1</v>
      </c>
      <c r="L103" s="80">
        <f t="shared" si="5"/>
        <v>1</v>
      </c>
      <c r="M103" s="80">
        <f t="shared" si="6"/>
        <v>1</v>
      </c>
      <c r="N103" s="106">
        <v>20.0</v>
      </c>
      <c r="O103" s="80">
        <f t="shared" si="7"/>
        <v>1</v>
      </c>
      <c r="P103" s="80">
        <f t="shared" si="8"/>
        <v>1</v>
      </c>
      <c r="Q103" s="80">
        <f t="shared" si="9"/>
        <v>1</v>
      </c>
      <c r="R103" s="107">
        <f t="shared" si="10"/>
        <v>49</v>
      </c>
      <c r="S103" s="83">
        <v>54.0</v>
      </c>
      <c r="T103" s="60">
        <v>49.0</v>
      </c>
      <c r="U103" s="83">
        <f t="shared" si="11"/>
        <v>51.5</v>
      </c>
      <c r="V103" s="60">
        <v>23.0</v>
      </c>
      <c r="W103" s="60">
        <f t="shared" si="13"/>
        <v>54</v>
      </c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</row>
    <row r="104" ht="19.5" customHeight="1">
      <c r="A104" s="77">
        <f>'Sessional + End Term Assessment'!A105</f>
        <v>98</v>
      </c>
      <c r="B104" s="78" t="str">
        <f>'Sessional + End Term Assessment'!B105</f>
        <v>23ETCCS098</v>
      </c>
      <c r="C104" s="104" t="str">
        <f>'Sessional + End Term Assessment'!C105</f>
        <v>MS.MONIKA PATEL</v>
      </c>
      <c r="D104" s="105"/>
      <c r="E104" s="105"/>
      <c r="F104" s="79">
        <v>10.0</v>
      </c>
      <c r="G104" s="80">
        <f t="shared" si="1"/>
        <v>1</v>
      </c>
      <c r="H104" s="80">
        <f t="shared" si="2"/>
        <v>1</v>
      </c>
      <c r="I104" s="80">
        <f t="shared" si="3"/>
        <v>1</v>
      </c>
      <c r="J104" s="79">
        <v>22.0</v>
      </c>
      <c r="K104" s="80">
        <f t="shared" si="4"/>
        <v>1</v>
      </c>
      <c r="L104" s="80">
        <f t="shared" si="5"/>
        <v>1</v>
      </c>
      <c r="M104" s="80">
        <f t="shared" si="6"/>
        <v>1</v>
      </c>
      <c r="N104" s="106">
        <v>21.0</v>
      </c>
      <c r="O104" s="80">
        <f t="shared" si="7"/>
        <v>1</v>
      </c>
      <c r="P104" s="80">
        <f t="shared" si="8"/>
        <v>1</v>
      </c>
      <c r="Q104" s="80">
        <f t="shared" si="9"/>
        <v>1</v>
      </c>
      <c r="R104" s="107">
        <f t="shared" si="10"/>
        <v>53</v>
      </c>
      <c r="S104" s="83">
        <v>70.0</v>
      </c>
      <c r="T104" s="60">
        <v>68.0</v>
      </c>
      <c r="U104" s="83">
        <f t="shared" si="11"/>
        <v>69</v>
      </c>
      <c r="V104" s="60">
        <v>25.0</v>
      </c>
      <c r="W104" s="60">
        <f t="shared" si="13"/>
        <v>59</v>
      </c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</row>
    <row r="105" ht="19.5" customHeight="1">
      <c r="A105" s="77">
        <f>'Sessional + End Term Assessment'!A106</f>
        <v>99</v>
      </c>
      <c r="B105" s="78" t="str">
        <f>'Sessional + End Term Assessment'!B106</f>
        <v>23ETCCS099</v>
      </c>
      <c r="C105" s="104" t="str">
        <f>'Sessional + End Term Assessment'!C106</f>
        <v>MS.MOXI TAK</v>
      </c>
      <c r="D105" s="105"/>
      <c r="E105" s="105"/>
      <c r="F105" s="79">
        <v>12.0</v>
      </c>
      <c r="G105" s="80">
        <f t="shared" si="1"/>
        <v>1</v>
      </c>
      <c r="H105" s="80">
        <f t="shared" si="2"/>
        <v>1</v>
      </c>
      <c r="I105" s="80">
        <f t="shared" si="3"/>
        <v>1</v>
      </c>
      <c r="J105" s="79">
        <v>27.0</v>
      </c>
      <c r="K105" s="80">
        <f t="shared" si="4"/>
        <v>1</v>
      </c>
      <c r="L105" s="80">
        <f t="shared" si="5"/>
        <v>1</v>
      </c>
      <c r="M105" s="80">
        <f t="shared" si="6"/>
        <v>1</v>
      </c>
      <c r="N105" s="106">
        <v>25.0</v>
      </c>
      <c r="O105" s="80">
        <f t="shared" si="7"/>
        <v>1</v>
      </c>
      <c r="P105" s="80">
        <f t="shared" si="8"/>
        <v>1</v>
      </c>
      <c r="Q105" s="80">
        <f t="shared" si="9"/>
        <v>1</v>
      </c>
      <c r="R105" s="107">
        <f t="shared" si="10"/>
        <v>64</v>
      </c>
      <c r="S105" s="83">
        <v>70.0</v>
      </c>
      <c r="T105" s="60">
        <v>68.0</v>
      </c>
      <c r="U105" s="83">
        <f t="shared" si="11"/>
        <v>69</v>
      </c>
      <c r="V105" s="60">
        <v>30.0</v>
      </c>
      <c r="W105" s="60">
        <f t="shared" si="13"/>
        <v>70</v>
      </c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</row>
    <row r="106" ht="19.5" customHeight="1">
      <c r="A106" s="77">
        <f>'Sessional + End Term Assessment'!A107</f>
        <v>100</v>
      </c>
      <c r="B106" s="78" t="str">
        <f>'Sessional + End Term Assessment'!B107</f>
        <v>23ETCCS100</v>
      </c>
      <c r="C106" s="104" t="str">
        <f>'Sessional + End Term Assessment'!C107</f>
        <v>MS.REENA AUDICHYA</v>
      </c>
      <c r="D106" s="105"/>
      <c r="E106" s="105"/>
      <c r="F106" s="79">
        <v>13.0</v>
      </c>
      <c r="G106" s="80">
        <f t="shared" si="1"/>
        <v>1</v>
      </c>
      <c r="H106" s="80">
        <f t="shared" si="2"/>
        <v>1</v>
      </c>
      <c r="I106" s="80">
        <f t="shared" si="3"/>
        <v>1</v>
      </c>
      <c r="J106" s="79">
        <v>27.0</v>
      </c>
      <c r="K106" s="80">
        <f t="shared" si="4"/>
        <v>1</v>
      </c>
      <c r="L106" s="80">
        <f t="shared" si="5"/>
        <v>1</v>
      </c>
      <c r="M106" s="80">
        <f t="shared" si="6"/>
        <v>1</v>
      </c>
      <c r="N106" s="106">
        <v>26.0</v>
      </c>
      <c r="O106" s="80">
        <f t="shared" si="7"/>
        <v>1</v>
      </c>
      <c r="P106" s="80">
        <f t="shared" si="8"/>
        <v>1</v>
      </c>
      <c r="Q106" s="80">
        <f t="shared" si="9"/>
        <v>1</v>
      </c>
      <c r="R106" s="107">
        <f t="shared" si="10"/>
        <v>66</v>
      </c>
      <c r="S106" s="83">
        <v>70.0</v>
      </c>
      <c r="T106" s="60">
        <v>68.0</v>
      </c>
      <c r="U106" s="83">
        <f t="shared" si="11"/>
        <v>69</v>
      </c>
      <c r="V106" s="60">
        <v>31.0</v>
      </c>
      <c r="W106" s="60">
        <f t="shared" si="13"/>
        <v>73</v>
      </c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</row>
    <row r="107" ht="19.5" customHeight="1">
      <c r="A107" s="77">
        <f>'Sessional + End Term Assessment'!A108</f>
        <v>101</v>
      </c>
      <c r="B107" s="78" t="str">
        <f>'Sessional + End Term Assessment'!B108</f>
        <v>23ETCCS101</v>
      </c>
      <c r="C107" s="104" t="str">
        <f>'Sessional + End Term Assessment'!C108</f>
        <v>MS.TAYSIDDHI MADHVI BHAVSAR</v>
      </c>
      <c r="D107" s="105"/>
      <c r="E107" s="105"/>
      <c r="F107" s="79">
        <v>8.0</v>
      </c>
      <c r="G107" s="80">
        <f t="shared" si="1"/>
        <v>1</v>
      </c>
      <c r="H107" s="80">
        <f t="shared" si="2"/>
        <v>0</v>
      </c>
      <c r="I107" s="80">
        <f t="shared" si="3"/>
        <v>0</v>
      </c>
      <c r="J107" s="79">
        <v>18.0</v>
      </c>
      <c r="K107" s="80">
        <f t="shared" si="4"/>
        <v>1</v>
      </c>
      <c r="L107" s="80">
        <f t="shared" si="5"/>
        <v>1</v>
      </c>
      <c r="M107" s="80">
        <f t="shared" si="6"/>
        <v>0</v>
      </c>
      <c r="N107" s="106">
        <v>18.0</v>
      </c>
      <c r="O107" s="80">
        <f t="shared" si="7"/>
        <v>1</v>
      </c>
      <c r="P107" s="80">
        <f t="shared" si="8"/>
        <v>1</v>
      </c>
      <c r="Q107" s="80">
        <f t="shared" si="9"/>
        <v>0</v>
      </c>
      <c r="R107" s="107">
        <f t="shared" si="10"/>
        <v>44</v>
      </c>
      <c r="S107" s="83">
        <v>70.0</v>
      </c>
      <c r="T107" s="60">
        <v>66.0</v>
      </c>
      <c r="U107" s="83">
        <f t="shared" si="11"/>
        <v>68</v>
      </c>
      <c r="V107" s="60">
        <v>21.0</v>
      </c>
      <c r="W107" s="60">
        <f t="shared" si="13"/>
        <v>49</v>
      </c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</row>
    <row r="108" ht="19.5" customHeight="1">
      <c r="A108" s="77">
        <f>'Sessional + End Term Assessment'!A109</f>
        <v>102</v>
      </c>
      <c r="B108" s="78" t="str">
        <f>'Sessional + End Term Assessment'!B109</f>
        <v>23ETCCS102</v>
      </c>
      <c r="C108" s="104" t="str">
        <f>'Sessional + End Term Assessment'!C109</f>
        <v>MS.USHA KUNWAR CHUNDAWAT</v>
      </c>
      <c r="D108" s="105"/>
      <c r="E108" s="105"/>
      <c r="F108" s="79">
        <v>12.0</v>
      </c>
      <c r="G108" s="80">
        <f t="shared" si="1"/>
        <v>1</v>
      </c>
      <c r="H108" s="80">
        <f t="shared" si="2"/>
        <v>1</v>
      </c>
      <c r="I108" s="80">
        <f t="shared" si="3"/>
        <v>1</v>
      </c>
      <c r="J108" s="79">
        <v>27.0</v>
      </c>
      <c r="K108" s="80">
        <f t="shared" si="4"/>
        <v>1</v>
      </c>
      <c r="L108" s="80">
        <f t="shared" si="5"/>
        <v>1</v>
      </c>
      <c r="M108" s="80">
        <f t="shared" si="6"/>
        <v>1</v>
      </c>
      <c r="N108" s="106">
        <v>25.0</v>
      </c>
      <c r="O108" s="80">
        <f t="shared" si="7"/>
        <v>1</v>
      </c>
      <c r="P108" s="80">
        <f t="shared" si="8"/>
        <v>1</v>
      </c>
      <c r="Q108" s="80">
        <f t="shared" si="9"/>
        <v>1</v>
      </c>
      <c r="R108" s="107">
        <f t="shared" si="10"/>
        <v>64</v>
      </c>
      <c r="S108" s="83">
        <v>70.0</v>
      </c>
      <c r="T108" s="60">
        <v>68.0</v>
      </c>
      <c r="U108" s="83">
        <f t="shared" si="11"/>
        <v>69</v>
      </c>
      <c r="V108" s="60">
        <v>30.0</v>
      </c>
      <c r="W108" s="60">
        <f t="shared" si="13"/>
        <v>70</v>
      </c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</row>
    <row r="109" ht="19.5" customHeight="1">
      <c r="A109" s="77">
        <f>'Sessional + End Term Assessment'!A110</f>
        <v>103</v>
      </c>
      <c r="B109" s="78" t="str">
        <f>'Sessional + End Term Assessment'!B110</f>
        <v>23ETCCS103</v>
      </c>
      <c r="C109" s="104" t="str">
        <f>'Sessional + End Term Assessment'!C110</f>
        <v>MUDIT GUPTA</v>
      </c>
      <c r="D109" s="105"/>
      <c r="E109" s="105"/>
      <c r="F109" s="79">
        <v>11.0</v>
      </c>
      <c r="G109" s="80">
        <f t="shared" si="1"/>
        <v>1</v>
      </c>
      <c r="H109" s="80">
        <f t="shared" si="2"/>
        <v>1</v>
      </c>
      <c r="I109" s="80">
        <f t="shared" si="3"/>
        <v>1</v>
      </c>
      <c r="J109" s="79">
        <v>23.0</v>
      </c>
      <c r="K109" s="80">
        <f t="shared" si="4"/>
        <v>1</v>
      </c>
      <c r="L109" s="80">
        <f t="shared" si="5"/>
        <v>1</v>
      </c>
      <c r="M109" s="80">
        <f t="shared" si="6"/>
        <v>1</v>
      </c>
      <c r="N109" s="106">
        <v>21.0</v>
      </c>
      <c r="O109" s="80">
        <f t="shared" si="7"/>
        <v>1</v>
      </c>
      <c r="P109" s="80">
        <f t="shared" si="8"/>
        <v>1</v>
      </c>
      <c r="Q109" s="80">
        <f t="shared" si="9"/>
        <v>1</v>
      </c>
      <c r="R109" s="107">
        <f t="shared" si="10"/>
        <v>55</v>
      </c>
      <c r="S109" s="83">
        <v>54.0</v>
      </c>
      <c r="T109" s="60">
        <v>49.0</v>
      </c>
      <c r="U109" s="83">
        <f t="shared" si="11"/>
        <v>51.5</v>
      </c>
      <c r="V109" s="60">
        <v>26.0</v>
      </c>
      <c r="W109" s="60">
        <f t="shared" si="13"/>
        <v>61</v>
      </c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</row>
    <row r="110" ht="19.5" customHeight="1">
      <c r="A110" s="77">
        <f>'Sessional + End Term Assessment'!A111</f>
        <v>104</v>
      </c>
      <c r="B110" s="78" t="str">
        <f>'Sessional + End Term Assessment'!B111</f>
        <v>23ETCCS104</v>
      </c>
      <c r="C110" s="104" t="str">
        <f>'Sessional + End Term Assessment'!C111</f>
        <v>NARESH SINGH BAGHEL</v>
      </c>
      <c r="D110" s="105"/>
      <c r="E110" s="105"/>
      <c r="F110" s="79">
        <v>13.0</v>
      </c>
      <c r="G110" s="80">
        <f t="shared" si="1"/>
        <v>1</v>
      </c>
      <c r="H110" s="80">
        <f t="shared" si="2"/>
        <v>1</v>
      </c>
      <c r="I110" s="80">
        <f t="shared" si="3"/>
        <v>1</v>
      </c>
      <c r="J110" s="79">
        <v>27.0</v>
      </c>
      <c r="K110" s="80">
        <f t="shared" si="4"/>
        <v>1</v>
      </c>
      <c r="L110" s="80">
        <f t="shared" si="5"/>
        <v>1</v>
      </c>
      <c r="M110" s="80">
        <f t="shared" si="6"/>
        <v>1</v>
      </c>
      <c r="N110" s="106">
        <v>26.0</v>
      </c>
      <c r="O110" s="80">
        <f t="shared" si="7"/>
        <v>1</v>
      </c>
      <c r="P110" s="80">
        <f t="shared" si="8"/>
        <v>1</v>
      </c>
      <c r="Q110" s="80">
        <f t="shared" si="9"/>
        <v>1</v>
      </c>
      <c r="R110" s="107">
        <f t="shared" si="10"/>
        <v>66</v>
      </c>
      <c r="S110" s="83">
        <v>70.0</v>
      </c>
      <c r="T110" s="60">
        <v>68.0</v>
      </c>
      <c r="U110" s="83">
        <f t="shared" si="11"/>
        <v>69</v>
      </c>
      <c r="V110" s="60">
        <v>31.0</v>
      </c>
      <c r="W110" s="60">
        <f t="shared" si="13"/>
        <v>73</v>
      </c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</row>
    <row r="111" ht="19.5" customHeight="1">
      <c r="A111" s="77">
        <f>'Sessional + End Term Assessment'!A112</f>
        <v>105</v>
      </c>
      <c r="B111" s="78" t="str">
        <f>'Sessional + End Term Assessment'!B112</f>
        <v>23ETCCS105</v>
      </c>
      <c r="C111" s="104" t="str">
        <f>'Sessional + End Term Assessment'!C112</f>
        <v>NASRAT ANSARI</v>
      </c>
      <c r="D111" s="105"/>
      <c r="E111" s="105"/>
      <c r="F111" s="79">
        <v>8.0</v>
      </c>
      <c r="G111" s="80">
        <f t="shared" si="1"/>
        <v>1</v>
      </c>
      <c r="H111" s="80">
        <f t="shared" si="2"/>
        <v>0</v>
      </c>
      <c r="I111" s="80">
        <f t="shared" si="3"/>
        <v>0</v>
      </c>
      <c r="J111" s="79">
        <v>18.0</v>
      </c>
      <c r="K111" s="80">
        <f t="shared" si="4"/>
        <v>1</v>
      </c>
      <c r="L111" s="80">
        <f t="shared" si="5"/>
        <v>1</v>
      </c>
      <c r="M111" s="80">
        <f t="shared" si="6"/>
        <v>0</v>
      </c>
      <c r="N111" s="106">
        <v>16.0</v>
      </c>
      <c r="O111" s="80">
        <f t="shared" si="7"/>
        <v>1</v>
      </c>
      <c r="P111" s="80">
        <f t="shared" si="8"/>
        <v>0</v>
      </c>
      <c r="Q111" s="80">
        <f t="shared" si="9"/>
        <v>0</v>
      </c>
      <c r="R111" s="107">
        <f t="shared" si="10"/>
        <v>42</v>
      </c>
      <c r="S111" s="83">
        <v>54.0</v>
      </c>
      <c r="T111" s="60">
        <v>49.0</v>
      </c>
      <c r="U111" s="83">
        <f t="shared" si="11"/>
        <v>51.5</v>
      </c>
      <c r="V111" s="60">
        <v>20.0</v>
      </c>
      <c r="W111" s="60">
        <f t="shared" si="13"/>
        <v>47</v>
      </c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</row>
    <row r="112" ht="19.5" customHeight="1">
      <c r="A112" s="77">
        <f>'Sessional + End Term Assessment'!A113</f>
        <v>106</v>
      </c>
      <c r="B112" s="78" t="str">
        <f>'Sessional + End Term Assessment'!B113</f>
        <v>23ETCCS106</v>
      </c>
      <c r="C112" s="104" t="str">
        <f>'Sessional + End Term Assessment'!C113</f>
        <v>NIKHIL SHARMA</v>
      </c>
      <c r="D112" s="105"/>
      <c r="E112" s="105"/>
      <c r="F112" s="79">
        <v>8.0</v>
      </c>
      <c r="G112" s="80">
        <f t="shared" si="1"/>
        <v>1</v>
      </c>
      <c r="H112" s="80">
        <f t="shared" si="2"/>
        <v>0</v>
      </c>
      <c r="I112" s="80">
        <f t="shared" si="3"/>
        <v>0</v>
      </c>
      <c r="J112" s="79">
        <v>18.0</v>
      </c>
      <c r="K112" s="80">
        <f t="shared" si="4"/>
        <v>1</v>
      </c>
      <c r="L112" s="80">
        <f t="shared" si="5"/>
        <v>1</v>
      </c>
      <c r="M112" s="80">
        <f t="shared" si="6"/>
        <v>0</v>
      </c>
      <c r="N112" s="106">
        <v>18.0</v>
      </c>
      <c r="O112" s="80">
        <f t="shared" si="7"/>
        <v>1</v>
      </c>
      <c r="P112" s="80">
        <f t="shared" si="8"/>
        <v>1</v>
      </c>
      <c r="Q112" s="80">
        <f t="shared" si="9"/>
        <v>0</v>
      </c>
      <c r="R112" s="107">
        <f t="shared" si="10"/>
        <v>44</v>
      </c>
      <c r="S112" s="83">
        <v>54.0</v>
      </c>
      <c r="T112" s="60">
        <v>49.0</v>
      </c>
      <c r="U112" s="83">
        <f t="shared" si="11"/>
        <v>51.5</v>
      </c>
      <c r="V112" s="60">
        <v>21.0</v>
      </c>
      <c r="W112" s="60">
        <f t="shared" si="13"/>
        <v>49</v>
      </c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</row>
    <row r="113" ht="19.5" customHeight="1">
      <c r="A113" s="77">
        <f>'Sessional + End Term Assessment'!A114</f>
        <v>107</v>
      </c>
      <c r="B113" s="78" t="str">
        <f>'Sessional + End Term Assessment'!B114</f>
        <v>23ETCCS107</v>
      </c>
      <c r="C113" s="104" t="str">
        <f>'Sessional + End Term Assessment'!C114</f>
        <v>NIKHIL SUTHAR</v>
      </c>
      <c r="D113" s="105"/>
      <c r="E113" s="105"/>
      <c r="F113" s="79">
        <v>9.0</v>
      </c>
      <c r="G113" s="80">
        <f t="shared" si="1"/>
        <v>1</v>
      </c>
      <c r="H113" s="80">
        <f t="shared" si="2"/>
        <v>1</v>
      </c>
      <c r="I113" s="80">
        <f t="shared" si="3"/>
        <v>0</v>
      </c>
      <c r="J113" s="79">
        <v>20.0</v>
      </c>
      <c r="K113" s="80">
        <f t="shared" si="4"/>
        <v>1</v>
      </c>
      <c r="L113" s="80">
        <f t="shared" si="5"/>
        <v>1</v>
      </c>
      <c r="M113" s="80">
        <f t="shared" si="6"/>
        <v>1</v>
      </c>
      <c r="N113" s="106">
        <v>20.0</v>
      </c>
      <c r="O113" s="80">
        <f t="shared" si="7"/>
        <v>1</v>
      </c>
      <c r="P113" s="80">
        <f t="shared" si="8"/>
        <v>1</v>
      </c>
      <c r="Q113" s="80">
        <f t="shared" si="9"/>
        <v>1</v>
      </c>
      <c r="R113" s="107">
        <f t="shared" si="10"/>
        <v>49</v>
      </c>
      <c r="S113" s="83">
        <v>70.0</v>
      </c>
      <c r="T113" s="60">
        <v>68.0</v>
      </c>
      <c r="U113" s="83">
        <f t="shared" si="11"/>
        <v>69</v>
      </c>
      <c r="V113" s="60">
        <v>23.0</v>
      </c>
      <c r="W113" s="60">
        <f t="shared" si="13"/>
        <v>54</v>
      </c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</row>
    <row r="114" ht="19.5" customHeight="1">
      <c r="A114" s="77">
        <f>'Sessional + End Term Assessment'!A115</f>
        <v>108</v>
      </c>
      <c r="B114" s="78" t="str">
        <f>'Sessional + End Term Assessment'!B115</f>
        <v>23ETCCS108</v>
      </c>
      <c r="C114" s="104" t="str">
        <f>'Sessional + End Term Assessment'!C115</f>
        <v>NIKITA DANGI</v>
      </c>
      <c r="D114" s="105"/>
      <c r="E114" s="105"/>
      <c r="F114" s="79">
        <v>11.0</v>
      </c>
      <c r="G114" s="80">
        <f t="shared" si="1"/>
        <v>1</v>
      </c>
      <c r="H114" s="80">
        <f t="shared" si="2"/>
        <v>1</v>
      </c>
      <c r="I114" s="80">
        <f t="shared" si="3"/>
        <v>1</v>
      </c>
      <c r="J114" s="79">
        <v>24.0</v>
      </c>
      <c r="K114" s="80">
        <f t="shared" si="4"/>
        <v>1</v>
      </c>
      <c r="L114" s="80">
        <f t="shared" si="5"/>
        <v>1</v>
      </c>
      <c r="M114" s="80">
        <f t="shared" si="6"/>
        <v>1</v>
      </c>
      <c r="N114" s="106">
        <v>22.0</v>
      </c>
      <c r="O114" s="80">
        <f t="shared" si="7"/>
        <v>1</v>
      </c>
      <c r="P114" s="80">
        <f t="shared" si="8"/>
        <v>1</v>
      </c>
      <c r="Q114" s="80">
        <f t="shared" si="9"/>
        <v>1</v>
      </c>
      <c r="R114" s="107">
        <f t="shared" si="10"/>
        <v>57</v>
      </c>
      <c r="S114" s="83">
        <v>68.0</v>
      </c>
      <c r="T114" s="60">
        <v>63.0</v>
      </c>
      <c r="U114" s="83">
        <f t="shared" si="11"/>
        <v>65.5</v>
      </c>
      <c r="V114" s="60">
        <v>27.0</v>
      </c>
      <c r="W114" s="60">
        <f t="shared" si="13"/>
        <v>63</v>
      </c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</row>
    <row r="115" ht="19.5" customHeight="1">
      <c r="A115" s="77">
        <f>'Sessional + End Term Assessment'!A116</f>
        <v>109</v>
      </c>
      <c r="B115" s="78" t="str">
        <f>'Sessional + End Term Assessment'!B116</f>
        <v>23ETCCS109</v>
      </c>
      <c r="C115" s="104" t="str">
        <f>'Sessional + End Term Assessment'!C116</f>
        <v>NILESH PURI</v>
      </c>
      <c r="D115" s="105"/>
      <c r="E115" s="105"/>
      <c r="F115" s="79">
        <v>8.0</v>
      </c>
      <c r="G115" s="80">
        <f t="shared" si="1"/>
        <v>1</v>
      </c>
      <c r="H115" s="80">
        <f t="shared" si="2"/>
        <v>0</v>
      </c>
      <c r="I115" s="80">
        <f t="shared" si="3"/>
        <v>0</v>
      </c>
      <c r="J115" s="79">
        <v>18.0</v>
      </c>
      <c r="K115" s="80">
        <f t="shared" si="4"/>
        <v>1</v>
      </c>
      <c r="L115" s="80">
        <f t="shared" si="5"/>
        <v>1</v>
      </c>
      <c r="M115" s="80">
        <f t="shared" si="6"/>
        <v>0</v>
      </c>
      <c r="N115" s="106">
        <v>18.0</v>
      </c>
      <c r="O115" s="80">
        <f t="shared" si="7"/>
        <v>1</v>
      </c>
      <c r="P115" s="80">
        <f t="shared" si="8"/>
        <v>1</v>
      </c>
      <c r="Q115" s="80">
        <f t="shared" si="9"/>
        <v>0</v>
      </c>
      <c r="R115" s="107">
        <f t="shared" si="10"/>
        <v>44</v>
      </c>
      <c r="S115" s="83">
        <v>54.0</v>
      </c>
      <c r="T115" s="60">
        <v>49.0</v>
      </c>
      <c r="U115" s="83">
        <f t="shared" si="11"/>
        <v>51.5</v>
      </c>
      <c r="V115" s="60">
        <v>21.0</v>
      </c>
      <c r="W115" s="60">
        <f t="shared" si="13"/>
        <v>49</v>
      </c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</row>
    <row r="116" ht="19.5" customHeight="1">
      <c r="A116" s="77">
        <f>'Sessional + End Term Assessment'!A117</f>
        <v>110</v>
      </c>
      <c r="B116" s="78" t="str">
        <f>'Sessional + End Term Assessment'!B117</f>
        <v>23ETCCS110</v>
      </c>
      <c r="C116" s="104" t="str">
        <f>'Sessional + End Term Assessment'!C117</f>
        <v>NISHTHA SONI</v>
      </c>
      <c r="D116" s="105"/>
      <c r="E116" s="105"/>
      <c r="F116" s="79">
        <v>13.0</v>
      </c>
      <c r="G116" s="80">
        <f t="shared" si="1"/>
        <v>1</v>
      </c>
      <c r="H116" s="80">
        <f t="shared" si="2"/>
        <v>1</v>
      </c>
      <c r="I116" s="80">
        <f t="shared" si="3"/>
        <v>1</v>
      </c>
      <c r="J116" s="79">
        <v>27.0</v>
      </c>
      <c r="K116" s="80">
        <f t="shared" si="4"/>
        <v>1</v>
      </c>
      <c r="L116" s="80">
        <f t="shared" si="5"/>
        <v>1</v>
      </c>
      <c r="M116" s="80">
        <f t="shared" si="6"/>
        <v>1</v>
      </c>
      <c r="N116" s="106">
        <v>26.0</v>
      </c>
      <c r="O116" s="80">
        <f t="shared" si="7"/>
        <v>1</v>
      </c>
      <c r="P116" s="80">
        <f t="shared" si="8"/>
        <v>1</v>
      </c>
      <c r="Q116" s="80">
        <f t="shared" si="9"/>
        <v>1</v>
      </c>
      <c r="R116" s="107">
        <f t="shared" si="10"/>
        <v>66</v>
      </c>
      <c r="S116" s="83">
        <v>68.0</v>
      </c>
      <c r="T116" s="60">
        <v>63.0</v>
      </c>
      <c r="U116" s="83">
        <f t="shared" si="11"/>
        <v>65.5</v>
      </c>
      <c r="V116" s="60">
        <v>31.0</v>
      </c>
      <c r="W116" s="60">
        <f t="shared" si="13"/>
        <v>73</v>
      </c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</row>
    <row r="117" ht="19.5" customHeight="1">
      <c r="A117" s="77">
        <f>'Sessional + End Term Assessment'!A118</f>
        <v>111</v>
      </c>
      <c r="B117" s="78" t="str">
        <f>'Sessional + End Term Assessment'!B118</f>
        <v>23ETCCS111</v>
      </c>
      <c r="C117" s="104" t="str">
        <f>'Sessional + End Term Assessment'!C118</f>
        <v>PALAK JAIN</v>
      </c>
      <c r="D117" s="105"/>
      <c r="E117" s="105"/>
      <c r="F117" s="79">
        <v>10.0</v>
      </c>
      <c r="G117" s="80">
        <f t="shared" si="1"/>
        <v>1</v>
      </c>
      <c r="H117" s="80">
        <f t="shared" si="2"/>
        <v>1</v>
      </c>
      <c r="I117" s="80">
        <f t="shared" si="3"/>
        <v>1</v>
      </c>
      <c r="J117" s="79">
        <v>21.0</v>
      </c>
      <c r="K117" s="80">
        <f t="shared" si="4"/>
        <v>1</v>
      </c>
      <c r="L117" s="80">
        <f t="shared" si="5"/>
        <v>1</v>
      </c>
      <c r="M117" s="80">
        <f t="shared" si="6"/>
        <v>1</v>
      </c>
      <c r="N117" s="106">
        <v>20.0</v>
      </c>
      <c r="O117" s="80">
        <f t="shared" si="7"/>
        <v>1</v>
      </c>
      <c r="P117" s="80">
        <f t="shared" si="8"/>
        <v>1</v>
      </c>
      <c r="Q117" s="80">
        <f t="shared" si="9"/>
        <v>1</v>
      </c>
      <c r="R117" s="107">
        <f t="shared" si="10"/>
        <v>51</v>
      </c>
      <c r="S117" s="83">
        <v>59.0</v>
      </c>
      <c r="T117" s="60">
        <v>54.0</v>
      </c>
      <c r="U117" s="83">
        <f t="shared" si="11"/>
        <v>56.5</v>
      </c>
      <c r="V117" s="60">
        <v>24.0</v>
      </c>
      <c r="W117" s="60">
        <f t="shared" si="13"/>
        <v>56</v>
      </c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</row>
    <row r="118" ht="19.5" customHeight="1">
      <c r="A118" s="77">
        <f>'Sessional + End Term Assessment'!A119</f>
        <v>112</v>
      </c>
      <c r="B118" s="78" t="str">
        <f>'Sessional + End Term Assessment'!B119</f>
        <v>23ETCCS112</v>
      </c>
      <c r="C118" s="104" t="str">
        <f>'Sessional + End Term Assessment'!C119</f>
        <v>PALAK NAGORI</v>
      </c>
      <c r="D118" s="80"/>
      <c r="E118" s="79"/>
      <c r="F118" s="79">
        <v>11.0</v>
      </c>
      <c r="G118" s="80">
        <f t="shared" si="1"/>
        <v>1</v>
      </c>
      <c r="H118" s="80">
        <f t="shared" si="2"/>
        <v>1</v>
      </c>
      <c r="I118" s="80">
        <f t="shared" si="3"/>
        <v>1</v>
      </c>
      <c r="J118" s="79">
        <v>23.0</v>
      </c>
      <c r="K118" s="80">
        <f t="shared" si="4"/>
        <v>1</v>
      </c>
      <c r="L118" s="80">
        <f t="shared" si="5"/>
        <v>1</v>
      </c>
      <c r="M118" s="80">
        <f t="shared" si="6"/>
        <v>1</v>
      </c>
      <c r="N118" s="106">
        <v>21.0</v>
      </c>
      <c r="O118" s="80">
        <f t="shared" si="7"/>
        <v>1</v>
      </c>
      <c r="P118" s="80">
        <f t="shared" si="8"/>
        <v>1</v>
      </c>
      <c r="Q118" s="80">
        <f t="shared" si="9"/>
        <v>1</v>
      </c>
      <c r="R118" s="107">
        <f t="shared" si="10"/>
        <v>55</v>
      </c>
      <c r="S118" s="60">
        <v>68.0</v>
      </c>
      <c r="T118" s="60">
        <v>63.0</v>
      </c>
      <c r="U118" s="83">
        <f t="shared" si="11"/>
        <v>65.5</v>
      </c>
      <c r="V118" s="60">
        <v>26.0</v>
      </c>
      <c r="W118" s="60">
        <f t="shared" si="13"/>
        <v>61</v>
      </c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</row>
    <row r="119" ht="19.5" customHeight="1">
      <c r="A119" s="77">
        <f>'Sessional + End Term Assessment'!A120</f>
        <v>113</v>
      </c>
      <c r="B119" s="78" t="str">
        <f>'Sessional + End Term Assessment'!B120</f>
        <v>23ETCCS113</v>
      </c>
      <c r="C119" s="104" t="str">
        <f>'Sessional + End Term Assessment'!C120</f>
        <v>PANKAJ DANGI</v>
      </c>
      <c r="D119" s="80"/>
      <c r="E119" s="79"/>
      <c r="F119" s="79">
        <v>12.0</v>
      </c>
      <c r="G119" s="80">
        <f t="shared" si="1"/>
        <v>1</v>
      </c>
      <c r="H119" s="80">
        <f t="shared" si="2"/>
        <v>1</v>
      </c>
      <c r="I119" s="80">
        <f t="shared" si="3"/>
        <v>1</v>
      </c>
      <c r="J119" s="79">
        <v>25.0</v>
      </c>
      <c r="K119" s="80">
        <f t="shared" si="4"/>
        <v>1</v>
      </c>
      <c r="L119" s="80">
        <f t="shared" si="5"/>
        <v>1</v>
      </c>
      <c r="M119" s="80">
        <f t="shared" si="6"/>
        <v>1</v>
      </c>
      <c r="N119" s="106">
        <v>23.0</v>
      </c>
      <c r="O119" s="80">
        <f t="shared" si="7"/>
        <v>1</v>
      </c>
      <c r="P119" s="80">
        <f t="shared" si="8"/>
        <v>1</v>
      </c>
      <c r="Q119" s="80">
        <f t="shared" si="9"/>
        <v>1</v>
      </c>
      <c r="R119" s="107">
        <f t="shared" si="10"/>
        <v>60</v>
      </c>
      <c r="S119" s="83">
        <v>70.0</v>
      </c>
      <c r="T119" s="60">
        <v>68.0</v>
      </c>
      <c r="U119" s="83">
        <f t="shared" si="11"/>
        <v>69</v>
      </c>
      <c r="V119" s="60">
        <v>28.0</v>
      </c>
      <c r="W119" s="60">
        <f t="shared" si="13"/>
        <v>66</v>
      </c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</row>
    <row r="120" ht="19.5" customHeight="1">
      <c r="A120" s="77">
        <f>'Sessional + End Term Assessment'!A121</f>
        <v>114</v>
      </c>
      <c r="B120" s="78" t="str">
        <f>'Sessional + End Term Assessment'!B121</f>
        <v>23ETCCS114</v>
      </c>
      <c r="C120" s="104" t="str">
        <f>'Sessional + End Term Assessment'!C121</f>
        <v>PANKAJ JOSHI</v>
      </c>
      <c r="D120" s="80"/>
      <c r="E120" s="79"/>
      <c r="F120" s="79">
        <v>11.0</v>
      </c>
      <c r="G120" s="80">
        <f t="shared" si="1"/>
        <v>1</v>
      </c>
      <c r="H120" s="80">
        <f t="shared" si="2"/>
        <v>1</v>
      </c>
      <c r="I120" s="80">
        <f t="shared" si="3"/>
        <v>1</v>
      </c>
      <c r="J120" s="79">
        <v>24.0</v>
      </c>
      <c r="K120" s="80">
        <f t="shared" si="4"/>
        <v>1</v>
      </c>
      <c r="L120" s="80">
        <f t="shared" si="5"/>
        <v>1</v>
      </c>
      <c r="M120" s="80">
        <f t="shared" si="6"/>
        <v>1</v>
      </c>
      <c r="N120" s="106">
        <v>22.0</v>
      </c>
      <c r="O120" s="80">
        <f t="shared" si="7"/>
        <v>1</v>
      </c>
      <c r="P120" s="80">
        <f t="shared" si="8"/>
        <v>1</v>
      </c>
      <c r="Q120" s="80">
        <f t="shared" si="9"/>
        <v>1</v>
      </c>
      <c r="R120" s="107">
        <f t="shared" si="10"/>
        <v>57</v>
      </c>
      <c r="S120" s="60">
        <v>70.0</v>
      </c>
      <c r="T120" s="60">
        <v>66.0</v>
      </c>
      <c r="U120" s="83">
        <f t="shared" si="11"/>
        <v>68</v>
      </c>
      <c r="V120" s="60">
        <v>27.0</v>
      </c>
      <c r="W120" s="60">
        <f t="shared" si="13"/>
        <v>63</v>
      </c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</row>
    <row r="121" ht="19.5" customHeight="1">
      <c r="A121" s="77">
        <f>'Sessional + End Term Assessment'!A122</f>
        <v>115</v>
      </c>
      <c r="B121" s="78" t="str">
        <f>'Sessional + End Term Assessment'!B122</f>
        <v>23ETCCS115</v>
      </c>
      <c r="C121" s="104" t="str">
        <f>'Sessional + End Term Assessment'!C122</f>
        <v>PARIDHI MEHRA</v>
      </c>
      <c r="D121" s="80"/>
      <c r="E121" s="79"/>
      <c r="F121" s="79">
        <v>12.0</v>
      </c>
      <c r="G121" s="80">
        <f t="shared" si="1"/>
        <v>1</v>
      </c>
      <c r="H121" s="80">
        <f t="shared" si="2"/>
        <v>1</v>
      </c>
      <c r="I121" s="80">
        <f t="shared" si="3"/>
        <v>1</v>
      </c>
      <c r="J121" s="79">
        <v>26.0</v>
      </c>
      <c r="K121" s="80">
        <f t="shared" si="4"/>
        <v>1</v>
      </c>
      <c r="L121" s="80">
        <f t="shared" si="5"/>
        <v>1</v>
      </c>
      <c r="M121" s="80">
        <f t="shared" si="6"/>
        <v>1</v>
      </c>
      <c r="N121" s="106">
        <v>24.0</v>
      </c>
      <c r="O121" s="80">
        <f t="shared" si="7"/>
        <v>1</v>
      </c>
      <c r="P121" s="80">
        <f t="shared" si="8"/>
        <v>1</v>
      </c>
      <c r="Q121" s="80">
        <f t="shared" si="9"/>
        <v>1</v>
      </c>
      <c r="R121" s="107">
        <f t="shared" si="10"/>
        <v>62</v>
      </c>
      <c r="S121" s="60">
        <v>70.0</v>
      </c>
      <c r="T121" s="60">
        <v>66.0</v>
      </c>
      <c r="U121" s="83">
        <f t="shared" si="11"/>
        <v>68</v>
      </c>
      <c r="V121" s="60">
        <v>29.0</v>
      </c>
      <c r="W121" s="60">
        <f t="shared" si="13"/>
        <v>68</v>
      </c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</row>
    <row r="122" ht="19.5" customHeight="1">
      <c r="A122" s="77">
        <f>'Sessional + End Term Assessment'!A123</f>
        <v>116</v>
      </c>
      <c r="B122" s="78" t="str">
        <f>'Sessional + End Term Assessment'!B123</f>
        <v>23ETCCS116</v>
      </c>
      <c r="C122" s="104" t="str">
        <f>'Sessional + End Term Assessment'!C123</f>
        <v>PATEL TISHANGKUMAR RAKESHKUMAR</v>
      </c>
      <c r="D122" s="80"/>
      <c r="E122" s="79"/>
      <c r="F122" s="79">
        <v>13.0</v>
      </c>
      <c r="G122" s="80">
        <f t="shared" si="1"/>
        <v>1</v>
      </c>
      <c r="H122" s="80">
        <f t="shared" si="2"/>
        <v>1</v>
      </c>
      <c r="I122" s="80">
        <f t="shared" si="3"/>
        <v>1</v>
      </c>
      <c r="J122" s="79">
        <v>27.0</v>
      </c>
      <c r="K122" s="80">
        <f t="shared" si="4"/>
        <v>1</v>
      </c>
      <c r="L122" s="80">
        <f t="shared" si="5"/>
        <v>1</v>
      </c>
      <c r="M122" s="80">
        <f t="shared" si="6"/>
        <v>1</v>
      </c>
      <c r="N122" s="106">
        <v>26.0</v>
      </c>
      <c r="O122" s="80">
        <f t="shared" si="7"/>
        <v>1</v>
      </c>
      <c r="P122" s="80">
        <f t="shared" si="8"/>
        <v>1</v>
      </c>
      <c r="Q122" s="80">
        <f t="shared" si="9"/>
        <v>1</v>
      </c>
      <c r="R122" s="107">
        <f t="shared" si="10"/>
        <v>66</v>
      </c>
      <c r="S122" s="83">
        <v>70.0</v>
      </c>
      <c r="T122" s="60">
        <v>68.0</v>
      </c>
      <c r="U122" s="83">
        <f t="shared" si="11"/>
        <v>69</v>
      </c>
      <c r="V122" s="60">
        <v>31.0</v>
      </c>
      <c r="W122" s="60">
        <f t="shared" si="13"/>
        <v>73</v>
      </c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</row>
    <row r="123" ht="19.5" customHeight="1">
      <c r="A123" s="77">
        <f>'Sessional + End Term Assessment'!A124</f>
        <v>117</v>
      </c>
      <c r="B123" s="78" t="str">
        <f>'Sessional + End Term Assessment'!B124</f>
        <v>23ETCCS117</v>
      </c>
      <c r="C123" s="104" t="str">
        <f>'Sessional + End Term Assessment'!C124</f>
        <v>PIYUSH YADAV</v>
      </c>
      <c r="D123" s="80"/>
      <c r="E123" s="79"/>
      <c r="F123" s="79">
        <v>10.0</v>
      </c>
      <c r="G123" s="80">
        <f t="shared" si="1"/>
        <v>1</v>
      </c>
      <c r="H123" s="80">
        <f t="shared" si="2"/>
        <v>1</v>
      </c>
      <c r="I123" s="80">
        <f t="shared" si="3"/>
        <v>1</v>
      </c>
      <c r="J123" s="79">
        <v>21.0</v>
      </c>
      <c r="K123" s="80">
        <f t="shared" si="4"/>
        <v>1</v>
      </c>
      <c r="L123" s="80">
        <f t="shared" si="5"/>
        <v>1</v>
      </c>
      <c r="M123" s="80">
        <f t="shared" si="6"/>
        <v>1</v>
      </c>
      <c r="N123" s="106">
        <v>20.0</v>
      </c>
      <c r="O123" s="80">
        <f t="shared" si="7"/>
        <v>1</v>
      </c>
      <c r="P123" s="80">
        <f t="shared" si="8"/>
        <v>1</v>
      </c>
      <c r="Q123" s="80">
        <f t="shared" si="9"/>
        <v>1</v>
      </c>
      <c r="R123" s="107">
        <f t="shared" si="10"/>
        <v>51</v>
      </c>
      <c r="S123" s="60">
        <v>59.0</v>
      </c>
      <c r="T123" s="60">
        <v>54.0</v>
      </c>
      <c r="U123" s="83">
        <f t="shared" si="11"/>
        <v>56.5</v>
      </c>
      <c r="V123" s="60">
        <v>24.0</v>
      </c>
      <c r="W123" s="60">
        <f t="shared" si="13"/>
        <v>56</v>
      </c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</row>
    <row r="124" ht="24.0" customHeight="1">
      <c r="A124" s="77">
        <f>'Sessional + End Term Assessment'!A125</f>
        <v>118</v>
      </c>
      <c r="B124" s="78" t="str">
        <f>'Sessional + End Term Assessment'!B125</f>
        <v>23ETCCS118</v>
      </c>
      <c r="C124" s="104" t="str">
        <f>'Sessional + End Term Assessment'!C125</f>
        <v>PRACHI KOTHARI</v>
      </c>
      <c r="D124" s="80"/>
      <c r="E124" s="79"/>
      <c r="F124" s="79">
        <v>12.0</v>
      </c>
      <c r="G124" s="80">
        <f t="shared" si="1"/>
        <v>1</v>
      </c>
      <c r="H124" s="80">
        <f t="shared" si="2"/>
        <v>1</v>
      </c>
      <c r="I124" s="80">
        <f t="shared" si="3"/>
        <v>1</v>
      </c>
      <c r="J124" s="79">
        <v>27.0</v>
      </c>
      <c r="K124" s="80">
        <f t="shared" si="4"/>
        <v>1</v>
      </c>
      <c r="L124" s="80">
        <f t="shared" si="5"/>
        <v>1</v>
      </c>
      <c r="M124" s="80">
        <f t="shared" si="6"/>
        <v>1</v>
      </c>
      <c r="N124" s="106">
        <v>25.0</v>
      </c>
      <c r="O124" s="80">
        <f t="shared" si="7"/>
        <v>1</v>
      </c>
      <c r="P124" s="80">
        <f t="shared" si="8"/>
        <v>1</v>
      </c>
      <c r="Q124" s="80">
        <f t="shared" si="9"/>
        <v>1</v>
      </c>
      <c r="R124" s="107">
        <f t="shared" si="10"/>
        <v>64</v>
      </c>
      <c r="S124" s="83">
        <v>70.0</v>
      </c>
      <c r="T124" s="60">
        <v>68.0</v>
      </c>
      <c r="U124" s="83">
        <f t="shared" si="11"/>
        <v>69</v>
      </c>
      <c r="V124" s="60">
        <v>30.0</v>
      </c>
      <c r="W124" s="60">
        <f t="shared" si="13"/>
        <v>70</v>
      </c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</row>
    <row r="125" ht="15.75" customHeight="1">
      <c r="A125" s="77">
        <f>'Sessional + End Term Assessment'!A126</f>
        <v>119</v>
      </c>
      <c r="B125" s="78" t="str">
        <f>'Sessional + End Term Assessment'!B126</f>
        <v>23ETCCS119</v>
      </c>
      <c r="C125" s="104" t="str">
        <f>'Sessional + End Term Assessment'!C126</f>
        <v>PRANAV CHAKRAVORTY</v>
      </c>
      <c r="D125" s="84"/>
      <c r="E125" s="84"/>
      <c r="F125" s="79">
        <v>10.0</v>
      </c>
      <c r="G125" s="80">
        <f t="shared" si="1"/>
        <v>1</v>
      </c>
      <c r="H125" s="80">
        <f t="shared" si="2"/>
        <v>1</v>
      </c>
      <c r="I125" s="80">
        <f t="shared" si="3"/>
        <v>1</v>
      </c>
      <c r="J125" s="79">
        <v>21.0</v>
      </c>
      <c r="K125" s="80">
        <f t="shared" si="4"/>
        <v>1</v>
      </c>
      <c r="L125" s="80">
        <f t="shared" si="5"/>
        <v>1</v>
      </c>
      <c r="M125" s="80">
        <f t="shared" si="6"/>
        <v>1</v>
      </c>
      <c r="N125" s="106">
        <v>20.0</v>
      </c>
      <c r="O125" s="80">
        <f t="shared" si="7"/>
        <v>1</v>
      </c>
      <c r="P125" s="80">
        <f t="shared" si="8"/>
        <v>1</v>
      </c>
      <c r="Q125" s="80">
        <f t="shared" si="9"/>
        <v>1</v>
      </c>
      <c r="R125" s="107">
        <f t="shared" si="10"/>
        <v>51</v>
      </c>
      <c r="S125" s="60">
        <v>63.0</v>
      </c>
      <c r="T125" s="60">
        <v>59.0</v>
      </c>
      <c r="U125" s="83">
        <f t="shared" si="11"/>
        <v>61</v>
      </c>
      <c r="V125" s="60">
        <v>24.0</v>
      </c>
      <c r="W125" s="60">
        <f t="shared" si="13"/>
        <v>56</v>
      </c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</row>
    <row r="126" ht="15.75" customHeight="1">
      <c r="A126" s="77">
        <f>'Sessional + End Term Assessment'!A127</f>
        <v>120</v>
      </c>
      <c r="B126" s="78" t="str">
        <f>'Sessional + End Term Assessment'!B127</f>
        <v>23ETCCS121</v>
      </c>
      <c r="C126" s="104" t="str">
        <f>'Sessional + End Term Assessment'!C127</f>
        <v>PRANAV RAJ SINGH RANAWAT</v>
      </c>
      <c r="D126" s="84"/>
      <c r="E126" s="84"/>
      <c r="F126" s="79">
        <v>9.0</v>
      </c>
      <c r="G126" s="80">
        <f t="shared" si="1"/>
        <v>1</v>
      </c>
      <c r="H126" s="80">
        <f t="shared" si="2"/>
        <v>1</v>
      </c>
      <c r="I126" s="80">
        <f t="shared" si="3"/>
        <v>0</v>
      </c>
      <c r="J126" s="79">
        <v>20.0</v>
      </c>
      <c r="K126" s="80">
        <f t="shared" si="4"/>
        <v>1</v>
      </c>
      <c r="L126" s="80">
        <f t="shared" si="5"/>
        <v>1</v>
      </c>
      <c r="M126" s="80">
        <f t="shared" si="6"/>
        <v>1</v>
      </c>
      <c r="N126" s="106">
        <v>20.0</v>
      </c>
      <c r="O126" s="80">
        <f t="shared" si="7"/>
        <v>1</v>
      </c>
      <c r="P126" s="80">
        <f t="shared" si="8"/>
        <v>1</v>
      </c>
      <c r="Q126" s="80">
        <f t="shared" si="9"/>
        <v>1</v>
      </c>
      <c r="R126" s="107">
        <f t="shared" si="10"/>
        <v>49</v>
      </c>
      <c r="S126" s="60">
        <v>59.0</v>
      </c>
      <c r="T126" s="60">
        <v>54.0</v>
      </c>
      <c r="U126" s="83">
        <f t="shared" si="11"/>
        <v>56.5</v>
      </c>
      <c r="V126" s="60">
        <v>23.0</v>
      </c>
      <c r="W126" s="60">
        <f t="shared" si="13"/>
        <v>54</v>
      </c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</row>
    <row r="127" ht="15.75" customHeight="1">
      <c r="A127" s="77">
        <f>'Sessional + End Term Assessment'!A128</f>
        <v>121</v>
      </c>
      <c r="B127" s="78" t="str">
        <f>'Sessional + End Term Assessment'!B128</f>
        <v>23ETCCS122</v>
      </c>
      <c r="C127" s="104" t="str">
        <f>'Sessional + End Term Assessment'!C128</f>
        <v>PRANAY TAILOR</v>
      </c>
      <c r="D127" s="84"/>
      <c r="E127" s="84"/>
      <c r="F127" s="79">
        <v>9.0</v>
      </c>
      <c r="G127" s="80">
        <f t="shared" si="1"/>
        <v>1</v>
      </c>
      <c r="H127" s="80">
        <f t="shared" si="2"/>
        <v>1</v>
      </c>
      <c r="I127" s="80">
        <f t="shared" si="3"/>
        <v>0</v>
      </c>
      <c r="J127" s="79">
        <v>19.0</v>
      </c>
      <c r="K127" s="80">
        <f t="shared" si="4"/>
        <v>1</v>
      </c>
      <c r="L127" s="80">
        <f t="shared" si="5"/>
        <v>1</v>
      </c>
      <c r="M127" s="80">
        <f t="shared" si="6"/>
        <v>0</v>
      </c>
      <c r="N127" s="106">
        <v>18.0</v>
      </c>
      <c r="O127" s="80">
        <f t="shared" si="7"/>
        <v>1</v>
      </c>
      <c r="P127" s="80">
        <f t="shared" si="8"/>
        <v>1</v>
      </c>
      <c r="Q127" s="80">
        <f t="shared" si="9"/>
        <v>0</v>
      </c>
      <c r="R127" s="107">
        <f t="shared" si="10"/>
        <v>46</v>
      </c>
      <c r="S127" s="60">
        <v>70.0</v>
      </c>
      <c r="T127" s="60">
        <v>66.0</v>
      </c>
      <c r="U127" s="83">
        <f t="shared" si="11"/>
        <v>68</v>
      </c>
      <c r="V127" s="60">
        <v>22.0</v>
      </c>
      <c r="W127" s="60">
        <f t="shared" si="13"/>
        <v>52</v>
      </c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</row>
    <row r="128" ht="15.75" customHeight="1">
      <c r="A128" s="77">
        <f>'Sessional + End Term Assessment'!A129</f>
        <v>122</v>
      </c>
      <c r="B128" s="78" t="str">
        <f>'Sessional + End Term Assessment'!B129</f>
        <v>23ETCCS123</v>
      </c>
      <c r="C128" s="104" t="str">
        <f>'Sessional + End Term Assessment'!C129</f>
        <v>PRASHANT MENARIA</v>
      </c>
      <c r="D128" s="84"/>
      <c r="E128" s="84"/>
      <c r="F128" s="79">
        <v>11.0</v>
      </c>
      <c r="G128" s="80">
        <f t="shared" si="1"/>
        <v>1</v>
      </c>
      <c r="H128" s="80">
        <f t="shared" si="2"/>
        <v>1</v>
      </c>
      <c r="I128" s="80">
        <f t="shared" si="3"/>
        <v>1</v>
      </c>
      <c r="J128" s="79">
        <v>23.0</v>
      </c>
      <c r="K128" s="80">
        <f t="shared" si="4"/>
        <v>1</v>
      </c>
      <c r="L128" s="80">
        <f t="shared" si="5"/>
        <v>1</v>
      </c>
      <c r="M128" s="80">
        <f t="shared" si="6"/>
        <v>1</v>
      </c>
      <c r="N128" s="106">
        <v>21.0</v>
      </c>
      <c r="O128" s="80">
        <f t="shared" si="7"/>
        <v>1</v>
      </c>
      <c r="P128" s="80">
        <f t="shared" si="8"/>
        <v>1</v>
      </c>
      <c r="Q128" s="80">
        <f t="shared" si="9"/>
        <v>1</v>
      </c>
      <c r="R128" s="107">
        <f t="shared" si="10"/>
        <v>55</v>
      </c>
      <c r="S128" s="60">
        <v>56.0</v>
      </c>
      <c r="T128" s="60">
        <v>52.0</v>
      </c>
      <c r="U128" s="83">
        <f t="shared" si="11"/>
        <v>54</v>
      </c>
      <c r="V128" s="60">
        <v>26.0</v>
      </c>
      <c r="W128" s="60">
        <f t="shared" si="13"/>
        <v>61</v>
      </c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</row>
    <row r="129" ht="15.75" customHeight="1">
      <c r="A129" s="77">
        <f>'Sessional + End Term Assessment'!A130</f>
        <v>123</v>
      </c>
      <c r="B129" s="78" t="str">
        <f>'Sessional + End Term Assessment'!B130</f>
        <v>23ETCCS124</v>
      </c>
      <c r="C129" s="104" t="str">
        <f>'Sessional + End Term Assessment'!C130</f>
        <v>PRIYANI JAIN</v>
      </c>
      <c r="D129" s="84"/>
      <c r="E129" s="84"/>
      <c r="F129" s="79">
        <v>12.0</v>
      </c>
      <c r="G129" s="80">
        <f t="shared" si="1"/>
        <v>1</v>
      </c>
      <c r="H129" s="80">
        <f t="shared" si="2"/>
        <v>1</v>
      </c>
      <c r="I129" s="80">
        <f t="shared" si="3"/>
        <v>1</v>
      </c>
      <c r="J129" s="79">
        <v>25.0</v>
      </c>
      <c r="K129" s="80">
        <f t="shared" si="4"/>
        <v>1</v>
      </c>
      <c r="L129" s="80">
        <f t="shared" si="5"/>
        <v>1</v>
      </c>
      <c r="M129" s="80">
        <f t="shared" si="6"/>
        <v>1</v>
      </c>
      <c r="N129" s="106">
        <v>23.0</v>
      </c>
      <c r="O129" s="80">
        <f t="shared" si="7"/>
        <v>1</v>
      </c>
      <c r="P129" s="80">
        <f t="shared" si="8"/>
        <v>1</v>
      </c>
      <c r="Q129" s="80">
        <f t="shared" si="9"/>
        <v>1</v>
      </c>
      <c r="R129" s="107">
        <f t="shared" si="10"/>
        <v>60</v>
      </c>
      <c r="S129" s="60">
        <v>68.0</v>
      </c>
      <c r="T129" s="60">
        <v>63.0</v>
      </c>
      <c r="U129" s="83">
        <f t="shared" si="11"/>
        <v>65.5</v>
      </c>
      <c r="V129" s="60">
        <v>28.0</v>
      </c>
      <c r="W129" s="60">
        <f t="shared" si="13"/>
        <v>66</v>
      </c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</row>
    <row r="130" ht="15.75" customHeight="1">
      <c r="A130" s="77">
        <f>'Sessional + End Term Assessment'!A131</f>
        <v>124</v>
      </c>
      <c r="B130" s="78" t="str">
        <f>'Sessional + End Term Assessment'!B131</f>
        <v>23ETCCS125</v>
      </c>
      <c r="C130" s="104" t="str">
        <f>'Sessional + End Term Assessment'!C131</f>
        <v>PRIYANSHU LUHARIA</v>
      </c>
      <c r="D130" s="84"/>
      <c r="E130" s="84"/>
      <c r="F130" s="79">
        <v>11.0</v>
      </c>
      <c r="G130" s="80">
        <f t="shared" si="1"/>
        <v>1</v>
      </c>
      <c r="H130" s="80">
        <f t="shared" si="2"/>
        <v>1</v>
      </c>
      <c r="I130" s="80">
        <f t="shared" si="3"/>
        <v>1</v>
      </c>
      <c r="J130" s="79">
        <v>23.0</v>
      </c>
      <c r="K130" s="80">
        <f t="shared" si="4"/>
        <v>1</v>
      </c>
      <c r="L130" s="80">
        <f t="shared" si="5"/>
        <v>1</v>
      </c>
      <c r="M130" s="80">
        <f t="shared" si="6"/>
        <v>1</v>
      </c>
      <c r="N130" s="106">
        <v>21.0</v>
      </c>
      <c r="O130" s="80">
        <f t="shared" si="7"/>
        <v>1</v>
      </c>
      <c r="P130" s="80">
        <f t="shared" si="8"/>
        <v>1</v>
      </c>
      <c r="Q130" s="80">
        <f t="shared" si="9"/>
        <v>1</v>
      </c>
      <c r="R130" s="107">
        <f t="shared" si="10"/>
        <v>55</v>
      </c>
      <c r="S130" s="83">
        <v>70.0</v>
      </c>
      <c r="T130" s="60">
        <v>68.0</v>
      </c>
      <c r="U130" s="83">
        <f t="shared" si="11"/>
        <v>69</v>
      </c>
      <c r="V130" s="60">
        <v>26.0</v>
      </c>
      <c r="W130" s="60">
        <f t="shared" si="13"/>
        <v>61</v>
      </c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</row>
    <row r="131" ht="15.75" customHeight="1">
      <c r="A131" s="77">
        <f>'Sessional + End Term Assessment'!A132</f>
        <v>125</v>
      </c>
      <c r="B131" s="78" t="str">
        <f>'Sessional + End Term Assessment'!B132</f>
        <v>23ETCCS126</v>
      </c>
      <c r="C131" s="104" t="str">
        <f>'Sessional + End Term Assessment'!C132</f>
        <v>PUNIT TAK</v>
      </c>
      <c r="D131" s="84"/>
      <c r="E131" s="84"/>
      <c r="F131" s="79">
        <v>12.0</v>
      </c>
      <c r="G131" s="80">
        <f t="shared" si="1"/>
        <v>1</v>
      </c>
      <c r="H131" s="80">
        <f t="shared" si="2"/>
        <v>1</v>
      </c>
      <c r="I131" s="80">
        <f t="shared" si="3"/>
        <v>1</v>
      </c>
      <c r="J131" s="79">
        <v>27.0</v>
      </c>
      <c r="K131" s="80">
        <f t="shared" si="4"/>
        <v>1</v>
      </c>
      <c r="L131" s="80">
        <f t="shared" si="5"/>
        <v>1</v>
      </c>
      <c r="M131" s="80">
        <f t="shared" si="6"/>
        <v>1</v>
      </c>
      <c r="N131" s="106">
        <v>25.0</v>
      </c>
      <c r="O131" s="80">
        <f t="shared" si="7"/>
        <v>1</v>
      </c>
      <c r="P131" s="80">
        <f t="shared" si="8"/>
        <v>1</v>
      </c>
      <c r="Q131" s="80">
        <f t="shared" si="9"/>
        <v>1</v>
      </c>
      <c r="R131" s="107">
        <f t="shared" si="10"/>
        <v>64</v>
      </c>
      <c r="S131" s="60">
        <v>54.0</v>
      </c>
      <c r="T131" s="60">
        <v>49.0</v>
      </c>
      <c r="U131" s="83">
        <f t="shared" si="11"/>
        <v>51.5</v>
      </c>
      <c r="V131" s="60">
        <v>30.0</v>
      </c>
      <c r="W131" s="60">
        <f t="shared" si="13"/>
        <v>70</v>
      </c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</row>
    <row r="132" ht="15.75" customHeight="1">
      <c r="A132" s="77">
        <f>'Sessional + End Term Assessment'!A133</f>
        <v>126</v>
      </c>
      <c r="B132" s="78" t="str">
        <f>'Sessional + End Term Assessment'!B133</f>
        <v>23ETCCS127</v>
      </c>
      <c r="C132" s="104" t="str">
        <f>'Sessional + End Term Assessment'!C133</f>
        <v>PURAN SUTHAR</v>
      </c>
      <c r="D132" s="84"/>
      <c r="E132" s="84"/>
      <c r="F132" s="79">
        <v>8.0</v>
      </c>
      <c r="G132" s="80">
        <f t="shared" si="1"/>
        <v>1</v>
      </c>
      <c r="H132" s="80">
        <f t="shared" si="2"/>
        <v>0</v>
      </c>
      <c r="I132" s="80">
        <f t="shared" si="3"/>
        <v>0</v>
      </c>
      <c r="J132" s="79">
        <v>18.0</v>
      </c>
      <c r="K132" s="80">
        <f t="shared" si="4"/>
        <v>1</v>
      </c>
      <c r="L132" s="80">
        <f t="shared" si="5"/>
        <v>1</v>
      </c>
      <c r="M132" s="80">
        <f t="shared" si="6"/>
        <v>0</v>
      </c>
      <c r="N132" s="106">
        <v>18.0</v>
      </c>
      <c r="O132" s="80">
        <f t="shared" si="7"/>
        <v>1</v>
      </c>
      <c r="P132" s="80">
        <f t="shared" si="8"/>
        <v>1</v>
      </c>
      <c r="Q132" s="80">
        <f t="shared" si="9"/>
        <v>0</v>
      </c>
      <c r="R132" s="107">
        <f t="shared" si="10"/>
        <v>44</v>
      </c>
      <c r="S132" s="60">
        <v>54.0</v>
      </c>
      <c r="T132" s="60">
        <v>49.0</v>
      </c>
      <c r="U132" s="83">
        <f t="shared" si="11"/>
        <v>51.5</v>
      </c>
      <c r="V132" s="60">
        <v>21.0</v>
      </c>
      <c r="W132" s="60">
        <f t="shared" si="13"/>
        <v>49</v>
      </c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</row>
    <row r="133" ht="15.75" customHeight="1">
      <c r="A133" s="77">
        <f>'Sessional + End Term Assessment'!A134</f>
        <v>127</v>
      </c>
      <c r="B133" s="78" t="str">
        <f>'Sessional + End Term Assessment'!B134</f>
        <v>23ETCCS128</v>
      </c>
      <c r="C133" s="104" t="str">
        <f>'Sessional + End Term Assessment'!C134</f>
        <v>PURVA R VERMA</v>
      </c>
      <c r="D133" s="84"/>
      <c r="E133" s="84"/>
      <c r="F133" s="79">
        <v>9.0</v>
      </c>
      <c r="G133" s="80">
        <f t="shared" si="1"/>
        <v>1</v>
      </c>
      <c r="H133" s="80">
        <f t="shared" si="2"/>
        <v>1</v>
      </c>
      <c r="I133" s="80">
        <f t="shared" si="3"/>
        <v>0</v>
      </c>
      <c r="J133" s="79">
        <v>20.0</v>
      </c>
      <c r="K133" s="80">
        <f t="shared" si="4"/>
        <v>1</v>
      </c>
      <c r="L133" s="80">
        <f t="shared" si="5"/>
        <v>1</v>
      </c>
      <c r="M133" s="80">
        <f t="shared" si="6"/>
        <v>1</v>
      </c>
      <c r="N133" s="106">
        <v>20.0</v>
      </c>
      <c r="O133" s="80">
        <f t="shared" si="7"/>
        <v>1</v>
      </c>
      <c r="P133" s="80">
        <f t="shared" si="8"/>
        <v>1</v>
      </c>
      <c r="Q133" s="80">
        <f t="shared" si="9"/>
        <v>1</v>
      </c>
      <c r="R133" s="107">
        <f t="shared" si="10"/>
        <v>49</v>
      </c>
      <c r="S133" s="60">
        <v>54.0</v>
      </c>
      <c r="T133" s="60">
        <v>49.0</v>
      </c>
      <c r="U133" s="83">
        <f t="shared" si="11"/>
        <v>51.5</v>
      </c>
      <c r="V133" s="60">
        <v>23.0</v>
      </c>
      <c r="W133" s="60">
        <f t="shared" si="13"/>
        <v>54</v>
      </c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</row>
    <row r="134" ht="15.75" customHeight="1">
      <c r="A134" s="77">
        <f>'Sessional + End Term Assessment'!A135</f>
        <v>128</v>
      </c>
      <c r="B134" s="78" t="str">
        <f>'Sessional + End Term Assessment'!B135</f>
        <v>23ETCCS129</v>
      </c>
      <c r="C134" s="104" t="str">
        <f>'Sessional + End Term Assessment'!C135</f>
        <v>RAGHAV KAUSHIK</v>
      </c>
      <c r="D134" s="84"/>
      <c r="E134" s="84"/>
      <c r="F134" s="79">
        <v>12.0</v>
      </c>
      <c r="G134" s="80">
        <f t="shared" si="1"/>
        <v>1</v>
      </c>
      <c r="H134" s="80">
        <f t="shared" si="2"/>
        <v>1</v>
      </c>
      <c r="I134" s="80">
        <f t="shared" si="3"/>
        <v>1</v>
      </c>
      <c r="J134" s="79">
        <v>27.0</v>
      </c>
      <c r="K134" s="80">
        <f t="shared" si="4"/>
        <v>1</v>
      </c>
      <c r="L134" s="80">
        <f t="shared" si="5"/>
        <v>1</v>
      </c>
      <c r="M134" s="80">
        <f t="shared" si="6"/>
        <v>1</v>
      </c>
      <c r="N134" s="106">
        <v>25.0</v>
      </c>
      <c r="O134" s="80">
        <f t="shared" si="7"/>
        <v>1</v>
      </c>
      <c r="P134" s="80">
        <f t="shared" si="8"/>
        <v>1</v>
      </c>
      <c r="Q134" s="80">
        <f t="shared" si="9"/>
        <v>1</v>
      </c>
      <c r="R134" s="107">
        <f t="shared" si="10"/>
        <v>64</v>
      </c>
      <c r="S134" s="60">
        <v>54.0</v>
      </c>
      <c r="T134" s="60">
        <v>49.0</v>
      </c>
      <c r="U134" s="83">
        <f t="shared" si="11"/>
        <v>51.5</v>
      </c>
      <c r="V134" s="60">
        <v>30.0</v>
      </c>
      <c r="W134" s="60">
        <f t="shared" si="13"/>
        <v>70</v>
      </c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</row>
    <row r="135" ht="15.75" customHeight="1">
      <c r="A135" s="77">
        <f>'Sessional + End Term Assessment'!A136</f>
        <v>129</v>
      </c>
      <c r="B135" s="78" t="str">
        <f>'Sessional + End Term Assessment'!B136</f>
        <v>23ETCCS130</v>
      </c>
      <c r="C135" s="104" t="str">
        <f>'Sessional + End Term Assessment'!C136</f>
        <v>RAJAT AMETA</v>
      </c>
      <c r="D135" s="84"/>
      <c r="E135" s="84"/>
      <c r="F135" s="79">
        <v>10.0</v>
      </c>
      <c r="G135" s="80">
        <f t="shared" si="1"/>
        <v>1</v>
      </c>
      <c r="H135" s="80">
        <f t="shared" si="2"/>
        <v>1</v>
      </c>
      <c r="I135" s="80">
        <f t="shared" si="3"/>
        <v>1</v>
      </c>
      <c r="J135" s="79">
        <v>22.0</v>
      </c>
      <c r="K135" s="80">
        <f t="shared" si="4"/>
        <v>1</v>
      </c>
      <c r="L135" s="80">
        <f t="shared" si="5"/>
        <v>1</v>
      </c>
      <c r="M135" s="80">
        <f t="shared" si="6"/>
        <v>1</v>
      </c>
      <c r="N135" s="106">
        <v>21.0</v>
      </c>
      <c r="O135" s="80">
        <f t="shared" si="7"/>
        <v>1</v>
      </c>
      <c r="P135" s="80">
        <f t="shared" si="8"/>
        <v>1</v>
      </c>
      <c r="Q135" s="80">
        <f t="shared" si="9"/>
        <v>1</v>
      </c>
      <c r="R135" s="107">
        <f t="shared" si="10"/>
        <v>53</v>
      </c>
      <c r="S135" s="60">
        <v>54.0</v>
      </c>
      <c r="T135" s="60">
        <v>49.0</v>
      </c>
      <c r="U135" s="83">
        <f t="shared" si="11"/>
        <v>51.5</v>
      </c>
      <c r="V135" s="60">
        <v>25.0</v>
      </c>
      <c r="W135" s="60">
        <f t="shared" si="13"/>
        <v>59</v>
      </c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</row>
    <row r="136" ht="15.75" customHeight="1">
      <c r="A136" s="77">
        <f>'Sessional + End Term Assessment'!A137</f>
        <v>130</v>
      </c>
      <c r="B136" s="78" t="str">
        <f>'Sessional + End Term Assessment'!B137</f>
        <v>23ETCCS131</v>
      </c>
      <c r="C136" s="104" t="str">
        <f>'Sessional + End Term Assessment'!C137</f>
        <v>REAL JAIN</v>
      </c>
      <c r="D136" s="84"/>
      <c r="E136" s="84"/>
      <c r="F136" s="79">
        <v>12.0</v>
      </c>
      <c r="G136" s="80">
        <f t="shared" si="1"/>
        <v>1</v>
      </c>
      <c r="H136" s="80">
        <f t="shared" si="2"/>
        <v>1</v>
      </c>
      <c r="I136" s="80">
        <f t="shared" si="3"/>
        <v>1</v>
      </c>
      <c r="J136" s="79">
        <v>27.0</v>
      </c>
      <c r="K136" s="80">
        <f t="shared" si="4"/>
        <v>1</v>
      </c>
      <c r="L136" s="80">
        <f t="shared" si="5"/>
        <v>1</v>
      </c>
      <c r="M136" s="80">
        <f t="shared" si="6"/>
        <v>1</v>
      </c>
      <c r="N136" s="106">
        <v>25.0</v>
      </c>
      <c r="O136" s="80">
        <f t="shared" si="7"/>
        <v>1</v>
      </c>
      <c r="P136" s="80">
        <f t="shared" si="8"/>
        <v>1</v>
      </c>
      <c r="Q136" s="80">
        <f t="shared" si="9"/>
        <v>1</v>
      </c>
      <c r="R136" s="107">
        <f t="shared" si="10"/>
        <v>64</v>
      </c>
      <c r="S136" s="83">
        <v>70.0</v>
      </c>
      <c r="T136" s="60">
        <v>68.0</v>
      </c>
      <c r="U136" s="83">
        <f t="shared" si="11"/>
        <v>69</v>
      </c>
      <c r="V136" s="60">
        <v>30.0</v>
      </c>
      <c r="W136" s="60">
        <f t="shared" si="13"/>
        <v>70</v>
      </c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</row>
    <row r="137" ht="15.75" customHeight="1">
      <c r="A137" s="77">
        <f>'Sessional + End Term Assessment'!A138</f>
        <v>131</v>
      </c>
      <c r="B137" s="78" t="str">
        <f>'Sessional + End Term Assessment'!B138</f>
        <v>23ETCCS133</v>
      </c>
      <c r="C137" s="104" t="str">
        <f>'Sessional + End Term Assessment'!C138</f>
        <v>RISHI MENARIA</v>
      </c>
      <c r="D137" s="84"/>
      <c r="E137" s="84"/>
      <c r="F137" s="79">
        <v>13.0</v>
      </c>
      <c r="G137" s="80">
        <f t="shared" si="1"/>
        <v>1</v>
      </c>
      <c r="H137" s="80">
        <f t="shared" si="2"/>
        <v>1</v>
      </c>
      <c r="I137" s="80">
        <f t="shared" si="3"/>
        <v>1</v>
      </c>
      <c r="J137" s="79">
        <v>27.0</v>
      </c>
      <c r="K137" s="80">
        <f t="shared" si="4"/>
        <v>1</v>
      </c>
      <c r="L137" s="80">
        <f t="shared" si="5"/>
        <v>1</v>
      </c>
      <c r="M137" s="80">
        <f t="shared" si="6"/>
        <v>1</v>
      </c>
      <c r="N137" s="106">
        <v>26.0</v>
      </c>
      <c r="O137" s="80">
        <f t="shared" si="7"/>
        <v>1</v>
      </c>
      <c r="P137" s="80">
        <f t="shared" si="8"/>
        <v>1</v>
      </c>
      <c r="Q137" s="80">
        <f t="shared" si="9"/>
        <v>1</v>
      </c>
      <c r="R137" s="107">
        <f t="shared" si="10"/>
        <v>66</v>
      </c>
      <c r="S137" s="83">
        <v>70.0</v>
      </c>
      <c r="T137" s="60">
        <v>68.0</v>
      </c>
      <c r="U137" s="83">
        <f t="shared" si="11"/>
        <v>69</v>
      </c>
      <c r="V137" s="60">
        <v>31.0</v>
      </c>
      <c r="W137" s="60">
        <f t="shared" si="13"/>
        <v>73</v>
      </c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</row>
    <row r="138" ht="15.75" customHeight="1">
      <c r="A138" s="77">
        <f>'Sessional + End Term Assessment'!A139</f>
        <v>132</v>
      </c>
      <c r="B138" s="78" t="str">
        <f>'Sessional + End Term Assessment'!B139</f>
        <v>23ETCCS134</v>
      </c>
      <c r="C138" s="104" t="str">
        <f>'Sessional + End Term Assessment'!C139</f>
        <v>ROHIT RAJPUT</v>
      </c>
      <c r="D138" s="84"/>
      <c r="E138" s="84"/>
      <c r="F138" s="79">
        <v>11.0</v>
      </c>
      <c r="G138" s="80">
        <f t="shared" si="1"/>
        <v>1</v>
      </c>
      <c r="H138" s="80">
        <f t="shared" si="2"/>
        <v>1</v>
      </c>
      <c r="I138" s="80">
        <f t="shared" si="3"/>
        <v>1</v>
      </c>
      <c r="J138" s="79">
        <v>23.0</v>
      </c>
      <c r="K138" s="80">
        <f t="shared" si="4"/>
        <v>1</v>
      </c>
      <c r="L138" s="80">
        <f t="shared" si="5"/>
        <v>1</v>
      </c>
      <c r="M138" s="80">
        <f t="shared" si="6"/>
        <v>1</v>
      </c>
      <c r="N138" s="106">
        <v>21.0</v>
      </c>
      <c r="O138" s="80">
        <f t="shared" si="7"/>
        <v>1</v>
      </c>
      <c r="P138" s="80">
        <f t="shared" si="8"/>
        <v>1</v>
      </c>
      <c r="Q138" s="80">
        <f t="shared" si="9"/>
        <v>1</v>
      </c>
      <c r="R138" s="107">
        <f t="shared" si="10"/>
        <v>55</v>
      </c>
      <c r="S138" s="60">
        <v>61.0</v>
      </c>
      <c r="T138" s="60">
        <v>56.0</v>
      </c>
      <c r="U138" s="83">
        <f t="shared" si="11"/>
        <v>58.5</v>
      </c>
      <c r="V138" s="60">
        <v>26.0</v>
      </c>
      <c r="W138" s="60">
        <f t="shared" si="13"/>
        <v>61</v>
      </c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</row>
    <row r="139" ht="15.75" customHeight="1">
      <c r="A139" s="77">
        <f>'Sessional + End Term Assessment'!A140</f>
        <v>133</v>
      </c>
      <c r="B139" s="78" t="str">
        <f>'Sessional + End Term Assessment'!B140</f>
        <v>23ETCCS135</v>
      </c>
      <c r="C139" s="104" t="str">
        <f>'Sessional + End Term Assessment'!C140</f>
        <v>RUDRA PRATAP SINGH RATHORE</v>
      </c>
      <c r="D139" s="84"/>
      <c r="E139" s="84"/>
      <c r="F139" s="79">
        <v>12.0</v>
      </c>
      <c r="G139" s="80">
        <f t="shared" si="1"/>
        <v>1</v>
      </c>
      <c r="H139" s="80">
        <f t="shared" si="2"/>
        <v>1</v>
      </c>
      <c r="I139" s="80">
        <f t="shared" si="3"/>
        <v>1</v>
      </c>
      <c r="J139" s="79">
        <v>25.0</v>
      </c>
      <c r="K139" s="80">
        <f t="shared" si="4"/>
        <v>1</v>
      </c>
      <c r="L139" s="80">
        <f t="shared" si="5"/>
        <v>1</v>
      </c>
      <c r="M139" s="80">
        <f t="shared" si="6"/>
        <v>1</v>
      </c>
      <c r="N139" s="106">
        <v>23.0</v>
      </c>
      <c r="O139" s="80">
        <f t="shared" si="7"/>
        <v>1</v>
      </c>
      <c r="P139" s="80">
        <f t="shared" si="8"/>
        <v>1</v>
      </c>
      <c r="Q139" s="80">
        <f t="shared" si="9"/>
        <v>1</v>
      </c>
      <c r="R139" s="107">
        <f t="shared" si="10"/>
        <v>60</v>
      </c>
      <c r="S139" s="83">
        <v>70.0</v>
      </c>
      <c r="T139" s="60">
        <v>68.0</v>
      </c>
      <c r="U139" s="83">
        <f t="shared" si="11"/>
        <v>69</v>
      </c>
      <c r="V139" s="60">
        <v>28.0</v>
      </c>
      <c r="W139" s="60">
        <f t="shared" si="13"/>
        <v>66</v>
      </c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</row>
    <row r="140" ht="15.75" customHeight="1">
      <c r="A140" s="77">
        <f>'Sessional + End Term Assessment'!A141</f>
        <v>134</v>
      </c>
      <c r="B140" s="78" t="str">
        <f>'Sessional + End Term Assessment'!B141</f>
        <v>23ETCCS136</v>
      </c>
      <c r="C140" s="104" t="str">
        <f>'Sessional + End Term Assessment'!C141</f>
        <v>RUDRAKSH CHITTORA</v>
      </c>
      <c r="D140" s="84"/>
      <c r="E140" s="84"/>
      <c r="F140" s="79">
        <v>12.0</v>
      </c>
      <c r="G140" s="80">
        <f t="shared" si="1"/>
        <v>1</v>
      </c>
      <c r="H140" s="80">
        <f t="shared" si="2"/>
        <v>1</v>
      </c>
      <c r="I140" s="80">
        <f t="shared" si="3"/>
        <v>1</v>
      </c>
      <c r="J140" s="79">
        <v>25.0</v>
      </c>
      <c r="K140" s="80">
        <f t="shared" si="4"/>
        <v>1</v>
      </c>
      <c r="L140" s="80">
        <f t="shared" si="5"/>
        <v>1</v>
      </c>
      <c r="M140" s="80">
        <f t="shared" si="6"/>
        <v>1</v>
      </c>
      <c r="N140" s="106">
        <v>23.0</v>
      </c>
      <c r="O140" s="80">
        <f t="shared" si="7"/>
        <v>1</v>
      </c>
      <c r="P140" s="80">
        <f t="shared" si="8"/>
        <v>1</v>
      </c>
      <c r="Q140" s="80">
        <f t="shared" si="9"/>
        <v>1</v>
      </c>
      <c r="R140" s="107">
        <f t="shared" si="10"/>
        <v>60</v>
      </c>
      <c r="S140" s="83">
        <v>70.0</v>
      </c>
      <c r="T140" s="60">
        <v>68.0</v>
      </c>
      <c r="U140" s="83">
        <f t="shared" si="11"/>
        <v>69</v>
      </c>
      <c r="V140" s="60">
        <v>28.0</v>
      </c>
      <c r="W140" s="60">
        <f t="shared" si="13"/>
        <v>66</v>
      </c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</row>
    <row r="141" ht="15.75" customHeight="1">
      <c r="A141" s="77">
        <f>'Sessional + End Term Assessment'!A142</f>
        <v>135</v>
      </c>
      <c r="B141" s="78" t="str">
        <f>'Sessional + End Term Assessment'!B142</f>
        <v>23ETCCS137</v>
      </c>
      <c r="C141" s="104" t="str">
        <f>'Sessional + End Term Assessment'!C142</f>
        <v>SANJAY JAT</v>
      </c>
      <c r="D141" s="84"/>
      <c r="E141" s="84"/>
      <c r="F141" s="79">
        <v>10.0</v>
      </c>
      <c r="G141" s="80">
        <f t="shared" si="1"/>
        <v>1</v>
      </c>
      <c r="H141" s="80">
        <f t="shared" si="2"/>
        <v>1</v>
      </c>
      <c r="I141" s="80">
        <f t="shared" si="3"/>
        <v>1</v>
      </c>
      <c r="J141" s="79">
        <v>22.0</v>
      </c>
      <c r="K141" s="80">
        <f t="shared" si="4"/>
        <v>1</v>
      </c>
      <c r="L141" s="80">
        <f t="shared" si="5"/>
        <v>1</v>
      </c>
      <c r="M141" s="80">
        <f t="shared" si="6"/>
        <v>1</v>
      </c>
      <c r="N141" s="106">
        <v>21.0</v>
      </c>
      <c r="O141" s="80">
        <f t="shared" si="7"/>
        <v>1</v>
      </c>
      <c r="P141" s="80">
        <f t="shared" si="8"/>
        <v>1</v>
      </c>
      <c r="Q141" s="80">
        <f t="shared" si="9"/>
        <v>1</v>
      </c>
      <c r="R141" s="107">
        <f t="shared" si="10"/>
        <v>53</v>
      </c>
      <c r="S141" s="60">
        <v>68.0</v>
      </c>
      <c r="T141" s="60">
        <v>63.0</v>
      </c>
      <c r="U141" s="83">
        <f t="shared" si="11"/>
        <v>65.5</v>
      </c>
      <c r="V141" s="60">
        <v>25.0</v>
      </c>
      <c r="W141" s="60">
        <f t="shared" si="13"/>
        <v>59</v>
      </c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</row>
    <row r="142" ht="15.75" customHeight="1">
      <c r="A142" s="77">
        <f>'Sessional + End Term Assessment'!A143</f>
        <v>136</v>
      </c>
      <c r="B142" s="78" t="str">
        <f>'Sessional + End Term Assessment'!B143</f>
        <v>23ETCCS138</v>
      </c>
      <c r="C142" s="104" t="str">
        <f>'Sessional + End Term Assessment'!C143</f>
        <v>SANJAY YADAV</v>
      </c>
      <c r="D142" s="84"/>
      <c r="E142" s="84"/>
      <c r="F142" s="79">
        <v>11.0</v>
      </c>
      <c r="G142" s="80">
        <f t="shared" si="1"/>
        <v>1</v>
      </c>
      <c r="H142" s="80">
        <f t="shared" si="2"/>
        <v>1</v>
      </c>
      <c r="I142" s="80">
        <f t="shared" si="3"/>
        <v>1</v>
      </c>
      <c r="J142" s="79">
        <v>23.0</v>
      </c>
      <c r="K142" s="80">
        <f t="shared" si="4"/>
        <v>1</v>
      </c>
      <c r="L142" s="80">
        <f t="shared" si="5"/>
        <v>1</v>
      </c>
      <c r="M142" s="80">
        <f t="shared" si="6"/>
        <v>1</v>
      </c>
      <c r="N142" s="106">
        <v>21.0</v>
      </c>
      <c r="O142" s="80">
        <f t="shared" si="7"/>
        <v>1</v>
      </c>
      <c r="P142" s="80">
        <f t="shared" si="8"/>
        <v>1</v>
      </c>
      <c r="Q142" s="80">
        <f t="shared" si="9"/>
        <v>1</v>
      </c>
      <c r="R142" s="107">
        <f t="shared" si="10"/>
        <v>55</v>
      </c>
      <c r="S142" s="60">
        <v>49.0</v>
      </c>
      <c r="T142" s="60">
        <v>45.0</v>
      </c>
      <c r="U142" s="83">
        <f t="shared" si="11"/>
        <v>47</v>
      </c>
      <c r="V142" s="60">
        <v>26.0</v>
      </c>
      <c r="W142" s="60">
        <f t="shared" si="13"/>
        <v>61</v>
      </c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</row>
    <row r="143" ht="15.75" customHeight="1">
      <c r="A143" s="77">
        <f>'Sessional + End Term Assessment'!A144</f>
        <v>137</v>
      </c>
      <c r="B143" s="78" t="str">
        <f>'Sessional + End Term Assessment'!B144</f>
        <v>23ETCCS139</v>
      </c>
      <c r="C143" s="104" t="str">
        <f>'Sessional + End Term Assessment'!C144</f>
        <v>SANYAM ARORA</v>
      </c>
      <c r="D143" s="84"/>
      <c r="E143" s="84"/>
      <c r="F143" s="79">
        <v>10.0</v>
      </c>
      <c r="G143" s="80">
        <f t="shared" si="1"/>
        <v>1</v>
      </c>
      <c r="H143" s="80">
        <f t="shared" si="2"/>
        <v>1</v>
      </c>
      <c r="I143" s="80">
        <f t="shared" si="3"/>
        <v>1</v>
      </c>
      <c r="J143" s="79">
        <v>22.0</v>
      </c>
      <c r="K143" s="80">
        <f t="shared" si="4"/>
        <v>1</v>
      </c>
      <c r="L143" s="80">
        <f t="shared" si="5"/>
        <v>1</v>
      </c>
      <c r="M143" s="80">
        <f t="shared" si="6"/>
        <v>1</v>
      </c>
      <c r="N143" s="106">
        <v>21.0</v>
      </c>
      <c r="O143" s="80">
        <f t="shared" si="7"/>
        <v>1</v>
      </c>
      <c r="P143" s="80">
        <f t="shared" si="8"/>
        <v>1</v>
      </c>
      <c r="Q143" s="80">
        <f t="shared" si="9"/>
        <v>1</v>
      </c>
      <c r="R143" s="107">
        <f t="shared" si="10"/>
        <v>53</v>
      </c>
      <c r="S143" s="60">
        <v>54.0</v>
      </c>
      <c r="T143" s="60">
        <v>49.0</v>
      </c>
      <c r="U143" s="83">
        <f t="shared" si="11"/>
        <v>51.5</v>
      </c>
      <c r="V143" s="60">
        <v>25.0</v>
      </c>
      <c r="W143" s="60">
        <f t="shared" si="13"/>
        <v>59</v>
      </c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</row>
    <row r="144" ht="15.75" customHeight="1">
      <c r="A144" s="77">
        <f>'Sessional + End Term Assessment'!A145</f>
        <v>138</v>
      </c>
      <c r="B144" s="78" t="str">
        <f>'Sessional + End Term Assessment'!B145</f>
        <v>23ETCCS140</v>
      </c>
      <c r="C144" s="104" t="str">
        <f>'Sessional + End Term Assessment'!C145</f>
        <v>SARANSH WADHWANI</v>
      </c>
      <c r="D144" s="84"/>
      <c r="E144" s="84"/>
      <c r="F144" s="79">
        <v>13.0</v>
      </c>
      <c r="G144" s="80">
        <f t="shared" si="1"/>
        <v>1</v>
      </c>
      <c r="H144" s="80">
        <f t="shared" si="2"/>
        <v>1</v>
      </c>
      <c r="I144" s="80">
        <f t="shared" si="3"/>
        <v>1</v>
      </c>
      <c r="J144" s="79">
        <v>27.0</v>
      </c>
      <c r="K144" s="80">
        <f t="shared" si="4"/>
        <v>1</v>
      </c>
      <c r="L144" s="80">
        <f t="shared" si="5"/>
        <v>1</v>
      </c>
      <c r="M144" s="80">
        <f t="shared" si="6"/>
        <v>1</v>
      </c>
      <c r="N144" s="106">
        <v>26.0</v>
      </c>
      <c r="O144" s="80">
        <f t="shared" si="7"/>
        <v>1</v>
      </c>
      <c r="P144" s="80">
        <f t="shared" si="8"/>
        <v>1</v>
      </c>
      <c r="Q144" s="80">
        <f t="shared" si="9"/>
        <v>1</v>
      </c>
      <c r="R144" s="107">
        <f t="shared" si="10"/>
        <v>66</v>
      </c>
      <c r="S144" s="60">
        <v>70.0</v>
      </c>
      <c r="T144" s="60">
        <v>66.0</v>
      </c>
      <c r="U144" s="83">
        <f t="shared" si="11"/>
        <v>68</v>
      </c>
      <c r="V144" s="60">
        <v>31.0</v>
      </c>
      <c r="W144" s="60">
        <f t="shared" si="13"/>
        <v>73</v>
      </c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</row>
    <row r="145" ht="15.75" customHeight="1">
      <c r="A145" s="77">
        <f>'Sessional + End Term Assessment'!A146</f>
        <v>139</v>
      </c>
      <c r="B145" s="78" t="str">
        <f>'Sessional + End Term Assessment'!B146</f>
        <v>23ETCCS141</v>
      </c>
      <c r="C145" s="104" t="str">
        <f>'Sessional + End Term Assessment'!C146</f>
        <v>SEJAL DASHORA</v>
      </c>
      <c r="D145" s="84"/>
      <c r="E145" s="84"/>
      <c r="F145" s="79">
        <v>9.0</v>
      </c>
      <c r="G145" s="80">
        <f t="shared" si="1"/>
        <v>1</v>
      </c>
      <c r="H145" s="80">
        <f t="shared" si="2"/>
        <v>1</v>
      </c>
      <c r="I145" s="80">
        <f t="shared" si="3"/>
        <v>0</v>
      </c>
      <c r="J145" s="79">
        <v>20.0</v>
      </c>
      <c r="K145" s="80">
        <f t="shared" si="4"/>
        <v>1</v>
      </c>
      <c r="L145" s="80">
        <f t="shared" si="5"/>
        <v>1</v>
      </c>
      <c r="M145" s="80">
        <f t="shared" si="6"/>
        <v>1</v>
      </c>
      <c r="N145" s="106">
        <v>20.0</v>
      </c>
      <c r="O145" s="80">
        <f t="shared" si="7"/>
        <v>1</v>
      </c>
      <c r="P145" s="80">
        <f t="shared" si="8"/>
        <v>1</v>
      </c>
      <c r="Q145" s="80">
        <f t="shared" si="9"/>
        <v>1</v>
      </c>
      <c r="R145" s="107">
        <f t="shared" si="10"/>
        <v>49</v>
      </c>
      <c r="S145" s="60">
        <v>54.0</v>
      </c>
      <c r="T145" s="60">
        <v>49.0</v>
      </c>
      <c r="U145" s="83">
        <f t="shared" si="11"/>
        <v>51.5</v>
      </c>
      <c r="V145" s="60">
        <v>23.0</v>
      </c>
      <c r="W145" s="60">
        <f t="shared" si="13"/>
        <v>54</v>
      </c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</row>
    <row r="146" ht="15.75" customHeight="1">
      <c r="A146" s="77">
        <f>'Sessional + End Term Assessment'!A147</f>
        <v>140</v>
      </c>
      <c r="B146" s="78" t="str">
        <f>'Sessional + End Term Assessment'!B147</f>
        <v>23ETCCS142</v>
      </c>
      <c r="C146" s="104" t="str">
        <f>'Sessional + End Term Assessment'!C147</f>
        <v>SHASHANK SONI</v>
      </c>
      <c r="D146" s="87"/>
      <c r="E146" s="87"/>
      <c r="F146" s="79">
        <v>13.0</v>
      </c>
      <c r="G146" s="80">
        <f t="shared" si="1"/>
        <v>1</v>
      </c>
      <c r="H146" s="80">
        <f t="shared" si="2"/>
        <v>1</v>
      </c>
      <c r="I146" s="80">
        <f t="shared" si="3"/>
        <v>1</v>
      </c>
      <c r="J146" s="79">
        <v>27.0</v>
      </c>
      <c r="K146" s="80">
        <f t="shared" si="4"/>
        <v>1</v>
      </c>
      <c r="L146" s="80">
        <f t="shared" si="5"/>
        <v>1</v>
      </c>
      <c r="M146" s="80">
        <f t="shared" si="6"/>
        <v>1</v>
      </c>
      <c r="N146" s="106">
        <v>26.0</v>
      </c>
      <c r="O146" s="80">
        <f t="shared" si="7"/>
        <v>1</v>
      </c>
      <c r="P146" s="80">
        <f t="shared" si="8"/>
        <v>1</v>
      </c>
      <c r="Q146" s="80">
        <f t="shared" si="9"/>
        <v>1</v>
      </c>
      <c r="R146" s="107">
        <f t="shared" si="10"/>
        <v>66</v>
      </c>
      <c r="S146" s="83">
        <v>70.0</v>
      </c>
      <c r="T146" s="60">
        <v>68.0</v>
      </c>
      <c r="U146" s="83">
        <f t="shared" si="11"/>
        <v>69</v>
      </c>
      <c r="V146" s="60">
        <v>31.0</v>
      </c>
      <c r="W146" s="60">
        <f t="shared" si="13"/>
        <v>73</v>
      </c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</row>
    <row r="147" ht="15.75" customHeight="1">
      <c r="A147" s="77">
        <f>'Sessional + End Term Assessment'!A148</f>
        <v>141</v>
      </c>
      <c r="B147" s="78" t="str">
        <f>'Sessional + End Term Assessment'!B148</f>
        <v>23ETCCS143</v>
      </c>
      <c r="C147" s="104" t="str">
        <f>'Sessional + End Term Assessment'!C148</f>
        <v>SHAWIL BHARGAVA</v>
      </c>
      <c r="D147" s="84"/>
      <c r="E147" s="84"/>
      <c r="F147" s="79">
        <v>8.0</v>
      </c>
      <c r="G147" s="80">
        <f t="shared" si="1"/>
        <v>1</v>
      </c>
      <c r="H147" s="80">
        <f t="shared" si="2"/>
        <v>0</v>
      </c>
      <c r="I147" s="80">
        <f t="shared" si="3"/>
        <v>0</v>
      </c>
      <c r="J147" s="79">
        <v>18.0</v>
      </c>
      <c r="K147" s="80">
        <f t="shared" si="4"/>
        <v>1</v>
      </c>
      <c r="L147" s="80">
        <f t="shared" si="5"/>
        <v>1</v>
      </c>
      <c r="M147" s="80">
        <f t="shared" si="6"/>
        <v>0</v>
      </c>
      <c r="N147" s="106">
        <v>18.0</v>
      </c>
      <c r="O147" s="80">
        <f t="shared" si="7"/>
        <v>1</v>
      </c>
      <c r="P147" s="80">
        <f t="shared" si="8"/>
        <v>1</v>
      </c>
      <c r="Q147" s="80">
        <f t="shared" si="9"/>
        <v>0</v>
      </c>
      <c r="R147" s="107">
        <f t="shared" si="10"/>
        <v>44</v>
      </c>
      <c r="S147" s="60">
        <v>54.0</v>
      </c>
      <c r="T147" s="60">
        <v>49.0</v>
      </c>
      <c r="U147" s="83">
        <f t="shared" si="11"/>
        <v>51.5</v>
      </c>
      <c r="V147" s="60">
        <v>21.0</v>
      </c>
      <c r="W147" s="60">
        <f t="shared" si="13"/>
        <v>49</v>
      </c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</row>
    <row r="148" ht="15.75" customHeight="1">
      <c r="A148" s="77">
        <f>'Sessional + End Term Assessment'!A149</f>
        <v>142</v>
      </c>
      <c r="B148" s="78" t="str">
        <f>'Sessional + End Term Assessment'!B149</f>
        <v>23ETCCS144</v>
      </c>
      <c r="C148" s="104" t="str">
        <f>'Sessional + End Term Assessment'!C149</f>
        <v>SHIKHAR JOSHI</v>
      </c>
      <c r="D148" s="84"/>
      <c r="E148" s="84"/>
      <c r="F148" s="79">
        <v>10.0</v>
      </c>
      <c r="G148" s="80">
        <f t="shared" si="1"/>
        <v>1</v>
      </c>
      <c r="H148" s="80">
        <f t="shared" si="2"/>
        <v>1</v>
      </c>
      <c r="I148" s="80">
        <f t="shared" si="3"/>
        <v>1</v>
      </c>
      <c r="J148" s="79">
        <v>22.0</v>
      </c>
      <c r="K148" s="80">
        <f t="shared" si="4"/>
        <v>1</v>
      </c>
      <c r="L148" s="80">
        <f t="shared" si="5"/>
        <v>1</v>
      </c>
      <c r="M148" s="80">
        <f t="shared" si="6"/>
        <v>1</v>
      </c>
      <c r="N148" s="106">
        <v>21.0</v>
      </c>
      <c r="O148" s="80">
        <f t="shared" si="7"/>
        <v>1</v>
      </c>
      <c r="P148" s="80">
        <f t="shared" si="8"/>
        <v>1</v>
      </c>
      <c r="Q148" s="80">
        <f t="shared" si="9"/>
        <v>1</v>
      </c>
      <c r="R148" s="107">
        <f t="shared" si="10"/>
        <v>53</v>
      </c>
      <c r="S148" s="60">
        <v>54.0</v>
      </c>
      <c r="T148" s="60">
        <v>49.0</v>
      </c>
      <c r="U148" s="83">
        <f t="shared" si="11"/>
        <v>51.5</v>
      </c>
      <c r="V148" s="60">
        <v>25.0</v>
      </c>
      <c r="W148" s="60">
        <f t="shared" si="13"/>
        <v>59</v>
      </c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</row>
    <row r="149" ht="15.75" customHeight="1">
      <c r="A149" s="77">
        <f>'Sessional + End Term Assessment'!A150</f>
        <v>143</v>
      </c>
      <c r="B149" s="78" t="str">
        <f>'Sessional + End Term Assessment'!B150</f>
        <v>23ETCCS145</v>
      </c>
      <c r="C149" s="104" t="str">
        <f>'Sessional + End Term Assessment'!C150</f>
        <v>SNEHA DADHICH</v>
      </c>
      <c r="D149" s="84"/>
      <c r="E149" s="84"/>
      <c r="F149" s="79">
        <v>11.0</v>
      </c>
      <c r="G149" s="80">
        <f t="shared" si="1"/>
        <v>1</v>
      </c>
      <c r="H149" s="80">
        <f t="shared" si="2"/>
        <v>1</v>
      </c>
      <c r="I149" s="80">
        <f t="shared" si="3"/>
        <v>1</v>
      </c>
      <c r="J149" s="79">
        <v>23.0</v>
      </c>
      <c r="K149" s="80">
        <f t="shared" si="4"/>
        <v>1</v>
      </c>
      <c r="L149" s="80">
        <f t="shared" si="5"/>
        <v>1</v>
      </c>
      <c r="M149" s="80">
        <f t="shared" si="6"/>
        <v>1</v>
      </c>
      <c r="N149" s="106">
        <v>21.0</v>
      </c>
      <c r="O149" s="80">
        <f t="shared" si="7"/>
        <v>1</v>
      </c>
      <c r="P149" s="80">
        <f t="shared" si="8"/>
        <v>1</v>
      </c>
      <c r="Q149" s="80">
        <f t="shared" si="9"/>
        <v>1</v>
      </c>
      <c r="R149" s="107">
        <f t="shared" si="10"/>
        <v>55</v>
      </c>
      <c r="S149" s="60">
        <v>63.0</v>
      </c>
      <c r="T149" s="60">
        <v>59.0</v>
      </c>
      <c r="U149" s="83">
        <f t="shared" si="11"/>
        <v>61</v>
      </c>
      <c r="V149" s="60">
        <v>26.0</v>
      </c>
      <c r="W149" s="60">
        <f t="shared" si="13"/>
        <v>61</v>
      </c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</row>
    <row r="150" ht="15.75" customHeight="1">
      <c r="A150" s="77">
        <f>'Sessional + End Term Assessment'!A151</f>
        <v>144</v>
      </c>
      <c r="B150" s="78" t="str">
        <f>'Sessional + End Term Assessment'!B151</f>
        <v>23ETCCS146</v>
      </c>
      <c r="C150" s="104" t="str">
        <f>'Sessional + End Term Assessment'!C151</f>
        <v>SONAL RAJWANI</v>
      </c>
      <c r="D150" s="84"/>
      <c r="E150" s="84"/>
      <c r="F150" s="79">
        <v>13.0</v>
      </c>
      <c r="G150" s="80">
        <f t="shared" si="1"/>
        <v>1</v>
      </c>
      <c r="H150" s="80">
        <f t="shared" si="2"/>
        <v>1</v>
      </c>
      <c r="I150" s="80">
        <f t="shared" si="3"/>
        <v>1</v>
      </c>
      <c r="J150" s="79">
        <v>27.0</v>
      </c>
      <c r="K150" s="80">
        <f t="shared" si="4"/>
        <v>1</v>
      </c>
      <c r="L150" s="80">
        <f t="shared" si="5"/>
        <v>1</v>
      </c>
      <c r="M150" s="80">
        <f t="shared" si="6"/>
        <v>1</v>
      </c>
      <c r="N150" s="106">
        <v>26.0</v>
      </c>
      <c r="O150" s="80">
        <f t="shared" si="7"/>
        <v>1</v>
      </c>
      <c r="P150" s="80">
        <f t="shared" si="8"/>
        <v>1</v>
      </c>
      <c r="Q150" s="80">
        <f t="shared" si="9"/>
        <v>1</v>
      </c>
      <c r="R150" s="107">
        <f t="shared" si="10"/>
        <v>66</v>
      </c>
      <c r="S150" s="83">
        <v>70.0</v>
      </c>
      <c r="T150" s="60">
        <v>68.0</v>
      </c>
      <c r="U150" s="83">
        <f t="shared" si="11"/>
        <v>69</v>
      </c>
      <c r="V150" s="60">
        <v>31.0</v>
      </c>
      <c r="W150" s="60">
        <f t="shared" si="13"/>
        <v>73</v>
      </c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</row>
    <row r="151" ht="15.75" customHeight="1">
      <c r="A151" s="77">
        <f>'Sessional + End Term Assessment'!A152</f>
        <v>145</v>
      </c>
      <c r="B151" s="78" t="str">
        <f>'Sessional + End Term Assessment'!B152</f>
        <v>23ETCCS147</v>
      </c>
      <c r="C151" s="104" t="str">
        <f>'Sessional + End Term Assessment'!C152</f>
        <v>SOUMYA JAIN</v>
      </c>
      <c r="D151" s="60"/>
      <c r="E151" s="60"/>
      <c r="F151" s="79">
        <v>10.0</v>
      </c>
      <c r="G151" s="80">
        <f t="shared" si="1"/>
        <v>1</v>
      </c>
      <c r="H151" s="80">
        <f t="shared" si="2"/>
        <v>1</v>
      </c>
      <c r="I151" s="80">
        <f t="shared" si="3"/>
        <v>1</v>
      </c>
      <c r="J151" s="79">
        <v>21.0</v>
      </c>
      <c r="K151" s="80">
        <f t="shared" si="4"/>
        <v>1</v>
      </c>
      <c r="L151" s="80">
        <f t="shared" si="5"/>
        <v>1</v>
      </c>
      <c r="M151" s="80">
        <f t="shared" si="6"/>
        <v>1</v>
      </c>
      <c r="N151" s="106">
        <v>20.0</v>
      </c>
      <c r="O151" s="80">
        <f t="shared" si="7"/>
        <v>1</v>
      </c>
      <c r="P151" s="80">
        <f t="shared" si="8"/>
        <v>1</v>
      </c>
      <c r="Q151" s="80">
        <f t="shared" si="9"/>
        <v>1</v>
      </c>
      <c r="R151" s="107">
        <f t="shared" si="10"/>
        <v>51</v>
      </c>
      <c r="S151" s="83">
        <v>70.0</v>
      </c>
      <c r="T151" s="60">
        <v>68.0</v>
      </c>
      <c r="U151" s="83">
        <f t="shared" si="11"/>
        <v>69</v>
      </c>
      <c r="V151" s="60">
        <v>24.0</v>
      </c>
      <c r="W151" s="60">
        <f t="shared" si="13"/>
        <v>56</v>
      </c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</row>
    <row r="152" ht="15.75" customHeight="1">
      <c r="A152" s="77">
        <f>'Sessional + End Term Assessment'!A153</f>
        <v>146</v>
      </c>
      <c r="B152" s="78" t="str">
        <f>'Sessional + End Term Assessment'!B153</f>
        <v>23ETCCS148</v>
      </c>
      <c r="C152" s="104" t="str">
        <f>'Sessional + End Term Assessment'!C153</f>
        <v>SUMER SINGH RAO</v>
      </c>
      <c r="D152" s="60"/>
      <c r="E152" s="60"/>
      <c r="F152" s="79">
        <v>12.0</v>
      </c>
      <c r="G152" s="80">
        <f t="shared" si="1"/>
        <v>1</v>
      </c>
      <c r="H152" s="80">
        <f t="shared" si="2"/>
        <v>1</v>
      </c>
      <c r="I152" s="80">
        <f t="shared" si="3"/>
        <v>1</v>
      </c>
      <c r="J152" s="79">
        <v>27.0</v>
      </c>
      <c r="K152" s="80">
        <f t="shared" si="4"/>
        <v>1</v>
      </c>
      <c r="L152" s="80">
        <f t="shared" si="5"/>
        <v>1</v>
      </c>
      <c r="M152" s="80">
        <f t="shared" si="6"/>
        <v>1</v>
      </c>
      <c r="N152" s="106">
        <v>25.0</v>
      </c>
      <c r="O152" s="80">
        <f t="shared" si="7"/>
        <v>1</v>
      </c>
      <c r="P152" s="80">
        <f t="shared" si="8"/>
        <v>1</v>
      </c>
      <c r="Q152" s="80">
        <f t="shared" si="9"/>
        <v>1</v>
      </c>
      <c r="R152" s="107">
        <f t="shared" si="10"/>
        <v>64</v>
      </c>
      <c r="S152" s="83">
        <v>70.0</v>
      </c>
      <c r="T152" s="60">
        <v>68.0</v>
      </c>
      <c r="U152" s="83">
        <f t="shared" si="11"/>
        <v>69</v>
      </c>
      <c r="V152" s="60">
        <v>30.0</v>
      </c>
      <c r="W152" s="60">
        <f t="shared" si="13"/>
        <v>70</v>
      </c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</row>
    <row r="153" ht="15.75" customHeight="1">
      <c r="A153" s="77">
        <f>'Sessional + End Term Assessment'!A154</f>
        <v>147</v>
      </c>
      <c r="B153" s="78" t="str">
        <f>'Sessional + End Term Assessment'!B154</f>
        <v>23ETCCS149</v>
      </c>
      <c r="C153" s="104" t="str">
        <f>'Sessional + End Term Assessment'!C154</f>
        <v>SURYABHAN SINGH RATHORE</v>
      </c>
      <c r="D153" s="60"/>
      <c r="E153" s="60"/>
      <c r="F153" s="79">
        <v>12.0</v>
      </c>
      <c r="G153" s="80">
        <f t="shared" si="1"/>
        <v>1</v>
      </c>
      <c r="H153" s="80">
        <f t="shared" si="2"/>
        <v>1</v>
      </c>
      <c r="I153" s="80">
        <f t="shared" si="3"/>
        <v>1</v>
      </c>
      <c r="J153" s="79">
        <v>25.0</v>
      </c>
      <c r="K153" s="80">
        <f t="shared" si="4"/>
        <v>1</v>
      </c>
      <c r="L153" s="80">
        <f t="shared" si="5"/>
        <v>1</v>
      </c>
      <c r="M153" s="80">
        <f t="shared" si="6"/>
        <v>1</v>
      </c>
      <c r="N153" s="106">
        <v>23.0</v>
      </c>
      <c r="O153" s="80">
        <f t="shared" si="7"/>
        <v>1</v>
      </c>
      <c r="P153" s="80">
        <f t="shared" si="8"/>
        <v>1</v>
      </c>
      <c r="Q153" s="80">
        <f t="shared" si="9"/>
        <v>1</v>
      </c>
      <c r="R153" s="107">
        <f t="shared" si="10"/>
        <v>60</v>
      </c>
      <c r="S153" s="60">
        <v>59.0</v>
      </c>
      <c r="T153" s="60">
        <v>54.0</v>
      </c>
      <c r="U153" s="83">
        <f t="shared" si="11"/>
        <v>56.5</v>
      </c>
      <c r="V153" s="60">
        <v>28.0</v>
      </c>
      <c r="W153" s="60">
        <f t="shared" si="13"/>
        <v>66</v>
      </c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</row>
    <row r="154" ht="15.75" customHeight="1">
      <c r="A154" s="77">
        <f>'Sessional + End Term Assessment'!A155</f>
        <v>148</v>
      </c>
      <c r="B154" s="78" t="str">
        <f>'Sessional + End Term Assessment'!B155</f>
        <v>23ETCCS150</v>
      </c>
      <c r="C154" s="104" t="str">
        <f>'Sessional + End Term Assessment'!C155</f>
        <v>TAKSH PANERI</v>
      </c>
      <c r="D154" s="60"/>
      <c r="E154" s="60"/>
      <c r="F154" s="79">
        <v>11.0</v>
      </c>
      <c r="G154" s="80">
        <f t="shared" si="1"/>
        <v>1</v>
      </c>
      <c r="H154" s="80">
        <f t="shared" si="2"/>
        <v>1</v>
      </c>
      <c r="I154" s="80">
        <f t="shared" si="3"/>
        <v>1</v>
      </c>
      <c r="J154" s="79">
        <v>23.0</v>
      </c>
      <c r="K154" s="80">
        <f t="shared" si="4"/>
        <v>1</v>
      </c>
      <c r="L154" s="80">
        <f t="shared" si="5"/>
        <v>1</v>
      </c>
      <c r="M154" s="80">
        <f t="shared" si="6"/>
        <v>1</v>
      </c>
      <c r="N154" s="106">
        <v>21.0</v>
      </c>
      <c r="O154" s="80">
        <f t="shared" si="7"/>
        <v>1</v>
      </c>
      <c r="P154" s="80">
        <f t="shared" si="8"/>
        <v>1</v>
      </c>
      <c r="Q154" s="80">
        <f t="shared" si="9"/>
        <v>1</v>
      </c>
      <c r="R154" s="107">
        <f t="shared" si="10"/>
        <v>55</v>
      </c>
      <c r="S154" s="60">
        <v>54.0</v>
      </c>
      <c r="T154" s="60">
        <v>49.0</v>
      </c>
      <c r="U154" s="83">
        <f t="shared" si="11"/>
        <v>51.5</v>
      </c>
      <c r="V154" s="60">
        <v>26.0</v>
      </c>
      <c r="W154" s="60">
        <f t="shared" si="13"/>
        <v>61</v>
      </c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</row>
    <row r="155" ht="15.75" customHeight="1">
      <c r="A155" s="77">
        <f>'Sessional + End Term Assessment'!A156</f>
        <v>149</v>
      </c>
      <c r="B155" s="78" t="str">
        <f>'Sessional + End Term Assessment'!B156</f>
        <v>23ETCCS151</v>
      </c>
      <c r="C155" s="104" t="str">
        <f>'Sessional + End Term Assessment'!C156</f>
        <v>TANISH JAIN</v>
      </c>
      <c r="D155" s="60"/>
      <c r="E155" s="60"/>
      <c r="F155" s="79">
        <v>9.0</v>
      </c>
      <c r="G155" s="80">
        <f t="shared" si="1"/>
        <v>1</v>
      </c>
      <c r="H155" s="80">
        <f t="shared" si="2"/>
        <v>1</v>
      </c>
      <c r="I155" s="80">
        <f t="shared" si="3"/>
        <v>0</v>
      </c>
      <c r="J155" s="79">
        <v>19.0</v>
      </c>
      <c r="K155" s="80">
        <f t="shared" si="4"/>
        <v>1</v>
      </c>
      <c r="L155" s="80">
        <f t="shared" si="5"/>
        <v>1</v>
      </c>
      <c r="M155" s="80">
        <f t="shared" si="6"/>
        <v>0</v>
      </c>
      <c r="N155" s="106">
        <v>18.0</v>
      </c>
      <c r="O155" s="80">
        <f t="shared" si="7"/>
        <v>1</v>
      </c>
      <c r="P155" s="80">
        <f t="shared" si="8"/>
        <v>1</v>
      </c>
      <c r="Q155" s="80">
        <f t="shared" si="9"/>
        <v>0</v>
      </c>
      <c r="R155" s="107">
        <f t="shared" si="10"/>
        <v>46</v>
      </c>
      <c r="S155" s="60">
        <v>56.0</v>
      </c>
      <c r="T155" s="60">
        <v>52.0</v>
      </c>
      <c r="U155" s="83">
        <f t="shared" si="11"/>
        <v>54</v>
      </c>
      <c r="V155" s="60">
        <v>22.0</v>
      </c>
      <c r="W155" s="60">
        <f t="shared" si="13"/>
        <v>52</v>
      </c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</row>
    <row r="156" ht="15.75" customHeight="1">
      <c r="A156" s="77">
        <f>'Sessional + End Term Assessment'!A157</f>
        <v>150</v>
      </c>
      <c r="B156" s="78" t="str">
        <f>'Sessional + End Term Assessment'!B157</f>
        <v>23ETCCS152</v>
      </c>
      <c r="C156" s="104" t="str">
        <f>'Sessional + End Term Assessment'!C157</f>
        <v>TANISHKA JAIN</v>
      </c>
      <c r="D156" s="60"/>
      <c r="E156" s="60"/>
      <c r="F156" s="79">
        <v>9.0</v>
      </c>
      <c r="G156" s="80">
        <f t="shared" si="1"/>
        <v>1</v>
      </c>
      <c r="H156" s="80">
        <f t="shared" si="2"/>
        <v>1</v>
      </c>
      <c r="I156" s="80">
        <f t="shared" si="3"/>
        <v>0</v>
      </c>
      <c r="J156" s="79">
        <v>19.0</v>
      </c>
      <c r="K156" s="80">
        <f t="shared" si="4"/>
        <v>1</v>
      </c>
      <c r="L156" s="80">
        <f t="shared" si="5"/>
        <v>1</v>
      </c>
      <c r="M156" s="80">
        <f t="shared" si="6"/>
        <v>0</v>
      </c>
      <c r="N156" s="106">
        <v>18.0</v>
      </c>
      <c r="O156" s="80">
        <f t="shared" si="7"/>
        <v>1</v>
      </c>
      <c r="P156" s="80">
        <f t="shared" si="8"/>
        <v>1</v>
      </c>
      <c r="Q156" s="80">
        <f t="shared" si="9"/>
        <v>0</v>
      </c>
      <c r="R156" s="107">
        <f t="shared" si="10"/>
        <v>46</v>
      </c>
      <c r="S156" s="83">
        <v>70.0</v>
      </c>
      <c r="T156" s="60">
        <v>68.0</v>
      </c>
      <c r="U156" s="83">
        <f t="shared" si="11"/>
        <v>69</v>
      </c>
      <c r="V156" s="60">
        <v>22.0</v>
      </c>
      <c r="W156" s="60">
        <f t="shared" si="13"/>
        <v>52</v>
      </c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</row>
    <row r="157" ht="15.75" customHeight="1">
      <c r="A157" s="77">
        <f>'Sessional + End Term Assessment'!A158</f>
        <v>151</v>
      </c>
      <c r="B157" s="78" t="str">
        <f>'Sessional + End Term Assessment'!B158</f>
        <v>23ETCCS153</v>
      </c>
      <c r="C157" s="104" t="str">
        <f>'Sessional + End Term Assessment'!C158</f>
        <v>TANMAY BANSAL</v>
      </c>
      <c r="D157" s="60"/>
      <c r="E157" s="60"/>
      <c r="F157" s="79">
        <v>12.0</v>
      </c>
      <c r="G157" s="80">
        <f t="shared" si="1"/>
        <v>1</v>
      </c>
      <c r="H157" s="80">
        <f t="shared" si="2"/>
        <v>1</v>
      </c>
      <c r="I157" s="80">
        <f t="shared" si="3"/>
        <v>1</v>
      </c>
      <c r="J157" s="79">
        <v>25.0</v>
      </c>
      <c r="K157" s="80">
        <f t="shared" si="4"/>
        <v>1</v>
      </c>
      <c r="L157" s="80">
        <f t="shared" si="5"/>
        <v>1</v>
      </c>
      <c r="M157" s="80">
        <f t="shared" si="6"/>
        <v>1</v>
      </c>
      <c r="N157" s="106">
        <v>23.0</v>
      </c>
      <c r="O157" s="80">
        <f t="shared" si="7"/>
        <v>1</v>
      </c>
      <c r="P157" s="80">
        <f t="shared" si="8"/>
        <v>1</v>
      </c>
      <c r="Q157" s="80">
        <f t="shared" si="9"/>
        <v>1</v>
      </c>
      <c r="R157" s="107">
        <f t="shared" si="10"/>
        <v>60</v>
      </c>
      <c r="S157" s="60">
        <v>61.0</v>
      </c>
      <c r="T157" s="60">
        <v>56.0</v>
      </c>
      <c r="U157" s="83">
        <f t="shared" si="11"/>
        <v>58.5</v>
      </c>
      <c r="V157" s="60">
        <v>28.0</v>
      </c>
      <c r="W157" s="60">
        <f t="shared" si="13"/>
        <v>66</v>
      </c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</row>
    <row r="158" ht="15.75" customHeight="1">
      <c r="A158" s="77">
        <f>'Sessional + End Term Assessment'!A159</f>
        <v>152</v>
      </c>
      <c r="B158" s="78" t="str">
        <f>'Sessional + End Term Assessment'!B159</f>
        <v>23ETCCS154</v>
      </c>
      <c r="C158" s="104" t="str">
        <f>'Sessional + End Term Assessment'!C159</f>
        <v>TUHINA BHADURI</v>
      </c>
      <c r="D158" s="60"/>
      <c r="E158" s="60"/>
      <c r="F158" s="79">
        <v>11.0</v>
      </c>
      <c r="G158" s="80">
        <f t="shared" si="1"/>
        <v>1</v>
      </c>
      <c r="H158" s="80">
        <f t="shared" si="2"/>
        <v>1</v>
      </c>
      <c r="I158" s="80">
        <f t="shared" si="3"/>
        <v>1</v>
      </c>
      <c r="J158" s="79">
        <v>24.0</v>
      </c>
      <c r="K158" s="80">
        <f t="shared" si="4"/>
        <v>1</v>
      </c>
      <c r="L158" s="80">
        <f t="shared" si="5"/>
        <v>1</v>
      </c>
      <c r="M158" s="80">
        <f t="shared" si="6"/>
        <v>1</v>
      </c>
      <c r="N158" s="106">
        <v>22.0</v>
      </c>
      <c r="O158" s="80">
        <f t="shared" si="7"/>
        <v>1</v>
      </c>
      <c r="P158" s="80">
        <f t="shared" si="8"/>
        <v>1</v>
      </c>
      <c r="Q158" s="80">
        <f t="shared" si="9"/>
        <v>1</v>
      </c>
      <c r="R158" s="107">
        <f t="shared" si="10"/>
        <v>57</v>
      </c>
      <c r="S158" s="60">
        <v>59.0</v>
      </c>
      <c r="T158" s="60">
        <v>54.0</v>
      </c>
      <c r="U158" s="83">
        <f t="shared" si="11"/>
        <v>56.5</v>
      </c>
      <c r="V158" s="60">
        <v>27.0</v>
      </c>
      <c r="W158" s="60">
        <f t="shared" si="13"/>
        <v>63</v>
      </c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</row>
    <row r="159" ht="15.75" customHeight="1">
      <c r="A159" s="77">
        <f>'Sessional + End Term Assessment'!A160</f>
        <v>153</v>
      </c>
      <c r="B159" s="78" t="str">
        <f>'Sessional + End Term Assessment'!B160</f>
        <v>23ETCCS155</v>
      </c>
      <c r="C159" s="104" t="str">
        <f>'Sessional + End Term Assessment'!C160</f>
        <v>TUSHAR OJHA</v>
      </c>
      <c r="D159" s="60"/>
      <c r="E159" s="60"/>
      <c r="F159" s="79">
        <v>12.0</v>
      </c>
      <c r="G159" s="80">
        <f t="shared" si="1"/>
        <v>1</v>
      </c>
      <c r="H159" s="80">
        <f t="shared" si="2"/>
        <v>1</v>
      </c>
      <c r="I159" s="80">
        <f t="shared" si="3"/>
        <v>1</v>
      </c>
      <c r="J159" s="79">
        <v>25.0</v>
      </c>
      <c r="K159" s="80">
        <f t="shared" si="4"/>
        <v>1</v>
      </c>
      <c r="L159" s="80">
        <f t="shared" si="5"/>
        <v>1</v>
      </c>
      <c r="M159" s="80">
        <f t="shared" si="6"/>
        <v>1</v>
      </c>
      <c r="N159" s="106">
        <v>23.0</v>
      </c>
      <c r="O159" s="80">
        <f t="shared" si="7"/>
        <v>1</v>
      </c>
      <c r="P159" s="80">
        <f t="shared" si="8"/>
        <v>1</v>
      </c>
      <c r="Q159" s="80">
        <f t="shared" si="9"/>
        <v>1</v>
      </c>
      <c r="R159" s="107">
        <f t="shared" si="10"/>
        <v>60</v>
      </c>
      <c r="S159" s="60">
        <v>68.0</v>
      </c>
      <c r="T159" s="60">
        <v>63.0</v>
      </c>
      <c r="U159" s="83">
        <f t="shared" si="11"/>
        <v>65.5</v>
      </c>
      <c r="V159" s="60">
        <v>28.0</v>
      </c>
      <c r="W159" s="60">
        <f t="shared" si="13"/>
        <v>66</v>
      </c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</row>
    <row r="160" ht="15.75" customHeight="1">
      <c r="A160" s="77">
        <f>'Sessional + End Term Assessment'!A161</f>
        <v>154</v>
      </c>
      <c r="B160" s="78" t="str">
        <f>'Sessional + End Term Assessment'!B161</f>
        <v>23ETCCS156</v>
      </c>
      <c r="C160" s="104" t="str">
        <f>'Sessional + End Term Assessment'!C161</f>
        <v>UMANG LADHA</v>
      </c>
      <c r="D160" s="60"/>
      <c r="E160" s="60"/>
      <c r="F160" s="79">
        <v>11.0</v>
      </c>
      <c r="G160" s="80">
        <f t="shared" si="1"/>
        <v>1</v>
      </c>
      <c r="H160" s="80">
        <f t="shared" si="2"/>
        <v>1</v>
      </c>
      <c r="I160" s="80">
        <f t="shared" si="3"/>
        <v>1</v>
      </c>
      <c r="J160" s="79">
        <v>23.0</v>
      </c>
      <c r="K160" s="80">
        <f t="shared" si="4"/>
        <v>1</v>
      </c>
      <c r="L160" s="80">
        <f t="shared" si="5"/>
        <v>1</v>
      </c>
      <c r="M160" s="80">
        <f t="shared" si="6"/>
        <v>1</v>
      </c>
      <c r="N160" s="106">
        <v>21.0</v>
      </c>
      <c r="O160" s="80">
        <f t="shared" si="7"/>
        <v>1</v>
      </c>
      <c r="P160" s="80">
        <f t="shared" si="8"/>
        <v>1</v>
      </c>
      <c r="Q160" s="80">
        <f t="shared" si="9"/>
        <v>1</v>
      </c>
      <c r="R160" s="107">
        <f t="shared" si="10"/>
        <v>55</v>
      </c>
      <c r="S160" s="60">
        <v>61.0</v>
      </c>
      <c r="T160" s="60">
        <v>56.0</v>
      </c>
      <c r="U160" s="83">
        <f t="shared" si="11"/>
        <v>58.5</v>
      </c>
      <c r="V160" s="60">
        <v>26.0</v>
      </c>
      <c r="W160" s="60">
        <f t="shared" si="13"/>
        <v>61</v>
      </c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</row>
    <row r="161" ht="15.75" customHeight="1">
      <c r="A161" s="77">
        <f>'Sessional + End Term Assessment'!A162</f>
        <v>155</v>
      </c>
      <c r="B161" s="78" t="str">
        <f>'Sessional + End Term Assessment'!B162</f>
        <v>23ETCCS157</v>
      </c>
      <c r="C161" s="104" t="str">
        <f>'Sessional + End Term Assessment'!C162</f>
        <v>VAIBHAV KUMAWAT</v>
      </c>
      <c r="D161" s="60"/>
      <c r="E161" s="60"/>
      <c r="F161" s="79">
        <v>13.0</v>
      </c>
      <c r="G161" s="80">
        <f t="shared" si="1"/>
        <v>1</v>
      </c>
      <c r="H161" s="80">
        <f t="shared" si="2"/>
        <v>1</v>
      </c>
      <c r="I161" s="80">
        <f t="shared" si="3"/>
        <v>1</v>
      </c>
      <c r="J161" s="79">
        <v>27.0</v>
      </c>
      <c r="K161" s="80">
        <f t="shared" si="4"/>
        <v>1</v>
      </c>
      <c r="L161" s="80">
        <f t="shared" si="5"/>
        <v>1</v>
      </c>
      <c r="M161" s="80">
        <f t="shared" si="6"/>
        <v>1</v>
      </c>
      <c r="N161" s="106">
        <v>26.0</v>
      </c>
      <c r="O161" s="80">
        <f t="shared" si="7"/>
        <v>1</v>
      </c>
      <c r="P161" s="80">
        <f t="shared" si="8"/>
        <v>1</v>
      </c>
      <c r="Q161" s="80">
        <f t="shared" si="9"/>
        <v>1</v>
      </c>
      <c r="R161" s="107">
        <f t="shared" si="10"/>
        <v>66</v>
      </c>
      <c r="S161" s="83">
        <v>70.0</v>
      </c>
      <c r="T161" s="60">
        <v>68.0</v>
      </c>
      <c r="U161" s="83">
        <f t="shared" si="11"/>
        <v>69</v>
      </c>
      <c r="V161" s="60">
        <v>31.0</v>
      </c>
      <c r="W161" s="60">
        <f t="shared" si="13"/>
        <v>73</v>
      </c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</row>
    <row r="162" ht="15.75" customHeight="1">
      <c r="A162" s="77">
        <f>'Sessional + End Term Assessment'!A163</f>
        <v>156</v>
      </c>
      <c r="B162" s="78" t="str">
        <f>'Sessional + End Term Assessment'!B163</f>
        <v>23ETCCS158</v>
      </c>
      <c r="C162" s="104" t="str">
        <f>'Sessional + End Term Assessment'!C163</f>
        <v>VAIBHAV MENARIA</v>
      </c>
      <c r="D162" s="60"/>
      <c r="E162" s="60"/>
      <c r="F162" s="79">
        <v>8.0</v>
      </c>
      <c r="G162" s="80">
        <f t="shared" si="1"/>
        <v>1</v>
      </c>
      <c r="H162" s="80">
        <f t="shared" si="2"/>
        <v>0</v>
      </c>
      <c r="I162" s="80">
        <f t="shared" si="3"/>
        <v>0</v>
      </c>
      <c r="J162" s="79">
        <v>18.0</v>
      </c>
      <c r="K162" s="80">
        <f t="shared" si="4"/>
        <v>1</v>
      </c>
      <c r="L162" s="80">
        <f t="shared" si="5"/>
        <v>1</v>
      </c>
      <c r="M162" s="80">
        <f t="shared" si="6"/>
        <v>0</v>
      </c>
      <c r="N162" s="106">
        <v>18.0</v>
      </c>
      <c r="O162" s="80">
        <f t="shared" si="7"/>
        <v>1</v>
      </c>
      <c r="P162" s="80">
        <f t="shared" si="8"/>
        <v>1</v>
      </c>
      <c r="Q162" s="80">
        <f t="shared" si="9"/>
        <v>0</v>
      </c>
      <c r="R162" s="107">
        <f t="shared" si="10"/>
        <v>44</v>
      </c>
      <c r="S162" s="60">
        <v>54.0</v>
      </c>
      <c r="T162" s="60">
        <v>49.0</v>
      </c>
      <c r="U162" s="83">
        <f t="shared" si="11"/>
        <v>51.5</v>
      </c>
      <c r="V162" s="60">
        <v>21.0</v>
      </c>
      <c r="W162" s="60">
        <f t="shared" si="13"/>
        <v>49</v>
      </c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</row>
    <row r="163" ht="15.75" customHeight="1">
      <c r="A163" s="77">
        <f>'Sessional + End Term Assessment'!A164</f>
        <v>157</v>
      </c>
      <c r="B163" s="78" t="str">
        <f>'Sessional + End Term Assessment'!B164</f>
        <v>23ETCCS159</v>
      </c>
      <c r="C163" s="104" t="str">
        <f>'Sessional + End Term Assessment'!C164</f>
        <v>VARUN PANERI</v>
      </c>
      <c r="D163" s="60"/>
      <c r="E163" s="60"/>
      <c r="F163" s="79">
        <v>10.0</v>
      </c>
      <c r="G163" s="80">
        <f t="shared" si="1"/>
        <v>1</v>
      </c>
      <c r="H163" s="80">
        <f t="shared" si="2"/>
        <v>1</v>
      </c>
      <c r="I163" s="80">
        <f t="shared" si="3"/>
        <v>1</v>
      </c>
      <c r="J163" s="79">
        <v>22.0</v>
      </c>
      <c r="K163" s="80">
        <f t="shared" si="4"/>
        <v>1</v>
      </c>
      <c r="L163" s="80">
        <f t="shared" si="5"/>
        <v>1</v>
      </c>
      <c r="M163" s="80">
        <f t="shared" si="6"/>
        <v>1</v>
      </c>
      <c r="N163" s="106">
        <v>21.0</v>
      </c>
      <c r="O163" s="80">
        <f t="shared" si="7"/>
        <v>1</v>
      </c>
      <c r="P163" s="80">
        <f t="shared" si="8"/>
        <v>1</v>
      </c>
      <c r="Q163" s="80">
        <f t="shared" si="9"/>
        <v>1</v>
      </c>
      <c r="R163" s="107">
        <f t="shared" si="10"/>
        <v>53</v>
      </c>
      <c r="S163" s="60">
        <v>54.0</v>
      </c>
      <c r="T163" s="60">
        <v>49.0</v>
      </c>
      <c r="U163" s="83">
        <f t="shared" si="11"/>
        <v>51.5</v>
      </c>
      <c r="V163" s="60">
        <v>25.0</v>
      </c>
      <c r="W163" s="60">
        <f t="shared" si="13"/>
        <v>59</v>
      </c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</row>
    <row r="164" ht="15.75" customHeight="1">
      <c r="A164" s="77">
        <f>'Sessional + End Term Assessment'!A165</f>
        <v>158</v>
      </c>
      <c r="B164" s="78" t="str">
        <f>'Sessional + End Term Assessment'!B165</f>
        <v>23ETCCS160</v>
      </c>
      <c r="C164" s="104" t="str">
        <f>'Sessional + End Term Assessment'!C165</f>
        <v>VASHISHTH SHARMA</v>
      </c>
      <c r="D164" s="60"/>
      <c r="E164" s="60"/>
      <c r="F164" s="79">
        <v>11.0</v>
      </c>
      <c r="G164" s="80">
        <f t="shared" si="1"/>
        <v>1</v>
      </c>
      <c r="H164" s="80">
        <f t="shared" si="2"/>
        <v>1</v>
      </c>
      <c r="I164" s="80">
        <f t="shared" si="3"/>
        <v>1</v>
      </c>
      <c r="J164" s="79">
        <v>23.0</v>
      </c>
      <c r="K164" s="80">
        <f t="shared" si="4"/>
        <v>1</v>
      </c>
      <c r="L164" s="80">
        <f t="shared" si="5"/>
        <v>1</v>
      </c>
      <c r="M164" s="80">
        <f t="shared" si="6"/>
        <v>1</v>
      </c>
      <c r="N164" s="106">
        <v>21.0</v>
      </c>
      <c r="O164" s="80">
        <f t="shared" si="7"/>
        <v>1</v>
      </c>
      <c r="P164" s="80">
        <f t="shared" si="8"/>
        <v>1</v>
      </c>
      <c r="Q164" s="80">
        <f t="shared" si="9"/>
        <v>1</v>
      </c>
      <c r="R164" s="107">
        <f t="shared" si="10"/>
        <v>55</v>
      </c>
      <c r="S164" s="60">
        <v>54.0</v>
      </c>
      <c r="T164" s="60">
        <v>49.0</v>
      </c>
      <c r="U164" s="83">
        <f t="shared" si="11"/>
        <v>51.5</v>
      </c>
      <c r="V164" s="60">
        <v>26.0</v>
      </c>
      <c r="W164" s="60">
        <f t="shared" si="13"/>
        <v>61</v>
      </c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</row>
    <row r="165" ht="15.75" customHeight="1">
      <c r="A165" s="77">
        <f>'Sessional + End Term Assessment'!A166</f>
        <v>159</v>
      </c>
      <c r="B165" s="78" t="str">
        <f>'Sessional + End Term Assessment'!B166</f>
        <v>23ETCCS161</v>
      </c>
      <c r="C165" s="104" t="str">
        <f>'Sessional + End Term Assessment'!C166</f>
        <v>VIBHANSHI JAIN</v>
      </c>
      <c r="D165" s="60"/>
      <c r="E165" s="60"/>
      <c r="F165" s="79">
        <v>13.0</v>
      </c>
      <c r="G165" s="80">
        <f t="shared" si="1"/>
        <v>1</v>
      </c>
      <c r="H165" s="80">
        <f t="shared" si="2"/>
        <v>1</v>
      </c>
      <c r="I165" s="80">
        <f t="shared" si="3"/>
        <v>1</v>
      </c>
      <c r="J165" s="79">
        <v>27.0</v>
      </c>
      <c r="K165" s="80">
        <f t="shared" si="4"/>
        <v>1</v>
      </c>
      <c r="L165" s="80">
        <f t="shared" si="5"/>
        <v>1</v>
      </c>
      <c r="M165" s="80">
        <f t="shared" si="6"/>
        <v>1</v>
      </c>
      <c r="N165" s="106">
        <v>26.0</v>
      </c>
      <c r="O165" s="80">
        <f t="shared" si="7"/>
        <v>1</v>
      </c>
      <c r="P165" s="80">
        <f t="shared" si="8"/>
        <v>1</v>
      </c>
      <c r="Q165" s="80">
        <f t="shared" si="9"/>
        <v>1</v>
      </c>
      <c r="R165" s="107">
        <f t="shared" si="10"/>
        <v>66</v>
      </c>
      <c r="S165" s="60">
        <v>70.0</v>
      </c>
      <c r="T165" s="60">
        <v>66.0</v>
      </c>
      <c r="U165" s="83">
        <f t="shared" si="11"/>
        <v>68</v>
      </c>
      <c r="V165" s="60">
        <v>31.0</v>
      </c>
      <c r="W165" s="60">
        <f t="shared" si="13"/>
        <v>73</v>
      </c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</row>
    <row r="166" ht="15.75" customHeight="1">
      <c r="A166" s="77">
        <f>'Sessional + End Term Assessment'!A167</f>
        <v>160</v>
      </c>
      <c r="B166" s="78" t="str">
        <f>'Sessional + End Term Assessment'!B167</f>
        <v>23ETCCS162</v>
      </c>
      <c r="C166" s="104" t="str">
        <f>'Sessional + End Term Assessment'!C167</f>
        <v>VINAYAK MAHESHWARI</v>
      </c>
      <c r="D166" s="60"/>
      <c r="E166" s="60"/>
      <c r="F166" s="79">
        <v>12.0</v>
      </c>
      <c r="G166" s="80">
        <f t="shared" si="1"/>
        <v>1</v>
      </c>
      <c r="H166" s="80">
        <f t="shared" si="2"/>
        <v>1</v>
      </c>
      <c r="I166" s="80">
        <f t="shared" si="3"/>
        <v>1</v>
      </c>
      <c r="J166" s="79">
        <v>26.0</v>
      </c>
      <c r="K166" s="80">
        <f t="shared" si="4"/>
        <v>1</v>
      </c>
      <c r="L166" s="80">
        <f t="shared" si="5"/>
        <v>1</v>
      </c>
      <c r="M166" s="80">
        <f t="shared" si="6"/>
        <v>1</v>
      </c>
      <c r="N166" s="106">
        <v>24.0</v>
      </c>
      <c r="O166" s="80">
        <f t="shared" si="7"/>
        <v>1</v>
      </c>
      <c r="P166" s="80">
        <f t="shared" si="8"/>
        <v>1</v>
      </c>
      <c r="Q166" s="80">
        <f t="shared" si="9"/>
        <v>1</v>
      </c>
      <c r="R166" s="107">
        <f t="shared" si="10"/>
        <v>62</v>
      </c>
      <c r="S166" s="60">
        <v>68.0</v>
      </c>
      <c r="T166" s="60">
        <v>63.0</v>
      </c>
      <c r="U166" s="83">
        <f t="shared" si="11"/>
        <v>65.5</v>
      </c>
      <c r="V166" s="60">
        <v>29.0</v>
      </c>
      <c r="W166" s="60">
        <f t="shared" si="13"/>
        <v>68</v>
      </c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</row>
    <row r="167" ht="15.75" customHeight="1">
      <c r="A167" s="77">
        <f>'Sessional + End Term Assessment'!A168</f>
        <v>161</v>
      </c>
      <c r="B167" s="78" t="str">
        <f>'Sessional + End Term Assessment'!B168</f>
        <v>23ETCCS163</v>
      </c>
      <c r="C167" s="104" t="str">
        <f>'Sessional + End Term Assessment'!C168</f>
        <v>VINIT INTODIA</v>
      </c>
      <c r="D167" s="60"/>
      <c r="E167" s="60"/>
      <c r="F167" s="79">
        <v>11.0</v>
      </c>
      <c r="G167" s="80">
        <f t="shared" si="1"/>
        <v>1</v>
      </c>
      <c r="H167" s="80">
        <f t="shared" si="2"/>
        <v>1</v>
      </c>
      <c r="I167" s="80">
        <f t="shared" si="3"/>
        <v>1</v>
      </c>
      <c r="J167" s="79">
        <v>23.0</v>
      </c>
      <c r="K167" s="80">
        <f t="shared" si="4"/>
        <v>1</v>
      </c>
      <c r="L167" s="80">
        <f t="shared" si="5"/>
        <v>1</v>
      </c>
      <c r="M167" s="80">
        <f t="shared" si="6"/>
        <v>1</v>
      </c>
      <c r="N167" s="106">
        <v>21.0</v>
      </c>
      <c r="O167" s="80">
        <f t="shared" si="7"/>
        <v>1</v>
      </c>
      <c r="P167" s="80">
        <f t="shared" si="8"/>
        <v>1</v>
      </c>
      <c r="Q167" s="80">
        <f t="shared" si="9"/>
        <v>1</v>
      </c>
      <c r="R167" s="107">
        <f t="shared" si="10"/>
        <v>55</v>
      </c>
      <c r="S167" s="60">
        <v>54.0</v>
      </c>
      <c r="T167" s="60">
        <v>49.0</v>
      </c>
      <c r="U167" s="83">
        <f t="shared" si="11"/>
        <v>51.5</v>
      </c>
      <c r="V167" s="60">
        <v>26.0</v>
      </c>
      <c r="W167" s="60">
        <f t="shared" si="13"/>
        <v>61</v>
      </c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</row>
    <row r="168" ht="15.75" customHeight="1">
      <c r="A168" s="77">
        <f>'Sessional + End Term Assessment'!A169</f>
        <v>162</v>
      </c>
      <c r="B168" s="78" t="str">
        <f>'Sessional + End Term Assessment'!B169</f>
        <v>23ETCCS164</v>
      </c>
      <c r="C168" s="104" t="str">
        <f>'Sessional + End Term Assessment'!C169</f>
        <v>VINIT JAIN</v>
      </c>
      <c r="D168" s="60"/>
      <c r="E168" s="60"/>
      <c r="F168" s="79">
        <v>13.0</v>
      </c>
      <c r="G168" s="80">
        <f t="shared" si="1"/>
        <v>1</v>
      </c>
      <c r="H168" s="80">
        <f t="shared" si="2"/>
        <v>1</v>
      </c>
      <c r="I168" s="80">
        <f t="shared" si="3"/>
        <v>1</v>
      </c>
      <c r="J168" s="79">
        <v>27.0</v>
      </c>
      <c r="K168" s="80">
        <f t="shared" si="4"/>
        <v>1</v>
      </c>
      <c r="L168" s="80">
        <f t="shared" si="5"/>
        <v>1</v>
      </c>
      <c r="M168" s="80">
        <f t="shared" si="6"/>
        <v>1</v>
      </c>
      <c r="N168" s="106">
        <v>26.0</v>
      </c>
      <c r="O168" s="80">
        <f t="shared" si="7"/>
        <v>1</v>
      </c>
      <c r="P168" s="80">
        <f t="shared" si="8"/>
        <v>1</v>
      </c>
      <c r="Q168" s="80">
        <f t="shared" si="9"/>
        <v>1</v>
      </c>
      <c r="R168" s="107">
        <f t="shared" si="10"/>
        <v>66</v>
      </c>
      <c r="S168" s="60">
        <v>54.0</v>
      </c>
      <c r="T168" s="60">
        <v>49.0</v>
      </c>
      <c r="U168" s="83">
        <f t="shared" si="11"/>
        <v>51.5</v>
      </c>
      <c r="V168" s="60">
        <v>31.0</v>
      </c>
      <c r="W168" s="60">
        <f t="shared" si="13"/>
        <v>73</v>
      </c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</row>
    <row r="169" ht="15.75" customHeight="1">
      <c r="A169" s="77">
        <f>'Sessional + End Term Assessment'!A170</f>
        <v>163</v>
      </c>
      <c r="B169" s="78" t="str">
        <f>'Sessional + End Term Assessment'!B170</f>
        <v>23ETCCS165</v>
      </c>
      <c r="C169" s="104" t="str">
        <f>'Sessional + End Term Assessment'!C170</f>
        <v>VIPANSHU PALIWAL</v>
      </c>
      <c r="D169" s="60"/>
      <c r="E169" s="60"/>
      <c r="F169" s="79">
        <v>11.0</v>
      </c>
      <c r="G169" s="80">
        <f t="shared" si="1"/>
        <v>1</v>
      </c>
      <c r="H169" s="80">
        <f t="shared" si="2"/>
        <v>1</v>
      </c>
      <c r="I169" s="80">
        <f t="shared" si="3"/>
        <v>1</v>
      </c>
      <c r="J169" s="79">
        <v>23.0</v>
      </c>
      <c r="K169" s="80">
        <f t="shared" si="4"/>
        <v>1</v>
      </c>
      <c r="L169" s="80">
        <f t="shared" si="5"/>
        <v>1</v>
      </c>
      <c r="M169" s="80">
        <f t="shared" si="6"/>
        <v>1</v>
      </c>
      <c r="N169" s="106">
        <v>21.0</v>
      </c>
      <c r="O169" s="80">
        <f t="shared" si="7"/>
        <v>1</v>
      </c>
      <c r="P169" s="80">
        <f t="shared" si="8"/>
        <v>1</v>
      </c>
      <c r="Q169" s="80">
        <f t="shared" si="9"/>
        <v>1</v>
      </c>
      <c r="R169" s="107">
        <f t="shared" si="10"/>
        <v>55</v>
      </c>
      <c r="S169" s="60">
        <v>54.0</v>
      </c>
      <c r="T169" s="60">
        <v>49.0</v>
      </c>
      <c r="U169" s="83">
        <f t="shared" si="11"/>
        <v>51.5</v>
      </c>
      <c r="V169" s="60">
        <v>26.0</v>
      </c>
      <c r="W169" s="60">
        <f t="shared" si="13"/>
        <v>61</v>
      </c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</row>
    <row r="170" ht="15.75" customHeight="1">
      <c r="A170" s="77">
        <f>'Sessional + End Term Assessment'!A171</f>
        <v>164</v>
      </c>
      <c r="B170" s="78" t="str">
        <f>'Sessional + End Term Assessment'!B171</f>
        <v>23ETCCS166</v>
      </c>
      <c r="C170" s="104" t="str">
        <f>'Sessional + End Term Assessment'!C171</f>
        <v>VISHESH JAIN</v>
      </c>
      <c r="D170" s="60"/>
      <c r="E170" s="60"/>
      <c r="F170" s="79">
        <v>13.0</v>
      </c>
      <c r="G170" s="80">
        <f t="shared" si="1"/>
        <v>1</v>
      </c>
      <c r="H170" s="80">
        <f t="shared" si="2"/>
        <v>1</v>
      </c>
      <c r="I170" s="80">
        <f t="shared" si="3"/>
        <v>1</v>
      </c>
      <c r="J170" s="79">
        <v>27.0</v>
      </c>
      <c r="K170" s="80">
        <f t="shared" si="4"/>
        <v>1</v>
      </c>
      <c r="L170" s="80">
        <f t="shared" si="5"/>
        <v>1</v>
      </c>
      <c r="M170" s="80">
        <f t="shared" si="6"/>
        <v>1</v>
      </c>
      <c r="N170" s="106">
        <v>26.0</v>
      </c>
      <c r="O170" s="80">
        <f t="shared" si="7"/>
        <v>1</v>
      </c>
      <c r="P170" s="80">
        <f t="shared" si="8"/>
        <v>1</v>
      </c>
      <c r="Q170" s="80">
        <f t="shared" si="9"/>
        <v>1</v>
      </c>
      <c r="R170" s="107">
        <f t="shared" si="10"/>
        <v>66</v>
      </c>
      <c r="S170" s="83">
        <v>70.0</v>
      </c>
      <c r="T170" s="60">
        <v>68.0</v>
      </c>
      <c r="U170" s="83">
        <f t="shared" si="11"/>
        <v>69</v>
      </c>
      <c r="V170" s="60">
        <v>31.0</v>
      </c>
      <c r="W170" s="60">
        <f t="shared" si="13"/>
        <v>73</v>
      </c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</row>
    <row r="171" ht="15.75" customHeight="1">
      <c r="A171" s="77">
        <f>'Sessional + End Term Assessment'!A172</f>
        <v>165</v>
      </c>
      <c r="B171" s="78" t="str">
        <f>'Sessional + End Term Assessment'!B172</f>
        <v>23ETCCS167</v>
      </c>
      <c r="C171" s="104" t="str">
        <f>'Sessional + End Term Assessment'!C172</f>
        <v>YAKSH JAIN</v>
      </c>
      <c r="D171" s="60"/>
      <c r="E171" s="60"/>
      <c r="F171" s="79">
        <v>12.0</v>
      </c>
      <c r="G171" s="80">
        <f t="shared" si="1"/>
        <v>1</v>
      </c>
      <c r="H171" s="80">
        <f t="shared" si="2"/>
        <v>1</v>
      </c>
      <c r="I171" s="80">
        <f t="shared" si="3"/>
        <v>1</v>
      </c>
      <c r="J171" s="79">
        <v>25.0</v>
      </c>
      <c r="K171" s="80">
        <f t="shared" si="4"/>
        <v>1</v>
      </c>
      <c r="L171" s="80">
        <f t="shared" si="5"/>
        <v>1</v>
      </c>
      <c r="M171" s="80">
        <f t="shared" si="6"/>
        <v>1</v>
      </c>
      <c r="N171" s="106">
        <v>23.0</v>
      </c>
      <c r="O171" s="80">
        <f t="shared" si="7"/>
        <v>1</v>
      </c>
      <c r="P171" s="80">
        <f t="shared" si="8"/>
        <v>1</v>
      </c>
      <c r="Q171" s="80">
        <f t="shared" si="9"/>
        <v>1</v>
      </c>
      <c r="R171" s="107">
        <f t="shared" si="10"/>
        <v>60</v>
      </c>
      <c r="S171" s="60">
        <v>54.0</v>
      </c>
      <c r="T171" s="60">
        <v>49.0</v>
      </c>
      <c r="U171" s="83">
        <f t="shared" si="11"/>
        <v>51.5</v>
      </c>
      <c r="V171" s="60">
        <v>28.0</v>
      </c>
      <c r="W171" s="60">
        <f t="shared" si="13"/>
        <v>66</v>
      </c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</row>
    <row r="172" ht="15.75" customHeight="1">
      <c r="A172" s="77">
        <f>'Sessional + End Term Assessment'!A173</f>
        <v>166</v>
      </c>
      <c r="B172" s="78" t="str">
        <f>'Sessional + End Term Assessment'!B173</f>
        <v>23ETCCS168</v>
      </c>
      <c r="C172" s="104" t="str">
        <f>'Sessional + End Term Assessment'!C173</f>
        <v>YAKSHIT SHARMA</v>
      </c>
      <c r="D172" s="60"/>
      <c r="E172" s="60"/>
      <c r="F172" s="79">
        <v>9.0</v>
      </c>
      <c r="G172" s="80">
        <f t="shared" si="1"/>
        <v>1</v>
      </c>
      <c r="H172" s="80">
        <f t="shared" si="2"/>
        <v>1</v>
      </c>
      <c r="I172" s="80">
        <f t="shared" si="3"/>
        <v>0</v>
      </c>
      <c r="J172" s="79">
        <v>20.0</v>
      </c>
      <c r="K172" s="80">
        <f t="shared" si="4"/>
        <v>1</v>
      </c>
      <c r="L172" s="80">
        <f t="shared" si="5"/>
        <v>1</v>
      </c>
      <c r="M172" s="80">
        <f t="shared" si="6"/>
        <v>1</v>
      </c>
      <c r="N172" s="106">
        <v>20.0</v>
      </c>
      <c r="O172" s="80">
        <f t="shared" si="7"/>
        <v>1</v>
      </c>
      <c r="P172" s="80">
        <f t="shared" si="8"/>
        <v>1</v>
      </c>
      <c r="Q172" s="80">
        <f t="shared" si="9"/>
        <v>1</v>
      </c>
      <c r="R172" s="107">
        <f t="shared" si="10"/>
        <v>49</v>
      </c>
      <c r="S172" s="60">
        <v>56.0</v>
      </c>
      <c r="T172" s="60">
        <v>52.0</v>
      </c>
      <c r="U172" s="83">
        <f t="shared" si="11"/>
        <v>54</v>
      </c>
      <c r="V172" s="60">
        <v>23.0</v>
      </c>
      <c r="W172" s="60">
        <f t="shared" si="13"/>
        <v>54</v>
      </c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</row>
    <row r="173" ht="15.75" customHeight="1">
      <c r="A173" s="77">
        <f>'Sessional + End Term Assessment'!A174</f>
        <v>167</v>
      </c>
      <c r="B173" s="78" t="str">
        <f>'Sessional + End Term Assessment'!B174</f>
        <v>23ETCCS169</v>
      </c>
      <c r="C173" s="104" t="str">
        <f>'Sessional + End Term Assessment'!C174</f>
        <v>YASH DAVE</v>
      </c>
      <c r="D173" s="60"/>
      <c r="E173" s="60"/>
      <c r="F173" s="79">
        <v>12.0</v>
      </c>
      <c r="G173" s="80">
        <f t="shared" si="1"/>
        <v>1</v>
      </c>
      <c r="H173" s="80">
        <f t="shared" si="2"/>
        <v>1</v>
      </c>
      <c r="I173" s="80">
        <f t="shared" si="3"/>
        <v>1</v>
      </c>
      <c r="J173" s="79">
        <v>26.0</v>
      </c>
      <c r="K173" s="80">
        <f t="shared" si="4"/>
        <v>1</v>
      </c>
      <c r="L173" s="80">
        <f t="shared" si="5"/>
        <v>1</v>
      </c>
      <c r="M173" s="80">
        <f t="shared" si="6"/>
        <v>1</v>
      </c>
      <c r="N173" s="106">
        <v>24.0</v>
      </c>
      <c r="O173" s="80">
        <f t="shared" si="7"/>
        <v>1</v>
      </c>
      <c r="P173" s="80">
        <f t="shared" si="8"/>
        <v>1</v>
      </c>
      <c r="Q173" s="80">
        <f t="shared" si="9"/>
        <v>1</v>
      </c>
      <c r="R173" s="107">
        <f t="shared" si="10"/>
        <v>62</v>
      </c>
      <c r="S173" s="83">
        <v>70.0</v>
      </c>
      <c r="T173" s="60">
        <v>68.0</v>
      </c>
      <c r="U173" s="83">
        <f t="shared" si="11"/>
        <v>69</v>
      </c>
      <c r="V173" s="60">
        <v>29.0</v>
      </c>
      <c r="W173" s="60">
        <f t="shared" si="13"/>
        <v>68</v>
      </c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</row>
    <row r="174" ht="15.75" customHeight="1">
      <c r="A174" s="77">
        <f>'Sessional + End Term Assessment'!A175</f>
        <v>168</v>
      </c>
      <c r="B174" s="78" t="str">
        <f>'Sessional + End Term Assessment'!B175</f>
        <v>23ETCCS170</v>
      </c>
      <c r="C174" s="104" t="str">
        <f>'Sessional + End Term Assessment'!C175</f>
        <v>YASH JAIN</v>
      </c>
      <c r="D174" s="60"/>
      <c r="E174" s="60"/>
      <c r="F174" s="79">
        <v>13.0</v>
      </c>
      <c r="G174" s="80">
        <f t="shared" si="1"/>
        <v>1</v>
      </c>
      <c r="H174" s="80">
        <f t="shared" si="2"/>
        <v>1</v>
      </c>
      <c r="I174" s="80">
        <f t="shared" si="3"/>
        <v>1</v>
      </c>
      <c r="J174" s="79">
        <v>27.0</v>
      </c>
      <c r="K174" s="80">
        <f t="shared" si="4"/>
        <v>1</v>
      </c>
      <c r="L174" s="80">
        <f t="shared" si="5"/>
        <v>1</v>
      </c>
      <c r="M174" s="80">
        <f t="shared" si="6"/>
        <v>1</v>
      </c>
      <c r="N174" s="106">
        <v>26.0</v>
      </c>
      <c r="O174" s="80">
        <f t="shared" si="7"/>
        <v>1</v>
      </c>
      <c r="P174" s="80">
        <f t="shared" si="8"/>
        <v>1</v>
      </c>
      <c r="Q174" s="80">
        <f t="shared" si="9"/>
        <v>1</v>
      </c>
      <c r="R174" s="107">
        <f t="shared" si="10"/>
        <v>66</v>
      </c>
      <c r="S174" s="83">
        <v>70.0</v>
      </c>
      <c r="T174" s="60">
        <v>68.0</v>
      </c>
      <c r="U174" s="83">
        <f t="shared" si="11"/>
        <v>69</v>
      </c>
      <c r="V174" s="60">
        <v>31.0</v>
      </c>
      <c r="W174" s="60">
        <f t="shared" si="13"/>
        <v>73</v>
      </c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</row>
    <row r="175" ht="15.75" customHeight="1">
      <c r="A175" s="77">
        <f>'Sessional + End Term Assessment'!A176</f>
        <v>169</v>
      </c>
      <c r="B175" s="78" t="str">
        <f>'Sessional + End Term Assessment'!B176</f>
        <v>23ETCCS171</v>
      </c>
      <c r="C175" s="104" t="str">
        <f>'Sessional + End Term Assessment'!C176</f>
        <v>YASH KHERODIYA</v>
      </c>
      <c r="D175" s="60"/>
      <c r="E175" s="60"/>
      <c r="F175" s="79">
        <v>12.0</v>
      </c>
      <c r="G175" s="80">
        <f t="shared" si="1"/>
        <v>1</v>
      </c>
      <c r="H175" s="80">
        <f t="shared" si="2"/>
        <v>1</v>
      </c>
      <c r="I175" s="80">
        <f t="shared" si="3"/>
        <v>1</v>
      </c>
      <c r="J175" s="79">
        <v>25.0</v>
      </c>
      <c r="K175" s="80">
        <f t="shared" si="4"/>
        <v>1</v>
      </c>
      <c r="L175" s="80">
        <f t="shared" si="5"/>
        <v>1</v>
      </c>
      <c r="M175" s="80">
        <f t="shared" si="6"/>
        <v>1</v>
      </c>
      <c r="N175" s="106">
        <v>23.0</v>
      </c>
      <c r="O175" s="80">
        <f t="shared" si="7"/>
        <v>1</v>
      </c>
      <c r="P175" s="80">
        <f t="shared" si="8"/>
        <v>1</v>
      </c>
      <c r="Q175" s="80">
        <f t="shared" si="9"/>
        <v>1</v>
      </c>
      <c r="R175" s="107">
        <f t="shared" si="10"/>
        <v>60</v>
      </c>
      <c r="S175" s="60">
        <v>59.0</v>
      </c>
      <c r="T175" s="60">
        <v>54.0</v>
      </c>
      <c r="U175" s="83">
        <f t="shared" si="11"/>
        <v>56.5</v>
      </c>
      <c r="V175" s="60">
        <v>28.0</v>
      </c>
      <c r="W175" s="60">
        <f t="shared" si="13"/>
        <v>66</v>
      </c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</row>
    <row r="176" ht="15.75" customHeight="1">
      <c r="A176" s="77">
        <f>'Sessional + End Term Assessment'!A177</f>
        <v>170</v>
      </c>
      <c r="B176" s="78" t="str">
        <f>'Sessional + End Term Assessment'!B177</f>
        <v>23ETCCS172</v>
      </c>
      <c r="C176" s="104" t="str">
        <f>'Sessional + End Term Assessment'!C177</f>
        <v>YASH KUMAR</v>
      </c>
      <c r="D176" s="60"/>
      <c r="E176" s="60"/>
      <c r="F176" s="79">
        <v>12.0</v>
      </c>
      <c r="G176" s="80">
        <f t="shared" si="1"/>
        <v>1</v>
      </c>
      <c r="H176" s="80">
        <f t="shared" si="2"/>
        <v>1</v>
      </c>
      <c r="I176" s="80">
        <f t="shared" si="3"/>
        <v>1</v>
      </c>
      <c r="J176" s="79">
        <v>26.0</v>
      </c>
      <c r="K176" s="80">
        <f t="shared" si="4"/>
        <v>1</v>
      </c>
      <c r="L176" s="80">
        <f t="shared" si="5"/>
        <v>1</v>
      </c>
      <c r="M176" s="80">
        <f t="shared" si="6"/>
        <v>1</v>
      </c>
      <c r="N176" s="106">
        <v>24.0</v>
      </c>
      <c r="O176" s="80">
        <f t="shared" si="7"/>
        <v>1</v>
      </c>
      <c r="P176" s="80">
        <f t="shared" si="8"/>
        <v>1</v>
      </c>
      <c r="Q176" s="80">
        <f t="shared" si="9"/>
        <v>1</v>
      </c>
      <c r="R176" s="107">
        <f t="shared" si="10"/>
        <v>62</v>
      </c>
      <c r="S176" s="83">
        <v>70.0</v>
      </c>
      <c r="T176" s="60">
        <v>68.0</v>
      </c>
      <c r="U176" s="83">
        <f t="shared" si="11"/>
        <v>69</v>
      </c>
      <c r="V176" s="60">
        <v>29.0</v>
      </c>
      <c r="W176" s="60">
        <f t="shared" si="13"/>
        <v>68</v>
      </c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</row>
    <row r="177" ht="15.75" customHeight="1">
      <c r="A177" s="77">
        <f>'Sessional + End Term Assessment'!A178</f>
        <v>171</v>
      </c>
      <c r="B177" s="78" t="str">
        <f>'Sessional + End Term Assessment'!B178</f>
        <v>23ETCCS173</v>
      </c>
      <c r="C177" s="104" t="str">
        <f>'Sessional + End Term Assessment'!C178</f>
        <v>YASHASWINI KANWAR YADUWANSHI</v>
      </c>
      <c r="D177" s="60"/>
      <c r="E177" s="60"/>
      <c r="F177" s="79" t="s">
        <v>89</v>
      </c>
      <c r="G177" s="79" t="s">
        <v>89</v>
      </c>
      <c r="H177" s="79" t="s">
        <v>89</v>
      </c>
      <c r="I177" s="79" t="s">
        <v>89</v>
      </c>
      <c r="J177" s="79" t="e">
        <v>#VALUE!</v>
      </c>
      <c r="K177" s="79" t="s">
        <v>89</v>
      </c>
      <c r="L177" s="79" t="s">
        <v>89</v>
      </c>
      <c r="M177" s="79" t="s">
        <v>89</v>
      </c>
      <c r="N177" s="106" t="e">
        <v>#VALUE!</v>
      </c>
      <c r="O177" s="79" t="s">
        <v>89</v>
      </c>
      <c r="P177" s="79" t="s">
        <v>89</v>
      </c>
      <c r="Q177" s="79" t="s">
        <v>89</v>
      </c>
      <c r="R177" s="79" t="s">
        <v>89</v>
      </c>
      <c r="S177" s="79" t="s">
        <v>89</v>
      </c>
      <c r="T177" s="79" t="e">
        <v>#VALUE!</v>
      </c>
      <c r="U177" s="83" t="str">
        <f t="shared" si="11"/>
        <v>#VALUE!</v>
      </c>
      <c r="V177" s="79" t="e">
        <v>#VALUE!</v>
      </c>
      <c r="W177" s="79" t="s">
        <v>89</v>
      </c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</row>
    <row r="178" ht="15.75" customHeight="1">
      <c r="A178" s="77">
        <f>'Sessional + End Term Assessment'!A179</f>
        <v>172</v>
      </c>
      <c r="B178" s="78" t="str">
        <f>'Sessional + End Term Assessment'!B179</f>
        <v>23ETCCS174</v>
      </c>
      <c r="C178" s="104" t="str">
        <f>'Sessional + End Term Assessment'!C179</f>
        <v>YASHSWI JHALA</v>
      </c>
      <c r="D178" s="60"/>
      <c r="E178" s="60"/>
      <c r="F178" s="79">
        <v>10.0</v>
      </c>
      <c r="G178" s="80">
        <f t="shared" ref="G178:G194" si="14">IF(F178&gt;=($F$6*0.5),1,0)</f>
        <v>1</v>
      </c>
      <c r="H178" s="80">
        <f t="shared" ref="H178:H194" si="15">IF(F178&gt;=($F$6*0.6),1,0)</f>
        <v>1</v>
      </c>
      <c r="I178" s="80">
        <f t="shared" ref="I178:I194" si="16">IF(F178&gt;=($F$6*0.7),1,0)</f>
        <v>1</v>
      </c>
      <c r="J178" s="79">
        <v>22.0</v>
      </c>
      <c r="K178" s="80">
        <f t="shared" ref="K178:K194" si="17">IF(J178&gt;=($J$6*0.5),1,0)</f>
        <v>1</v>
      </c>
      <c r="L178" s="80">
        <f t="shared" ref="L178:L194" si="18">IF(J178&gt;=($J$6*0.6),1,0)</f>
        <v>1</v>
      </c>
      <c r="M178" s="80">
        <f t="shared" ref="M178:M194" si="19">IF(J178&gt;=($J$6*0.7),1,0)</f>
        <v>1</v>
      </c>
      <c r="N178" s="106">
        <v>21.0</v>
      </c>
      <c r="O178" s="80">
        <f t="shared" ref="O178:O194" si="20">IF(N178&gt;=($N$6*0.5),1,0)</f>
        <v>1</v>
      </c>
      <c r="P178" s="80">
        <f t="shared" ref="P178:P194" si="21">IF(N178&gt;=($N$6*0.6),1,0)</f>
        <v>1</v>
      </c>
      <c r="Q178" s="80">
        <f t="shared" ref="Q178:Q194" si="22">IF(N178&gt;=($N$6*0.7),1,0)</f>
        <v>1</v>
      </c>
      <c r="R178" s="107">
        <f t="shared" ref="R178:R194" si="23">SUM(N178,J178,F178)</f>
        <v>53</v>
      </c>
      <c r="S178" s="60">
        <v>54.0</v>
      </c>
      <c r="T178" s="60">
        <v>49.0</v>
      </c>
      <c r="U178" s="83">
        <f t="shared" si="11"/>
        <v>51.5</v>
      </c>
      <c r="V178" s="60">
        <v>25.0</v>
      </c>
      <c r="W178" s="60">
        <f t="shared" ref="W178:W194" si="24">ROUNDUP(7/3*V178,0)</f>
        <v>59</v>
      </c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</row>
    <row r="179" ht="15.75" customHeight="1">
      <c r="A179" s="77">
        <f>'Sessional + End Term Assessment'!A180</f>
        <v>173</v>
      </c>
      <c r="B179" s="78" t="str">
        <f>'Sessional + End Term Assessment'!B180</f>
        <v>23ETCCS175</v>
      </c>
      <c r="C179" s="104" t="str">
        <f>'Sessional + End Term Assessment'!C180</f>
        <v>YATHARTH UPADHYAY</v>
      </c>
      <c r="D179" s="60"/>
      <c r="E179" s="60"/>
      <c r="F179" s="79">
        <v>8.0</v>
      </c>
      <c r="G179" s="80">
        <f t="shared" si="14"/>
        <v>1</v>
      </c>
      <c r="H179" s="80">
        <f t="shared" si="15"/>
        <v>0</v>
      </c>
      <c r="I179" s="80">
        <f t="shared" si="16"/>
        <v>0</v>
      </c>
      <c r="J179" s="79">
        <v>18.0</v>
      </c>
      <c r="K179" s="80">
        <f t="shared" si="17"/>
        <v>1</v>
      </c>
      <c r="L179" s="80">
        <f t="shared" si="18"/>
        <v>1</v>
      </c>
      <c r="M179" s="80">
        <f t="shared" si="19"/>
        <v>0</v>
      </c>
      <c r="N179" s="106">
        <v>18.0</v>
      </c>
      <c r="O179" s="80">
        <f t="shared" si="20"/>
        <v>1</v>
      </c>
      <c r="P179" s="80">
        <f t="shared" si="21"/>
        <v>1</v>
      </c>
      <c r="Q179" s="80">
        <f t="shared" si="22"/>
        <v>0</v>
      </c>
      <c r="R179" s="107">
        <f t="shared" si="23"/>
        <v>44</v>
      </c>
      <c r="S179" s="60">
        <v>68.0</v>
      </c>
      <c r="T179" s="60">
        <v>63.0</v>
      </c>
      <c r="U179" s="83">
        <f t="shared" si="11"/>
        <v>65.5</v>
      </c>
      <c r="V179" s="60">
        <v>21.0</v>
      </c>
      <c r="W179" s="60">
        <f t="shared" si="24"/>
        <v>49</v>
      </c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</row>
    <row r="180" ht="15.75" customHeight="1">
      <c r="A180" s="77">
        <f>'Sessional + End Term Assessment'!A181</f>
        <v>174</v>
      </c>
      <c r="B180" s="78" t="str">
        <f>'Sessional + End Term Assessment'!B181</f>
        <v>23ETCCS176</v>
      </c>
      <c r="C180" s="104" t="str">
        <f>'Sessional + End Term Assessment'!C181</f>
        <v>YUVRAJ SINGH GOUR</v>
      </c>
      <c r="D180" s="60"/>
      <c r="E180" s="60"/>
      <c r="F180" s="79">
        <v>11.0</v>
      </c>
      <c r="G180" s="80">
        <f t="shared" si="14"/>
        <v>1</v>
      </c>
      <c r="H180" s="80">
        <f t="shared" si="15"/>
        <v>1</v>
      </c>
      <c r="I180" s="80">
        <f t="shared" si="16"/>
        <v>1</v>
      </c>
      <c r="J180" s="79">
        <v>24.0</v>
      </c>
      <c r="K180" s="80">
        <f t="shared" si="17"/>
        <v>1</v>
      </c>
      <c r="L180" s="80">
        <f t="shared" si="18"/>
        <v>1</v>
      </c>
      <c r="M180" s="80">
        <f t="shared" si="19"/>
        <v>1</v>
      </c>
      <c r="N180" s="106">
        <v>22.0</v>
      </c>
      <c r="O180" s="80">
        <f t="shared" si="20"/>
        <v>1</v>
      </c>
      <c r="P180" s="80">
        <f t="shared" si="21"/>
        <v>1</v>
      </c>
      <c r="Q180" s="80">
        <f t="shared" si="22"/>
        <v>1</v>
      </c>
      <c r="R180" s="107">
        <f t="shared" si="23"/>
        <v>57</v>
      </c>
      <c r="S180" s="83">
        <v>70.0</v>
      </c>
      <c r="T180" s="60">
        <v>68.0</v>
      </c>
      <c r="U180" s="83">
        <f t="shared" si="11"/>
        <v>69</v>
      </c>
      <c r="V180" s="60">
        <v>27.0</v>
      </c>
      <c r="W180" s="60">
        <f t="shared" si="24"/>
        <v>63</v>
      </c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</row>
    <row r="181" ht="15.75" customHeight="1">
      <c r="A181" s="77">
        <f>'Sessional + End Term Assessment'!A182</f>
        <v>175</v>
      </c>
      <c r="B181" s="78" t="str">
        <f>'Sessional + End Term Assessment'!B182</f>
        <v>23ETCCS177</v>
      </c>
      <c r="C181" s="104" t="str">
        <f>'Sessional + End Term Assessment'!C182</f>
        <v>ZOHER ZARI</v>
      </c>
      <c r="D181" s="60"/>
      <c r="E181" s="60"/>
      <c r="F181" s="79">
        <v>12.0</v>
      </c>
      <c r="G181" s="80">
        <f t="shared" si="14"/>
        <v>1</v>
      </c>
      <c r="H181" s="80">
        <f t="shared" si="15"/>
        <v>1</v>
      </c>
      <c r="I181" s="80">
        <f t="shared" si="16"/>
        <v>1</v>
      </c>
      <c r="J181" s="79">
        <v>27.0</v>
      </c>
      <c r="K181" s="80">
        <f t="shared" si="17"/>
        <v>1</v>
      </c>
      <c r="L181" s="80">
        <f t="shared" si="18"/>
        <v>1</v>
      </c>
      <c r="M181" s="80">
        <f t="shared" si="19"/>
        <v>1</v>
      </c>
      <c r="N181" s="106">
        <v>25.0</v>
      </c>
      <c r="O181" s="80">
        <f t="shared" si="20"/>
        <v>1</v>
      </c>
      <c r="P181" s="80">
        <f t="shared" si="21"/>
        <v>1</v>
      </c>
      <c r="Q181" s="80">
        <f t="shared" si="22"/>
        <v>1</v>
      </c>
      <c r="R181" s="107">
        <f t="shared" si="23"/>
        <v>64</v>
      </c>
      <c r="S181" s="60">
        <v>63.0</v>
      </c>
      <c r="T181" s="60">
        <v>59.0</v>
      </c>
      <c r="U181" s="83">
        <f t="shared" si="11"/>
        <v>61</v>
      </c>
      <c r="V181" s="60">
        <v>30.0</v>
      </c>
      <c r="W181" s="60">
        <f t="shared" si="24"/>
        <v>70</v>
      </c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</row>
    <row r="182" ht="15.75" customHeight="1">
      <c r="A182" s="77">
        <f>'Sessional + End Term Assessment'!A183</f>
        <v>176</v>
      </c>
      <c r="B182" s="78" t="str">
        <f>'Sessional + End Term Assessment'!B183</f>
        <v>23ETCCE001</v>
      </c>
      <c r="C182" s="104" t="str">
        <f>'Sessional + End Term Assessment'!C183</f>
        <v>DURGA SHANKAR MEENA</v>
      </c>
      <c r="D182" s="60"/>
      <c r="E182" s="60"/>
      <c r="F182" s="79">
        <v>12.0</v>
      </c>
      <c r="G182" s="80">
        <f t="shared" si="14"/>
        <v>1</v>
      </c>
      <c r="H182" s="80">
        <f t="shared" si="15"/>
        <v>1</v>
      </c>
      <c r="I182" s="80">
        <f t="shared" si="16"/>
        <v>1</v>
      </c>
      <c r="J182" s="79">
        <v>26.0</v>
      </c>
      <c r="K182" s="80">
        <f t="shared" si="17"/>
        <v>1</v>
      </c>
      <c r="L182" s="80">
        <f t="shared" si="18"/>
        <v>1</v>
      </c>
      <c r="M182" s="80">
        <f t="shared" si="19"/>
        <v>1</v>
      </c>
      <c r="N182" s="106">
        <v>24.0</v>
      </c>
      <c r="O182" s="80">
        <f t="shared" si="20"/>
        <v>1</v>
      </c>
      <c r="P182" s="80">
        <f t="shared" si="21"/>
        <v>1</v>
      </c>
      <c r="Q182" s="80">
        <f t="shared" si="22"/>
        <v>1</v>
      </c>
      <c r="R182" s="107">
        <f t="shared" si="23"/>
        <v>62</v>
      </c>
      <c r="S182" s="60">
        <v>54.0</v>
      </c>
      <c r="T182" s="60">
        <v>49.0</v>
      </c>
      <c r="U182" s="83">
        <f t="shared" si="11"/>
        <v>51.5</v>
      </c>
      <c r="V182" s="60">
        <v>29.0</v>
      </c>
      <c r="W182" s="60">
        <f t="shared" si="24"/>
        <v>68</v>
      </c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</row>
    <row r="183" ht="15.75" customHeight="1">
      <c r="A183" s="77">
        <f>'Sessional + End Term Assessment'!A184</f>
        <v>177</v>
      </c>
      <c r="B183" s="78" t="str">
        <f>'Sessional + End Term Assessment'!B184</f>
        <v>23ETCCE002</v>
      </c>
      <c r="C183" s="104" t="str">
        <f>'Sessional + End Term Assessment'!C184</f>
        <v>MS.DIPIKA KALAL</v>
      </c>
      <c r="D183" s="60"/>
      <c r="E183" s="60"/>
      <c r="F183" s="79">
        <v>12.0</v>
      </c>
      <c r="G183" s="80">
        <f t="shared" si="14"/>
        <v>1</v>
      </c>
      <c r="H183" s="80">
        <f t="shared" si="15"/>
        <v>1</v>
      </c>
      <c r="I183" s="80">
        <f t="shared" si="16"/>
        <v>1</v>
      </c>
      <c r="J183" s="79">
        <v>27.0</v>
      </c>
      <c r="K183" s="80">
        <f t="shared" si="17"/>
        <v>1</v>
      </c>
      <c r="L183" s="80">
        <f t="shared" si="18"/>
        <v>1</v>
      </c>
      <c r="M183" s="80">
        <f t="shared" si="19"/>
        <v>1</v>
      </c>
      <c r="N183" s="106">
        <v>25.0</v>
      </c>
      <c r="O183" s="80">
        <f t="shared" si="20"/>
        <v>1</v>
      </c>
      <c r="P183" s="80">
        <f t="shared" si="21"/>
        <v>1</v>
      </c>
      <c r="Q183" s="80">
        <f t="shared" si="22"/>
        <v>1</v>
      </c>
      <c r="R183" s="107">
        <f t="shared" si="23"/>
        <v>64</v>
      </c>
      <c r="S183" s="60">
        <v>59.0</v>
      </c>
      <c r="T183" s="60">
        <v>54.0</v>
      </c>
      <c r="U183" s="83">
        <f t="shared" si="11"/>
        <v>56.5</v>
      </c>
      <c r="V183" s="60">
        <v>30.0</v>
      </c>
      <c r="W183" s="60">
        <f t="shared" si="24"/>
        <v>70</v>
      </c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</row>
    <row r="184" ht="15.75" customHeight="1">
      <c r="A184" s="77">
        <f>'Sessional + End Term Assessment'!A185</f>
        <v>178</v>
      </c>
      <c r="B184" s="78" t="str">
        <f>'Sessional + End Term Assessment'!B185</f>
        <v>23ETCCE003</v>
      </c>
      <c r="C184" s="104" t="str">
        <f>'Sessional + End Term Assessment'!C185</f>
        <v>MS.NIKITA KALAL</v>
      </c>
      <c r="D184" s="60"/>
      <c r="E184" s="60"/>
      <c r="F184" s="79">
        <v>11.0</v>
      </c>
      <c r="G184" s="80">
        <f t="shared" si="14"/>
        <v>1</v>
      </c>
      <c r="H184" s="80">
        <f t="shared" si="15"/>
        <v>1</v>
      </c>
      <c r="I184" s="80">
        <f t="shared" si="16"/>
        <v>1</v>
      </c>
      <c r="J184" s="79">
        <v>24.0</v>
      </c>
      <c r="K184" s="80">
        <f t="shared" si="17"/>
        <v>1</v>
      </c>
      <c r="L184" s="80">
        <f t="shared" si="18"/>
        <v>1</v>
      </c>
      <c r="M184" s="80">
        <f t="shared" si="19"/>
        <v>1</v>
      </c>
      <c r="N184" s="106">
        <v>22.0</v>
      </c>
      <c r="O184" s="80">
        <f t="shared" si="20"/>
        <v>1</v>
      </c>
      <c r="P184" s="80">
        <f t="shared" si="21"/>
        <v>1</v>
      </c>
      <c r="Q184" s="80">
        <f t="shared" si="22"/>
        <v>1</v>
      </c>
      <c r="R184" s="107">
        <f t="shared" si="23"/>
        <v>57</v>
      </c>
      <c r="S184" s="60">
        <v>59.0</v>
      </c>
      <c r="T184" s="60">
        <v>54.0</v>
      </c>
      <c r="U184" s="83">
        <f t="shared" si="11"/>
        <v>56.5</v>
      </c>
      <c r="V184" s="60">
        <v>27.0</v>
      </c>
      <c r="W184" s="60">
        <f t="shared" si="24"/>
        <v>63</v>
      </c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</row>
    <row r="185" ht="15.75" customHeight="1">
      <c r="A185" s="77">
        <f>'Sessional + End Term Assessment'!A186</f>
        <v>179</v>
      </c>
      <c r="B185" s="78" t="str">
        <f>'Sessional + End Term Assessment'!B186</f>
        <v>23ETCCE004</v>
      </c>
      <c r="C185" s="104" t="str">
        <f>'Sessional + End Term Assessment'!C186</f>
        <v>NAMAN CHOUDHARY</v>
      </c>
      <c r="D185" s="60"/>
      <c r="E185" s="60"/>
      <c r="F185" s="79">
        <v>6.0</v>
      </c>
      <c r="G185" s="80">
        <f t="shared" si="14"/>
        <v>0</v>
      </c>
      <c r="H185" s="80">
        <f t="shared" si="15"/>
        <v>0</v>
      </c>
      <c r="I185" s="80">
        <f t="shared" si="16"/>
        <v>0</v>
      </c>
      <c r="J185" s="79">
        <v>14.0</v>
      </c>
      <c r="K185" s="80">
        <f t="shared" si="17"/>
        <v>1</v>
      </c>
      <c r="L185" s="80">
        <f t="shared" si="18"/>
        <v>0</v>
      </c>
      <c r="M185" s="80">
        <f t="shared" si="19"/>
        <v>0</v>
      </c>
      <c r="N185" s="106">
        <v>13.0</v>
      </c>
      <c r="O185" s="80">
        <f t="shared" si="20"/>
        <v>0</v>
      </c>
      <c r="P185" s="80">
        <f t="shared" si="21"/>
        <v>0</v>
      </c>
      <c r="Q185" s="80">
        <f t="shared" si="22"/>
        <v>0</v>
      </c>
      <c r="R185" s="107">
        <f t="shared" si="23"/>
        <v>33</v>
      </c>
      <c r="S185" s="60">
        <v>38.0</v>
      </c>
      <c r="T185" s="60">
        <v>33.0</v>
      </c>
      <c r="U185" s="83">
        <f t="shared" si="11"/>
        <v>35.5</v>
      </c>
      <c r="V185" s="60">
        <v>16.0</v>
      </c>
      <c r="W185" s="60">
        <f t="shared" si="24"/>
        <v>38</v>
      </c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</row>
    <row r="186" ht="15.75" customHeight="1">
      <c r="A186" s="77">
        <f>'Sessional + End Term Assessment'!A187</f>
        <v>180</v>
      </c>
      <c r="B186" s="78" t="str">
        <f>'Sessional + End Term Assessment'!B187</f>
        <v>23ETCCE005</v>
      </c>
      <c r="C186" s="104" t="str">
        <f>'Sessional + End Term Assessment'!C187</f>
        <v>NARESH MEENA</v>
      </c>
      <c r="D186" s="60"/>
      <c r="E186" s="60"/>
      <c r="F186" s="79">
        <v>11.0</v>
      </c>
      <c r="G186" s="80">
        <f t="shared" si="14"/>
        <v>1</v>
      </c>
      <c r="H186" s="80">
        <f t="shared" si="15"/>
        <v>1</v>
      </c>
      <c r="I186" s="80">
        <f t="shared" si="16"/>
        <v>1</v>
      </c>
      <c r="J186" s="79">
        <v>24.0</v>
      </c>
      <c r="K186" s="80">
        <f t="shared" si="17"/>
        <v>1</v>
      </c>
      <c r="L186" s="80">
        <f t="shared" si="18"/>
        <v>1</v>
      </c>
      <c r="M186" s="80">
        <f t="shared" si="19"/>
        <v>1</v>
      </c>
      <c r="N186" s="106">
        <v>22.0</v>
      </c>
      <c r="O186" s="80">
        <f t="shared" si="20"/>
        <v>1</v>
      </c>
      <c r="P186" s="80">
        <f t="shared" si="21"/>
        <v>1</v>
      </c>
      <c r="Q186" s="80">
        <f t="shared" si="22"/>
        <v>1</v>
      </c>
      <c r="R186" s="107">
        <f t="shared" si="23"/>
        <v>57</v>
      </c>
      <c r="S186" s="60">
        <v>68.0</v>
      </c>
      <c r="T186" s="60">
        <v>63.0</v>
      </c>
      <c r="U186" s="83">
        <f t="shared" si="11"/>
        <v>65.5</v>
      </c>
      <c r="V186" s="60">
        <v>27.0</v>
      </c>
      <c r="W186" s="60">
        <f t="shared" si="24"/>
        <v>63</v>
      </c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</row>
    <row r="187" ht="15.75" customHeight="1">
      <c r="A187" s="77">
        <f>'Sessional + End Term Assessment'!A188</f>
        <v>181</v>
      </c>
      <c r="B187" s="78" t="str">
        <f>'Sessional + End Term Assessment'!B188</f>
        <v>23ETCCE006</v>
      </c>
      <c r="C187" s="104" t="str">
        <f>'Sessional + End Term Assessment'!C188</f>
        <v>NAVEEN NATH JOGI</v>
      </c>
      <c r="D187" s="60"/>
      <c r="E187" s="60"/>
      <c r="F187" s="79">
        <v>8.0</v>
      </c>
      <c r="G187" s="80">
        <f t="shared" si="14"/>
        <v>1</v>
      </c>
      <c r="H187" s="80">
        <f t="shared" si="15"/>
        <v>0</v>
      </c>
      <c r="I187" s="80">
        <f t="shared" si="16"/>
        <v>0</v>
      </c>
      <c r="J187" s="79">
        <v>17.0</v>
      </c>
      <c r="K187" s="80">
        <f t="shared" si="17"/>
        <v>1</v>
      </c>
      <c r="L187" s="80">
        <f t="shared" si="18"/>
        <v>1</v>
      </c>
      <c r="M187" s="80">
        <f t="shared" si="19"/>
        <v>0</v>
      </c>
      <c r="N187" s="106">
        <v>15.0</v>
      </c>
      <c r="O187" s="80">
        <f t="shared" si="20"/>
        <v>1</v>
      </c>
      <c r="P187" s="80">
        <f t="shared" si="21"/>
        <v>0</v>
      </c>
      <c r="Q187" s="80">
        <f t="shared" si="22"/>
        <v>0</v>
      </c>
      <c r="R187" s="107">
        <f t="shared" si="23"/>
        <v>40</v>
      </c>
      <c r="S187" s="60">
        <v>59.0</v>
      </c>
      <c r="T187" s="60">
        <v>54.0</v>
      </c>
      <c r="U187" s="83">
        <f t="shared" si="11"/>
        <v>56.5</v>
      </c>
      <c r="V187" s="60">
        <v>19.0</v>
      </c>
      <c r="W187" s="60">
        <f t="shared" si="24"/>
        <v>45</v>
      </c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</row>
    <row r="188" ht="15.75" customHeight="1">
      <c r="A188" s="77">
        <f>'Sessional + End Term Assessment'!A189</f>
        <v>182</v>
      </c>
      <c r="B188" s="78" t="str">
        <f>'Sessional + End Term Assessment'!B189</f>
        <v>23ETCCE007</v>
      </c>
      <c r="C188" s="104" t="str">
        <f>'Sessional + End Term Assessment'!C189</f>
        <v>SAYAM MEHTA</v>
      </c>
      <c r="D188" s="60"/>
      <c r="E188" s="60"/>
      <c r="F188" s="79">
        <v>12.0</v>
      </c>
      <c r="G188" s="80">
        <f t="shared" si="14"/>
        <v>1</v>
      </c>
      <c r="H188" s="80">
        <f t="shared" si="15"/>
        <v>1</v>
      </c>
      <c r="I188" s="80">
        <f t="shared" si="16"/>
        <v>1</v>
      </c>
      <c r="J188" s="79">
        <v>27.0</v>
      </c>
      <c r="K188" s="80">
        <f t="shared" si="17"/>
        <v>1</v>
      </c>
      <c r="L188" s="80">
        <f t="shared" si="18"/>
        <v>1</v>
      </c>
      <c r="M188" s="80">
        <f t="shared" si="19"/>
        <v>1</v>
      </c>
      <c r="N188" s="106">
        <v>25.0</v>
      </c>
      <c r="O188" s="80">
        <f t="shared" si="20"/>
        <v>1</v>
      </c>
      <c r="P188" s="80">
        <f t="shared" si="21"/>
        <v>1</v>
      </c>
      <c r="Q188" s="80">
        <f t="shared" si="22"/>
        <v>1</v>
      </c>
      <c r="R188" s="107">
        <f t="shared" si="23"/>
        <v>64</v>
      </c>
      <c r="S188" s="60">
        <v>61.0</v>
      </c>
      <c r="T188" s="60">
        <v>56.0</v>
      </c>
      <c r="U188" s="83">
        <f t="shared" si="11"/>
        <v>58.5</v>
      </c>
      <c r="V188" s="60">
        <v>30.0</v>
      </c>
      <c r="W188" s="60">
        <f t="shared" si="24"/>
        <v>70</v>
      </c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</row>
    <row r="189" ht="15.75" customHeight="1">
      <c r="A189" s="77">
        <f>'Sessional + End Term Assessment'!A190</f>
        <v>183</v>
      </c>
      <c r="B189" s="78" t="str">
        <f>'Sessional + End Term Assessment'!B190</f>
        <v>23ETCCE008</v>
      </c>
      <c r="C189" s="104" t="str">
        <f>'Sessional + End Term Assessment'!C190</f>
        <v>SHIVAM</v>
      </c>
      <c r="D189" s="60"/>
      <c r="E189" s="60"/>
      <c r="F189" s="79">
        <v>12.0</v>
      </c>
      <c r="G189" s="80">
        <f t="shared" si="14"/>
        <v>1</v>
      </c>
      <c r="H189" s="80">
        <f t="shared" si="15"/>
        <v>1</v>
      </c>
      <c r="I189" s="80">
        <f t="shared" si="16"/>
        <v>1</v>
      </c>
      <c r="J189" s="79">
        <v>25.0</v>
      </c>
      <c r="K189" s="80">
        <f t="shared" si="17"/>
        <v>1</v>
      </c>
      <c r="L189" s="80">
        <f t="shared" si="18"/>
        <v>1</v>
      </c>
      <c r="M189" s="80">
        <f t="shared" si="19"/>
        <v>1</v>
      </c>
      <c r="N189" s="106">
        <v>23.0</v>
      </c>
      <c r="O189" s="80">
        <f t="shared" si="20"/>
        <v>1</v>
      </c>
      <c r="P189" s="80">
        <f t="shared" si="21"/>
        <v>1</v>
      </c>
      <c r="Q189" s="80">
        <f t="shared" si="22"/>
        <v>1</v>
      </c>
      <c r="R189" s="107">
        <f t="shared" si="23"/>
        <v>60</v>
      </c>
      <c r="S189" s="60">
        <v>68.0</v>
      </c>
      <c r="T189" s="60">
        <v>63.0</v>
      </c>
      <c r="U189" s="83">
        <f t="shared" si="11"/>
        <v>65.5</v>
      </c>
      <c r="V189" s="60">
        <v>28.0</v>
      </c>
      <c r="W189" s="60">
        <f t="shared" si="24"/>
        <v>66</v>
      </c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</row>
    <row r="190" ht="15.75" customHeight="1">
      <c r="A190" s="77">
        <f>'Sessional + End Term Assessment'!A191</f>
        <v>184</v>
      </c>
      <c r="B190" s="78" t="str">
        <f>'Sessional + End Term Assessment'!B191</f>
        <v>23ETCEC001</v>
      </c>
      <c r="C190" s="104" t="str">
        <f>'Sessional + End Term Assessment'!C191</f>
        <v>ABHISHEK JODHA</v>
      </c>
      <c r="D190" s="60"/>
      <c r="E190" s="60"/>
      <c r="F190" s="79">
        <v>13.0</v>
      </c>
      <c r="G190" s="80">
        <f t="shared" si="14"/>
        <v>1</v>
      </c>
      <c r="H190" s="80">
        <f t="shared" si="15"/>
        <v>1</v>
      </c>
      <c r="I190" s="80">
        <f t="shared" si="16"/>
        <v>1</v>
      </c>
      <c r="J190" s="79">
        <v>27.0</v>
      </c>
      <c r="K190" s="80">
        <f t="shared" si="17"/>
        <v>1</v>
      </c>
      <c r="L190" s="80">
        <f t="shared" si="18"/>
        <v>1</v>
      </c>
      <c r="M190" s="80">
        <f t="shared" si="19"/>
        <v>1</v>
      </c>
      <c r="N190" s="106">
        <v>26.0</v>
      </c>
      <c r="O190" s="80">
        <f t="shared" si="20"/>
        <v>1</v>
      </c>
      <c r="P190" s="80">
        <f t="shared" si="21"/>
        <v>1</v>
      </c>
      <c r="Q190" s="80">
        <f t="shared" si="22"/>
        <v>1</v>
      </c>
      <c r="R190" s="107">
        <f t="shared" si="23"/>
        <v>66</v>
      </c>
      <c r="S190" s="83">
        <v>70.0</v>
      </c>
      <c r="T190" s="60">
        <v>68.0</v>
      </c>
      <c r="U190" s="83">
        <f t="shared" si="11"/>
        <v>69</v>
      </c>
      <c r="V190" s="60">
        <v>31.0</v>
      </c>
      <c r="W190" s="60">
        <f t="shared" si="24"/>
        <v>73</v>
      </c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</row>
    <row r="191" ht="15.75" customHeight="1">
      <c r="A191" s="77">
        <f>'Sessional + End Term Assessment'!A192</f>
        <v>185</v>
      </c>
      <c r="B191" s="78" t="str">
        <f>'Sessional + End Term Assessment'!B192</f>
        <v>23ETCEC002</v>
      </c>
      <c r="C191" s="104" t="str">
        <f>'Sessional + End Term Assessment'!C192</f>
        <v>ANJALI RATHORE</v>
      </c>
      <c r="D191" s="60"/>
      <c r="E191" s="60"/>
      <c r="F191" s="79">
        <v>13.0</v>
      </c>
      <c r="G191" s="80">
        <f t="shared" si="14"/>
        <v>1</v>
      </c>
      <c r="H191" s="80">
        <f t="shared" si="15"/>
        <v>1</v>
      </c>
      <c r="I191" s="80">
        <f t="shared" si="16"/>
        <v>1</v>
      </c>
      <c r="J191" s="79">
        <v>27.0</v>
      </c>
      <c r="K191" s="80">
        <f t="shared" si="17"/>
        <v>1</v>
      </c>
      <c r="L191" s="80">
        <f t="shared" si="18"/>
        <v>1</v>
      </c>
      <c r="M191" s="80">
        <f t="shared" si="19"/>
        <v>1</v>
      </c>
      <c r="N191" s="106">
        <v>26.0</v>
      </c>
      <c r="O191" s="80">
        <f t="shared" si="20"/>
        <v>1</v>
      </c>
      <c r="P191" s="80">
        <f t="shared" si="21"/>
        <v>1</v>
      </c>
      <c r="Q191" s="80">
        <f t="shared" si="22"/>
        <v>1</v>
      </c>
      <c r="R191" s="107">
        <f t="shared" si="23"/>
        <v>66</v>
      </c>
      <c r="S191" s="83">
        <v>70.0</v>
      </c>
      <c r="T191" s="60">
        <v>68.0</v>
      </c>
      <c r="U191" s="83">
        <f t="shared" si="11"/>
        <v>69</v>
      </c>
      <c r="V191" s="60">
        <v>31.0</v>
      </c>
      <c r="W191" s="60">
        <f t="shared" si="24"/>
        <v>73</v>
      </c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</row>
    <row r="192" ht="15.75" customHeight="1">
      <c r="A192" s="77">
        <f>'Sessional + End Term Assessment'!A193</f>
        <v>186</v>
      </c>
      <c r="B192" s="78" t="str">
        <f>'Sessional + End Term Assessment'!B193</f>
        <v>23ETCEC003</v>
      </c>
      <c r="C192" s="104" t="str">
        <f>'Sessional + End Term Assessment'!C193</f>
        <v>ARCHI KHATTAR</v>
      </c>
      <c r="D192" s="60"/>
      <c r="E192" s="60"/>
      <c r="F192" s="79">
        <v>12.0</v>
      </c>
      <c r="G192" s="80">
        <f t="shared" si="14"/>
        <v>1</v>
      </c>
      <c r="H192" s="80">
        <f t="shared" si="15"/>
        <v>1</v>
      </c>
      <c r="I192" s="80">
        <f t="shared" si="16"/>
        <v>1</v>
      </c>
      <c r="J192" s="79">
        <v>27.0</v>
      </c>
      <c r="K192" s="80">
        <f t="shared" si="17"/>
        <v>1</v>
      </c>
      <c r="L192" s="80">
        <f t="shared" si="18"/>
        <v>1</v>
      </c>
      <c r="M192" s="80">
        <f t="shared" si="19"/>
        <v>1</v>
      </c>
      <c r="N192" s="106">
        <v>25.0</v>
      </c>
      <c r="O192" s="80">
        <f t="shared" si="20"/>
        <v>1</v>
      </c>
      <c r="P192" s="80">
        <f t="shared" si="21"/>
        <v>1</v>
      </c>
      <c r="Q192" s="80">
        <f t="shared" si="22"/>
        <v>1</v>
      </c>
      <c r="R192" s="107">
        <f t="shared" si="23"/>
        <v>64</v>
      </c>
      <c r="S192" s="83">
        <v>70.0</v>
      </c>
      <c r="T192" s="60">
        <v>68.0</v>
      </c>
      <c r="U192" s="83">
        <f t="shared" si="11"/>
        <v>69</v>
      </c>
      <c r="V192" s="60">
        <v>30.0</v>
      </c>
      <c r="W192" s="60">
        <f t="shared" si="24"/>
        <v>70</v>
      </c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</row>
    <row r="193" ht="15.75" customHeight="1">
      <c r="A193" s="77">
        <f>'Sessional + End Term Assessment'!A194</f>
        <v>187</v>
      </c>
      <c r="B193" s="78" t="str">
        <f>'Sessional + End Term Assessment'!B194</f>
        <v>23ETCEC004</v>
      </c>
      <c r="C193" s="104" t="str">
        <f>'Sessional + End Term Assessment'!C194</f>
        <v>DEVENDRA SINGH</v>
      </c>
      <c r="D193" s="60"/>
      <c r="E193" s="60"/>
      <c r="F193" s="79">
        <v>9.0</v>
      </c>
      <c r="G193" s="80">
        <f t="shared" si="14"/>
        <v>1</v>
      </c>
      <c r="H193" s="80">
        <f t="shared" si="15"/>
        <v>1</v>
      </c>
      <c r="I193" s="80">
        <f t="shared" si="16"/>
        <v>0</v>
      </c>
      <c r="J193" s="79">
        <v>19.0</v>
      </c>
      <c r="K193" s="80">
        <f t="shared" si="17"/>
        <v>1</v>
      </c>
      <c r="L193" s="80">
        <f t="shared" si="18"/>
        <v>1</v>
      </c>
      <c r="M193" s="80">
        <f t="shared" si="19"/>
        <v>0</v>
      </c>
      <c r="N193" s="106">
        <v>18.0</v>
      </c>
      <c r="O193" s="80">
        <f t="shared" si="20"/>
        <v>1</v>
      </c>
      <c r="P193" s="80">
        <f t="shared" si="21"/>
        <v>1</v>
      </c>
      <c r="Q193" s="80">
        <f t="shared" si="22"/>
        <v>0</v>
      </c>
      <c r="R193" s="107">
        <f t="shared" si="23"/>
        <v>46</v>
      </c>
      <c r="S193" s="60">
        <v>54.0</v>
      </c>
      <c r="T193" s="60">
        <v>49.0</v>
      </c>
      <c r="U193" s="83">
        <f t="shared" si="11"/>
        <v>51.5</v>
      </c>
      <c r="V193" s="60">
        <v>22.0</v>
      </c>
      <c r="W193" s="60">
        <f t="shared" si="24"/>
        <v>52</v>
      </c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</row>
    <row r="194" ht="15.75" customHeight="1">
      <c r="A194" s="77">
        <f>'Sessional + End Term Assessment'!A195</f>
        <v>188</v>
      </c>
      <c r="B194" s="78" t="str">
        <f>'Sessional + End Term Assessment'!B195</f>
        <v>23ETCEC005</v>
      </c>
      <c r="C194" s="104" t="str">
        <f>'Sessional + End Term Assessment'!C195</f>
        <v>JAIN MAYANK AMRUT</v>
      </c>
      <c r="D194" s="60"/>
      <c r="E194" s="60"/>
      <c r="F194" s="79">
        <v>12.0</v>
      </c>
      <c r="G194" s="80">
        <f t="shared" si="14"/>
        <v>1</v>
      </c>
      <c r="H194" s="80">
        <f t="shared" si="15"/>
        <v>1</v>
      </c>
      <c r="I194" s="80">
        <f t="shared" si="16"/>
        <v>1</v>
      </c>
      <c r="J194" s="79">
        <v>27.0</v>
      </c>
      <c r="K194" s="80">
        <f t="shared" si="17"/>
        <v>1</v>
      </c>
      <c r="L194" s="80">
        <f t="shared" si="18"/>
        <v>1</v>
      </c>
      <c r="M194" s="80">
        <f t="shared" si="19"/>
        <v>1</v>
      </c>
      <c r="N194" s="106">
        <v>25.0</v>
      </c>
      <c r="O194" s="80">
        <f t="shared" si="20"/>
        <v>1</v>
      </c>
      <c r="P194" s="80">
        <f t="shared" si="21"/>
        <v>1</v>
      </c>
      <c r="Q194" s="80">
        <f t="shared" si="22"/>
        <v>1</v>
      </c>
      <c r="R194" s="107">
        <f t="shared" si="23"/>
        <v>64</v>
      </c>
      <c r="S194" s="60">
        <v>63.0</v>
      </c>
      <c r="T194" s="60">
        <v>59.0</v>
      </c>
      <c r="U194" s="83">
        <f t="shared" si="11"/>
        <v>61</v>
      </c>
      <c r="V194" s="60">
        <v>30.0</v>
      </c>
      <c r="W194" s="60">
        <f t="shared" si="24"/>
        <v>70</v>
      </c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</row>
    <row r="195" ht="15.75" customHeight="1">
      <c r="A195" s="77">
        <f>'Sessional + End Term Assessment'!A196</f>
        <v>189</v>
      </c>
      <c r="B195" s="78" t="str">
        <f>'Sessional + End Term Assessment'!B196</f>
        <v>23ETCEC006</v>
      </c>
      <c r="C195" s="104" t="str">
        <f>'Sessional + End Term Assessment'!C196</f>
        <v>MANISH BYAWAT</v>
      </c>
      <c r="D195" s="60"/>
      <c r="E195" s="60"/>
      <c r="F195" s="60" t="s">
        <v>89</v>
      </c>
      <c r="G195" s="60" t="s">
        <v>89</v>
      </c>
      <c r="H195" s="60" t="s">
        <v>89</v>
      </c>
      <c r="I195" s="60" t="s">
        <v>89</v>
      </c>
      <c r="J195" s="60">
        <v>17.0</v>
      </c>
      <c r="K195" s="60" t="s">
        <v>89</v>
      </c>
      <c r="L195" s="60" t="s">
        <v>89</v>
      </c>
      <c r="M195" s="60" t="s">
        <v>89</v>
      </c>
      <c r="N195" s="60">
        <v>15.0</v>
      </c>
      <c r="O195" s="60" t="s">
        <v>89</v>
      </c>
      <c r="P195" s="60" t="s">
        <v>89</v>
      </c>
      <c r="Q195" s="60" t="s">
        <v>89</v>
      </c>
      <c r="R195" s="60" t="s">
        <v>89</v>
      </c>
      <c r="S195" s="60" t="s">
        <v>89</v>
      </c>
      <c r="T195" s="60" t="s">
        <v>89</v>
      </c>
      <c r="U195" s="83" t="s">
        <v>89</v>
      </c>
      <c r="V195" s="60" t="s">
        <v>89</v>
      </c>
      <c r="W195" s="60" t="s">
        <v>89</v>
      </c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</row>
    <row r="196" ht="15.75" customHeight="1">
      <c r="A196" s="77">
        <f>'Sessional + End Term Assessment'!A197</f>
        <v>190</v>
      </c>
      <c r="B196" s="78" t="str">
        <f>'Sessional + End Term Assessment'!B197</f>
        <v>23ETCEC007</v>
      </c>
      <c r="C196" s="104" t="str">
        <f>'Sessional + End Term Assessment'!C197</f>
        <v>MS.HITAL KUMAWAT</v>
      </c>
      <c r="D196" s="60"/>
      <c r="E196" s="60"/>
      <c r="F196" s="79">
        <v>12.0</v>
      </c>
      <c r="G196" s="80">
        <f t="shared" ref="G196:G203" si="25">IF(F196&gt;=($F$6*0.5),1,0)</f>
        <v>1</v>
      </c>
      <c r="H196" s="80">
        <f t="shared" ref="H196:H203" si="26">IF(F196&gt;=($F$6*0.6),1,0)</f>
        <v>1</v>
      </c>
      <c r="I196" s="80">
        <f t="shared" ref="I196:I203" si="27">IF(F196&gt;=($F$6*0.7),1,0)</f>
        <v>1</v>
      </c>
      <c r="J196" s="79">
        <v>27.0</v>
      </c>
      <c r="K196" s="80">
        <f t="shared" ref="K196:K203" si="28">IF(J196&gt;=($J$6*0.5),1,0)</f>
        <v>1</v>
      </c>
      <c r="L196" s="80">
        <f t="shared" ref="L196:L203" si="29">IF(J196&gt;=($J$6*0.6),1,0)</f>
        <v>1</v>
      </c>
      <c r="M196" s="80">
        <f t="shared" ref="M196:M203" si="30">IF(J196&gt;=($J$6*0.7),1,0)</f>
        <v>1</v>
      </c>
      <c r="N196" s="106">
        <v>25.0</v>
      </c>
      <c r="O196" s="80">
        <f t="shared" ref="O196:O203" si="31">IF(N196&gt;=($N$6*0.5),1,0)</f>
        <v>1</v>
      </c>
      <c r="P196" s="80">
        <f t="shared" ref="P196:P203" si="32">IF(N196&gt;=($N$6*0.6),1,0)</f>
        <v>1</v>
      </c>
      <c r="Q196" s="80">
        <f t="shared" ref="Q196:Q203" si="33">IF(N196&gt;=($N$6*0.7),1,0)</f>
        <v>1</v>
      </c>
      <c r="R196" s="107">
        <f t="shared" ref="R196:R205" si="34">SUM(N196,J196,F196)</f>
        <v>64</v>
      </c>
      <c r="S196" s="60">
        <v>61.0</v>
      </c>
      <c r="T196" s="60">
        <v>56.0</v>
      </c>
      <c r="U196" s="83">
        <f t="shared" ref="U196:U203" si="35">AVERAGE(S196:T196)</f>
        <v>58.5</v>
      </c>
      <c r="V196" s="60">
        <v>30.0</v>
      </c>
      <c r="W196" s="60">
        <f t="shared" ref="W196:W203" si="36">ROUNDUP(7/3*V196,0)</f>
        <v>70</v>
      </c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</row>
    <row r="197" ht="15.75" customHeight="1">
      <c r="A197" s="77">
        <f>'Sessional + End Term Assessment'!A198</f>
        <v>191</v>
      </c>
      <c r="B197" s="78" t="str">
        <f>'Sessional + End Term Assessment'!B198</f>
        <v>23ETCEC008</v>
      </c>
      <c r="C197" s="104" t="str">
        <f>'Sessional + End Term Assessment'!C198</f>
        <v>NARENDRA SINGH CHAUHAN</v>
      </c>
      <c r="D197" s="60"/>
      <c r="E197" s="60"/>
      <c r="F197" s="79">
        <v>8.0</v>
      </c>
      <c r="G197" s="80">
        <f t="shared" si="25"/>
        <v>1</v>
      </c>
      <c r="H197" s="80">
        <f t="shared" si="26"/>
        <v>0</v>
      </c>
      <c r="I197" s="80">
        <f t="shared" si="27"/>
        <v>0</v>
      </c>
      <c r="J197" s="79">
        <v>17.0</v>
      </c>
      <c r="K197" s="80">
        <f t="shared" si="28"/>
        <v>1</v>
      </c>
      <c r="L197" s="80">
        <f t="shared" si="29"/>
        <v>1</v>
      </c>
      <c r="M197" s="80">
        <f t="shared" si="30"/>
        <v>0</v>
      </c>
      <c r="N197" s="106">
        <v>15.0</v>
      </c>
      <c r="O197" s="80">
        <f t="shared" si="31"/>
        <v>1</v>
      </c>
      <c r="P197" s="80">
        <f t="shared" si="32"/>
        <v>0</v>
      </c>
      <c r="Q197" s="80">
        <f t="shared" si="33"/>
        <v>0</v>
      </c>
      <c r="R197" s="107">
        <f t="shared" si="34"/>
        <v>40</v>
      </c>
      <c r="S197" s="60">
        <v>54.0</v>
      </c>
      <c r="T197" s="60">
        <v>49.0</v>
      </c>
      <c r="U197" s="83">
        <f t="shared" si="35"/>
        <v>51.5</v>
      </c>
      <c r="V197" s="60">
        <v>19.0</v>
      </c>
      <c r="W197" s="60">
        <f t="shared" si="36"/>
        <v>45</v>
      </c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</row>
    <row r="198" ht="15.75" customHeight="1">
      <c r="A198" s="77">
        <f>'Sessional + End Term Assessment'!A199</f>
        <v>192</v>
      </c>
      <c r="B198" s="78" t="str">
        <f>'Sessional + End Term Assessment'!B199</f>
        <v>23ETCEC009</v>
      </c>
      <c r="C198" s="104" t="str">
        <f>'Sessional + End Term Assessment'!C199</f>
        <v>RAGHURAJ RANA</v>
      </c>
      <c r="D198" s="60"/>
      <c r="E198" s="60"/>
      <c r="F198" s="79">
        <v>13.0</v>
      </c>
      <c r="G198" s="80">
        <f t="shared" si="25"/>
        <v>1</v>
      </c>
      <c r="H198" s="80">
        <f t="shared" si="26"/>
        <v>1</v>
      </c>
      <c r="I198" s="80">
        <f t="shared" si="27"/>
        <v>1</v>
      </c>
      <c r="J198" s="79">
        <v>27.0</v>
      </c>
      <c r="K198" s="80">
        <f t="shared" si="28"/>
        <v>1</v>
      </c>
      <c r="L198" s="80">
        <f t="shared" si="29"/>
        <v>1</v>
      </c>
      <c r="M198" s="80">
        <f t="shared" si="30"/>
        <v>1</v>
      </c>
      <c r="N198" s="106">
        <v>26.0</v>
      </c>
      <c r="O198" s="80">
        <f t="shared" si="31"/>
        <v>1</v>
      </c>
      <c r="P198" s="80">
        <f t="shared" si="32"/>
        <v>1</v>
      </c>
      <c r="Q198" s="80">
        <f t="shared" si="33"/>
        <v>1</v>
      </c>
      <c r="R198" s="107">
        <f t="shared" si="34"/>
        <v>66</v>
      </c>
      <c r="S198" s="60">
        <v>54.0</v>
      </c>
      <c r="T198" s="60">
        <v>49.0</v>
      </c>
      <c r="U198" s="83">
        <f t="shared" si="35"/>
        <v>51.5</v>
      </c>
      <c r="V198" s="60">
        <v>31.0</v>
      </c>
      <c r="W198" s="60">
        <f t="shared" si="36"/>
        <v>73</v>
      </c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</row>
    <row r="199" ht="15.75" customHeight="1">
      <c r="A199" s="77">
        <f>'Sessional + End Term Assessment'!A200</f>
        <v>193</v>
      </c>
      <c r="B199" s="78" t="str">
        <f>'Sessional + End Term Assessment'!B200</f>
        <v>23ETCEC010</v>
      </c>
      <c r="C199" s="104" t="str">
        <f>'Sessional + End Term Assessment'!C200</f>
        <v>RAJAT RAJ SINGH CHOUHAN</v>
      </c>
      <c r="D199" s="60"/>
      <c r="E199" s="60"/>
      <c r="F199" s="79">
        <v>11.0</v>
      </c>
      <c r="G199" s="80">
        <f t="shared" si="25"/>
        <v>1</v>
      </c>
      <c r="H199" s="80">
        <f t="shared" si="26"/>
        <v>1</v>
      </c>
      <c r="I199" s="80">
        <f t="shared" si="27"/>
        <v>1</v>
      </c>
      <c r="J199" s="79">
        <v>23.0</v>
      </c>
      <c r="K199" s="80">
        <f t="shared" si="28"/>
        <v>1</v>
      </c>
      <c r="L199" s="80">
        <f t="shared" si="29"/>
        <v>1</v>
      </c>
      <c r="M199" s="80">
        <f t="shared" si="30"/>
        <v>1</v>
      </c>
      <c r="N199" s="106">
        <v>21.0</v>
      </c>
      <c r="O199" s="80">
        <f t="shared" si="31"/>
        <v>1</v>
      </c>
      <c r="P199" s="80">
        <f t="shared" si="32"/>
        <v>1</v>
      </c>
      <c r="Q199" s="80">
        <f t="shared" si="33"/>
        <v>1</v>
      </c>
      <c r="R199" s="107">
        <f t="shared" si="34"/>
        <v>55</v>
      </c>
      <c r="S199" s="60">
        <v>54.0</v>
      </c>
      <c r="T199" s="60">
        <v>49.0</v>
      </c>
      <c r="U199" s="83">
        <f t="shared" si="35"/>
        <v>51.5</v>
      </c>
      <c r="V199" s="60">
        <v>26.0</v>
      </c>
      <c r="W199" s="60">
        <f t="shared" si="36"/>
        <v>61</v>
      </c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</row>
    <row r="200" ht="15.75" customHeight="1">
      <c r="A200" s="77">
        <f>'Sessional + End Term Assessment'!A201</f>
        <v>194</v>
      </c>
      <c r="B200" s="78" t="str">
        <f>'Sessional + End Term Assessment'!B201</f>
        <v>23ETCEC011</v>
      </c>
      <c r="C200" s="104" t="str">
        <f>'Sessional + End Term Assessment'!C201</f>
        <v>RISHABH SOLANKI</v>
      </c>
      <c r="D200" s="60"/>
      <c r="E200" s="60"/>
      <c r="F200" s="79">
        <v>12.0</v>
      </c>
      <c r="G200" s="80">
        <f t="shared" si="25"/>
        <v>1</v>
      </c>
      <c r="H200" s="80">
        <f t="shared" si="26"/>
        <v>1</v>
      </c>
      <c r="I200" s="80">
        <f t="shared" si="27"/>
        <v>1</v>
      </c>
      <c r="J200" s="79">
        <v>27.0</v>
      </c>
      <c r="K200" s="80">
        <f t="shared" si="28"/>
        <v>1</v>
      </c>
      <c r="L200" s="80">
        <f t="shared" si="29"/>
        <v>1</v>
      </c>
      <c r="M200" s="80">
        <f t="shared" si="30"/>
        <v>1</v>
      </c>
      <c r="N200" s="106">
        <v>25.0</v>
      </c>
      <c r="O200" s="80">
        <f t="shared" si="31"/>
        <v>1</v>
      </c>
      <c r="P200" s="80">
        <f t="shared" si="32"/>
        <v>1</v>
      </c>
      <c r="Q200" s="80">
        <f t="shared" si="33"/>
        <v>1</v>
      </c>
      <c r="R200" s="107">
        <f t="shared" si="34"/>
        <v>64</v>
      </c>
      <c r="S200" s="60">
        <v>54.0</v>
      </c>
      <c r="T200" s="60">
        <v>49.0</v>
      </c>
      <c r="U200" s="83">
        <f t="shared" si="35"/>
        <v>51.5</v>
      </c>
      <c r="V200" s="60">
        <v>30.0</v>
      </c>
      <c r="W200" s="60">
        <f t="shared" si="36"/>
        <v>70</v>
      </c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</row>
    <row r="201" ht="15.75" customHeight="1">
      <c r="A201" s="77">
        <f>'Sessional + End Term Assessment'!A202</f>
        <v>195</v>
      </c>
      <c r="B201" s="78" t="str">
        <f>'Sessional + End Term Assessment'!B202</f>
        <v>23ETCEC012</v>
      </c>
      <c r="C201" s="104" t="str">
        <f>'Sessional + End Term Assessment'!C202</f>
        <v>RUDRAKSH TELI</v>
      </c>
      <c r="D201" s="60"/>
      <c r="E201" s="60"/>
      <c r="F201" s="79">
        <v>10.0</v>
      </c>
      <c r="G201" s="80">
        <f t="shared" si="25"/>
        <v>1</v>
      </c>
      <c r="H201" s="80">
        <f t="shared" si="26"/>
        <v>1</v>
      </c>
      <c r="I201" s="80">
        <f t="shared" si="27"/>
        <v>1</v>
      </c>
      <c r="J201" s="79">
        <v>21.0</v>
      </c>
      <c r="K201" s="80">
        <f t="shared" si="28"/>
        <v>1</v>
      </c>
      <c r="L201" s="80">
        <f t="shared" si="29"/>
        <v>1</v>
      </c>
      <c r="M201" s="80">
        <f t="shared" si="30"/>
        <v>1</v>
      </c>
      <c r="N201" s="106">
        <v>20.0</v>
      </c>
      <c r="O201" s="80">
        <f t="shared" si="31"/>
        <v>1</v>
      </c>
      <c r="P201" s="80">
        <f t="shared" si="32"/>
        <v>1</v>
      </c>
      <c r="Q201" s="80">
        <f t="shared" si="33"/>
        <v>1</v>
      </c>
      <c r="R201" s="107">
        <f t="shared" si="34"/>
        <v>51</v>
      </c>
      <c r="S201" s="60">
        <v>59.0</v>
      </c>
      <c r="T201" s="60">
        <v>54.0</v>
      </c>
      <c r="U201" s="83">
        <f t="shared" si="35"/>
        <v>56.5</v>
      </c>
      <c r="V201" s="60">
        <v>24.0</v>
      </c>
      <c r="W201" s="60">
        <f t="shared" si="36"/>
        <v>56</v>
      </c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</row>
    <row r="202" ht="15.75" customHeight="1">
      <c r="A202" s="77">
        <f>'Sessional + End Term Assessment'!A203</f>
        <v>196</v>
      </c>
      <c r="B202" s="78" t="str">
        <f>'Sessional + End Term Assessment'!B203</f>
        <v>23ETCEC013</v>
      </c>
      <c r="C202" s="104" t="str">
        <f>'Sessional + End Term Assessment'!C203</f>
        <v>SUMIT GOSWAMI</v>
      </c>
      <c r="D202" s="60"/>
      <c r="E202" s="60"/>
      <c r="F202" s="79">
        <v>10.0</v>
      </c>
      <c r="G202" s="80">
        <f t="shared" si="25"/>
        <v>1</v>
      </c>
      <c r="H202" s="80">
        <f t="shared" si="26"/>
        <v>1</v>
      </c>
      <c r="I202" s="80">
        <f t="shared" si="27"/>
        <v>1</v>
      </c>
      <c r="J202" s="79">
        <v>21.0</v>
      </c>
      <c r="K202" s="80">
        <f t="shared" si="28"/>
        <v>1</v>
      </c>
      <c r="L202" s="80">
        <f t="shared" si="29"/>
        <v>1</v>
      </c>
      <c r="M202" s="80">
        <f t="shared" si="30"/>
        <v>1</v>
      </c>
      <c r="N202" s="106">
        <v>20.0</v>
      </c>
      <c r="O202" s="80">
        <f t="shared" si="31"/>
        <v>1</v>
      </c>
      <c r="P202" s="80">
        <f t="shared" si="32"/>
        <v>1</v>
      </c>
      <c r="Q202" s="80">
        <f t="shared" si="33"/>
        <v>1</v>
      </c>
      <c r="R202" s="107">
        <f t="shared" si="34"/>
        <v>51</v>
      </c>
      <c r="S202" s="60">
        <v>54.0</v>
      </c>
      <c r="T202" s="60">
        <v>49.0</v>
      </c>
      <c r="U202" s="83">
        <f t="shared" si="35"/>
        <v>51.5</v>
      </c>
      <c r="V202" s="60">
        <v>24.0</v>
      </c>
      <c r="W202" s="60">
        <f t="shared" si="36"/>
        <v>56</v>
      </c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</row>
    <row r="203" ht="15.75" customHeight="1">
      <c r="A203" s="77">
        <f>'Sessional + End Term Assessment'!A204</f>
        <v>197</v>
      </c>
      <c r="B203" s="78" t="str">
        <f>'Sessional + End Term Assessment'!B204</f>
        <v>23ETCME001</v>
      </c>
      <c r="C203" s="104" t="str">
        <f>'Sessional + End Term Assessment'!C204</f>
        <v>MANOJ MEGHWAL</v>
      </c>
      <c r="D203" s="60"/>
      <c r="E203" s="60"/>
      <c r="F203" s="79">
        <v>11.0</v>
      </c>
      <c r="G203" s="80">
        <f t="shared" si="25"/>
        <v>1</v>
      </c>
      <c r="H203" s="80">
        <f t="shared" si="26"/>
        <v>1</v>
      </c>
      <c r="I203" s="80">
        <f t="shared" si="27"/>
        <v>1</v>
      </c>
      <c r="J203" s="79">
        <v>24.0</v>
      </c>
      <c r="K203" s="80">
        <f t="shared" si="28"/>
        <v>1</v>
      </c>
      <c r="L203" s="80">
        <f t="shared" si="29"/>
        <v>1</v>
      </c>
      <c r="M203" s="80">
        <f t="shared" si="30"/>
        <v>1</v>
      </c>
      <c r="N203" s="106">
        <v>22.0</v>
      </c>
      <c r="O203" s="80">
        <f t="shared" si="31"/>
        <v>1</v>
      </c>
      <c r="P203" s="80">
        <f t="shared" si="32"/>
        <v>1</v>
      </c>
      <c r="Q203" s="80">
        <f t="shared" si="33"/>
        <v>1</v>
      </c>
      <c r="R203" s="107">
        <f t="shared" si="34"/>
        <v>57</v>
      </c>
      <c r="S203" s="60">
        <v>54.0</v>
      </c>
      <c r="T203" s="60">
        <v>49.0</v>
      </c>
      <c r="U203" s="83">
        <f t="shared" si="35"/>
        <v>51.5</v>
      </c>
      <c r="V203" s="60">
        <v>27.0</v>
      </c>
      <c r="W203" s="60">
        <f t="shared" si="36"/>
        <v>63</v>
      </c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</row>
    <row r="204" ht="15.75" customHeight="1">
      <c r="A204" s="77">
        <f>'Sessional + End Term Assessment'!A205</f>
        <v>198</v>
      </c>
      <c r="B204" s="78" t="str">
        <f>'Sessional + End Term Assessment'!B205</f>
        <v>23ETCME002</v>
      </c>
      <c r="C204" s="104" t="str">
        <f>'Sessional + End Term Assessment'!C205</f>
        <v>SAHIL GARASIYA</v>
      </c>
      <c r="D204" s="60"/>
      <c r="E204" s="60"/>
      <c r="F204" s="79" t="s">
        <v>89</v>
      </c>
      <c r="G204" s="79" t="s">
        <v>89</v>
      </c>
      <c r="H204" s="79" t="s">
        <v>89</v>
      </c>
      <c r="I204" s="79" t="s">
        <v>89</v>
      </c>
      <c r="J204" s="79" t="e">
        <v>#VALUE!</v>
      </c>
      <c r="K204" s="79" t="s">
        <v>89</v>
      </c>
      <c r="L204" s="79" t="s">
        <v>89</v>
      </c>
      <c r="M204" s="79" t="s">
        <v>89</v>
      </c>
      <c r="N204" s="79" t="e">
        <v>#VALUE!</v>
      </c>
      <c r="O204" s="79" t="s">
        <v>89</v>
      </c>
      <c r="P204" s="79" t="s">
        <v>89</v>
      </c>
      <c r="Q204" s="79" t="s">
        <v>89</v>
      </c>
      <c r="R204" s="81" t="str">
        <f t="shared" si="34"/>
        <v>#VALUE!</v>
      </c>
      <c r="S204" s="79" t="s">
        <v>89</v>
      </c>
      <c r="T204" s="60" t="s">
        <v>89</v>
      </c>
      <c r="U204" s="83" t="s">
        <v>89</v>
      </c>
      <c r="V204" s="60" t="s">
        <v>89</v>
      </c>
      <c r="W204" s="60" t="s">
        <v>89</v>
      </c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</row>
    <row r="205" ht="15.75" customHeight="1">
      <c r="A205" s="77">
        <f>'Sessional + End Term Assessment'!A206</f>
        <v>199</v>
      </c>
      <c r="B205" s="78" t="str">
        <f>'Sessional + End Term Assessment'!B206</f>
        <v>23ETCME003</v>
      </c>
      <c r="C205" s="104" t="str">
        <f>'Sessional + End Term Assessment'!C206</f>
        <v>VIKAS MEGHWAL</v>
      </c>
      <c r="D205" s="60"/>
      <c r="E205" s="60"/>
      <c r="F205" s="79">
        <v>12.0</v>
      </c>
      <c r="G205" s="80">
        <f>IF(F205&gt;=($F$6*0.5),1,0)</f>
        <v>1</v>
      </c>
      <c r="H205" s="80">
        <f>IF(F205&gt;=($F$6*0.6),1,0)</f>
        <v>1</v>
      </c>
      <c r="I205" s="80">
        <f>IF(F205&gt;=($F$6*0.7),1,0)</f>
        <v>1</v>
      </c>
      <c r="J205" s="79">
        <v>27.0</v>
      </c>
      <c r="K205" s="80">
        <f>IF(J205&gt;=($J$6*0.5),1,0)</f>
        <v>1</v>
      </c>
      <c r="L205" s="80">
        <f>IF(J205&gt;=($J$6*0.6),1,0)</f>
        <v>1</v>
      </c>
      <c r="M205" s="80">
        <f>IF(J205&gt;=($J$6*0.7),1,0)</f>
        <v>1</v>
      </c>
      <c r="N205" s="106">
        <v>25.0</v>
      </c>
      <c r="O205" s="80">
        <f>IF(N205&gt;=($N$6*0.5),1,0)</f>
        <v>1</v>
      </c>
      <c r="P205" s="80">
        <f>IF(N205&gt;=($N$6*0.6),1,0)</f>
        <v>1</v>
      </c>
      <c r="Q205" s="80">
        <f>IF(N205&gt;=($N$6*0.7),1,0)</f>
        <v>1</v>
      </c>
      <c r="R205" s="107">
        <f t="shared" si="34"/>
        <v>64</v>
      </c>
      <c r="S205" s="60">
        <v>54.0</v>
      </c>
      <c r="T205" s="60">
        <v>49.0</v>
      </c>
      <c r="U205" s="83">
        <f>AVERAGE(S205:T205)</f>
        <v>51.5</v>
      </c>
      <c r="V205" s="60">
        <v>30.0</v>
      </c>
      <c r="W205" s="60">
        <f>ROUNDUP(7/3*V205,0)</f>
        <v>70</v>
      </c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</row>
    <row r="206" ht="15.75" customHeight="1">
      <c r="A206" s="77">
        <f>'Sessional + End Term Assessment'!A207</f>
        <v>200</v>
      </c>
      <c r="B206" s="78" t="str">
        <f>'Sessional + End Term Assessment'!B207</f>
        <v>23ETCME004</v>
      </c>
      <c r="C206" s="104" t="str">
        <f>'Sessional + End Term Assessment'!C207</f>
        <v>VIKASH KUMAR</v>
      </c>
      <c r="D206" s="60"/>
      <c r="E206" s="60"/>
      <c r="F206" s="79" t="s">
        <v>89</v>
      </c>
      <c r="G206" s="79" t="s">
        <v>89</v>
      </c>
      <c r="H206" s="79" t="s">
        <v>89</v>
      </c>
      <c r="I206" s="79" t="s">
        <v>89</v>
      </c>
      <c r="J206" s="79" t="e">
        <v>#VALUE!</v>
      </c>
      <c r="K206" s="79" t="s">
        <v>89</v>
      </c>
      <c r="L206" s="79" t="s">
        <v>89</v>
      </c>
      <c r="M206" s="79" t="s">
        <v>89</v>
      </c>
      <c r="N206" s="79" t="e">
        <v>#VALUE!</v>
      </c>
      <c r="O206" s="79" t="s">
        <v>89</v>
      </c>
      <c r="P206" s="79" t="s">
        <v>89</v>
      </c>
      <c r="Q206" s="79" t="s">
        <v>89</v>
      </c>
      <c r="R206" s="79" t="s">
        <v>89</v>
      </c>
      <c r="S206" s="79" t="s">
        <v>89</v>
      </c>
      <c r="T206" s="60" t="s">
        <v>89</v>
      </c>
      <c r="U206" s="83" t="s">
        <v>89</v>
      </c>
      <c r="V206" s="60" t="s">
        <v>89</v>
      </c>
      <c r="W206" s="60" t="s">
        <v>89</v>
      </c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</row>
    <row r="207" ht="15.75" customHeight="1">
      <c r="A207" s="77"/>
      <c r="B207" s="78"/>
      <c r="C207" s="104"/>
      <c r="D207" s="60"/>
      <c r="E207" s="60"/>
      <c r="F207" s="79"/>
      <c r="G207" s="60">
        <f t="shared" ref="G207:I207" si="37">COUNTIF(G7:G206,1)</f>
        <v>195</v>
      </c>
      <c r="H207" s="60">
        <f t="shared" si="37"/>
        <v>176</v>
      </c>
      <c r="I207" s="60">
        <f t="shared" si="37"/>
        <v>146</v>
      </c>
      <c r="J207" s="79"/>
      <c r="K207" s="60">
        <f t="shared" ref="K207:M207" si="38">COUNTIF(K7:K206,1)</f>
        <v>191</v>
      </c>
      <c r="L207" s="60">
        <f t="shared" si="38"/>
        <v>188</v>
      </c>
      <c r="M207" s="60">
        <f t="shared" si="38"/>
        <v>160</v>
      </c>
      <c r="N207" s="80"/>
      <c r="O207" s="60">
        <f t="shared" ref="O207:Q207" si="39">COUNTIF(O7:O206,1)</f>
        <v>195</v>
      </c>
      <c r="P207" s="60">
        <f t="shared" si="39"/>
        <v>187</v>
      </c>
      <c r="Q207" s="60">
        <f t="shared" si="39"/>
        <v>163</v>
      </c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</row>
    <row r="208" ht="15.75" customHeight="1">
      <c r="A208" s="60"/>
      <c r="B208" s="60"/>
      <c r="C208" s="60"/>
      <c r="D208" s="60"/>
      <c r="E208" s="60"/>
      <c r="F208" s="79"/>
      <c r="G208" s="60">
        <f t="shared" ref="G208:I208" si="40">IF(G207/$A$206&gt;=0.5,1,0)</f>
        <v>1</v>
      </c>
      <c r="H208" s="60">
        <f t="shared" si="40"/>
        <v>1</v>
      </c>
      <c r="I208" s="60">
        <f t="shared" si="40"/>
        <v>1</v>
      </c>
      <c r="J208" s="79"/>
      <c r="K208" s="60">
        <f t="shared" ref="K208:M208" si="41">IF(K207/$A$206&gt;=0.5,1,0)</f>
        <v>1</v>
      </c>
      <c r="L208" s="60">
        <f t="shared" si="41"/>
        <v>1</v>
      </c>
      <c r="M208" s="60">
        <f t="shared" si="41"/>
        <v>1</v>
      </c>
      <c r="N208" s="80"/>
      <c r="O208" s="60">
        <f t="shared" ref="O208:Q208" si="42">IF(O207/$A$206&gt;=0.5,1,0)</f>
        <v>1</v>
      </c>
      <c r="P208" s="60">
        <f t="shared" si="42"/>
        <v>1</v>
      </c>
      <c r="Q208" s="60">
        <f t="shared" si="42"/>
        <v>1</v>
      </c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</row>
    <row r="221" ht="15.75" customHeight="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</row>
    <row r="222" ht="15.75" customHeight="1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</row>
    <row r="223" ht="15.75" customHeight="1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</row>
    <row r="224" ht="15.75" customHeight="1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</row>
    <row r="225" ht="15.75" customHeight="1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</row>
    <row r="226" ht="15.75" customHeight="1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</row>
    <row r="227" ht="15.75" customHeight="1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</row>
    <row r="228" ht="15.75" customHeight="1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</row>
    <row r="229" ht="15.75" customHeight="1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</row>
    <row r="230" ht="15.75" customHeight="1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</row>
    <row r="231" ht="15.75" customHeight="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</row>
    <row r="232" ht="15.75" customHeight="1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</row>
    <row r="233" ht="15.75" customHeight="1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</row>
    <row r="234" ht="15.75" customHeight="1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</row>
    <row r="235" ht="15.75" customHeight="1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</row>
    <row r="236" ht="15.75" customHeight="1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</row>
    <row r="237" ht="15.75" customHeight="1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</row>
    <row r="238" ht="15.75" customHeight="1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</row>
    <row r="239" ht="15.75" customHeight="1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</row>
    <row r="240" ht="15.75" customHeight="1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</row>
    <row r="241" ht="15.75" customHeight="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</row>
    <row r="242" ht="15.75" customHeight="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</row>
    <row r="243" ht="15.75" customHeight="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</row>
    <row r="244" ht="15.75" customHeight="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</row>
    <row r="245" ht="15.75" customHeight="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</row>
    <row r="246" ht="15.75" customHeight="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</row>
    <row r="247" ht="15.75" customHeight="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</row>
    <row r="248" ht="15.75" customHeight="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</row>
    <row r="249" ht="15.75" customHeight="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</row>
    <row r="250" ht="15.75" customHeight="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</row>
    <row r="251" ht="15.75" customHeight="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</row>
    <row r="252" ht="15.75" customHeight="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</row>
    <row r="253" ht="15.75" customHeight="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</row>
    <row r="254" ht="15.75" customHeight="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</row>
    <row r="255" ht="15.75" customHeight="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</row>
    <row r="256" ht="15.75" customHeight="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</row>
    <row r="257" ht="15.75" customHeight="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</row>
    <row r="258" ht="15.75" customHeight="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</row>
    <row r="259" ht="15.75" customHeight="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</row>
    <row r="260" ht="15.75" customHeight="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</row>
    <row r="261" ht="15.75" customHeight="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</row>
    <row r="262" ht="15.75" customHeight="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</row>
    <row r="263" ht="15.75" customHeight="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</row>
    <row r="264" ht="15.75" customHeight="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</row>
    <row r="265" ht="15.75" customHeight="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</row>
    <row r="266" ht="15.75" customHeight="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</row>
    <row r="267" ht="15.75" customHeight="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</row>
    <row r="268" ht="15.75" customHeight="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</row>
    <row r="269" ht="15.75" customHeight="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</row>
    <row r="270" ht="15.75" customHeight="1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</row>
    <row r="271" ht="15.75" customHeight="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</row>
    <row r="272" ht="15.75" customHeight="1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</row>
    <row r="273" ht="15.75" customHeight="1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</row>
    <row r="274" ht="15.75" customHeight="1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</row>
    <row r="275" ht="15.75" customHeight="1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</row>
    <row r="276" ht="15.75" customHeight="1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</row>
    <row r="277" ht="15.75" customHeight="1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</row>
    <row r="278" ht="15.75" customHeight="1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</row>
    <row r="279" ht="15.75" customHeight="1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</row>
    <row r="280" ht="15.75" customHeight="1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</row>
    <row r="281" ht="15.75" customHeight="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</row>
    <row r="282" ht="15.75" customHeight="1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</row>
    <row r="283" ht="15.75" customHeight="1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</row>
    <row r="284" ht="15.75" customHeight="1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</row>
    <row r="285" ht="15.75" customHeight="1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</row>
    <row r="286" ht="15.75" customHeight="1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</row>
    <row r="287" ht="15.75" customHeight="1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</row>
    <row r="288" ht="15.75" customHeight="1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</row>
    <row r="289" ht="15.75" customHeight="1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</row>
    <row r="290" ht="15.75" customHeight="1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</row>
    <row r="291" ht="15.75" customHeight="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</row>
    <row r="292" ht="15.75" customHeight="1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</row>
    <row r="293" ht="15.75" customHeight="1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</row>
    <row r="294" ht="15.75" customHeight="1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</row>
    <row r="295" ht="15.75" customHeight="1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</row>
    <row r="296" ht="15.75" customHeight="1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</row>
    <row r="297" ht="15.75" customHeight="1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</row>
    <row r="298" ht="15.75" customHeight="1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</row>
    <row r="299" ht="15.75" customHeight="1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</row>
    <row r="300" ht="15.75" customHeight="1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</row>
    <row r="301" ht="15.75" customHeight="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</row>
    <row r="302" ht="15.75" customHeight="1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</row>
    <row r="303" ht="15.75" customHeight="1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</row>
    <row r="304" ht="15.75" customHeight="1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</row>
    <row r="305" ht="15.75" customHeight="1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</row>
    <row r="306" ht="15.75" customHeight="1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</row>
    <row r="307" ht="15.75" customHeight="1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</row>
    <row r="308" ht="15.75" customHeight="1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</row>
    <row r="309" ht="15.75" customHeight="1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</row>
    <row r="310" ht="15.75" customHeight="1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</row>
    <row r="311" ht="15.75" customHeight="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</row>
    <row r="312" ht="15.75" customHeight="1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</row>
    <row r="313" ht="15.75" customHeight="1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</row>
    <row r="314" ht="15.75" customHeight="1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</row>
    <row r="315" ht="15.75" customHeight="1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</row>
    <row r="316" ht="15.75" customHeight="1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</row>
    <row r="317" ht="15.75" customHeight="1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</row>
    <row r="318" ht="15.75" customHeight="1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</row>
    <row r="319" ht="15.75" customHeight="1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</row>
    <row r="320" ht="15.75" customHeight="1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</row>
    <row r="321" ht="15.75" customHeight="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</row>
    <row r="322" ht="15.75" customHeight="1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</row>
    <row r="323" ht="15.75" customHeight="1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</row>
    <row r="324" ht="15.75" customHeight="1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</row>
    <row r="325" ht="15.75" customHeight="1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</row>
    <row r="326" ht="15.75" customHeight="1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</row>
    <row r="327" ht="15.75" customHeight="1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</row>
    <row r="328" ht="15.75" customHeight="1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</row>
    <row r="329" ht="15.75" customHeight="1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</row>
    <row r="330" ht="15.75" customHeight="1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</row>
    <row r="331" ht="15.75" customHeight="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</row>
    <row r="332" ht="15.75" customHeight="1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</row>
    <row r="333" ht="15.75" customHeight="1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</row>
    <row r="334" ht="15.75" customHeight="1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</row>
    <row r="335" ht="15.75" customHeight="1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</row>
    <row r="336" ht="15.75" customHeight="1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</row>
    <row r="337" ht="15.75" customHeight="1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</row>
    <row r="338" ht="15.75" customHeight="1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</row>
    <row r="339" ht="15.75" customHeight="1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</row>
    <row r="340" ht="15.75" customHeight="1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</row>
    <row r="341" ht="15.75" customHeight="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</row>
    <row r="342" ht="15.75" customHeight="1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</row>
    <row r="343" ht="15.75" customHeight="1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</row>
    <row r="344" ht="15.75" customHeight="1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</row>
    <row r="345" ht="15.75" customHeight="1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</row>
    <row r="346" ht="15.75" customHeight="1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</row>
    <row r="347" ht="15.75" customHeight="1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</row>
    <row r="348" ht="15.75" customHeight="1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</row>
    <row r="349" ht="15.75" customHeight="1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</row>
    <row r="350" ht="15.75" customHeight="1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</row>
    <row r="351" ht="15.75" customHeight="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</row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autoFilter ref="$S$1:$S$1005"/>
  <mergeCells count="17">
    <mergeCell ref="B4:B6"/>
    <mergeCell ref="G5:G6"/>
    <mergeCell ref="H5:H6"/>
    <mergeCell ref="I5:I6"/>
    <mergeCell ref="K5:K6"/>
    <mergeCell ref="L5:L6"/>
    <mergeCell ref="M5:M6"/>
    <mergeCell ref="O5:O6"/>
    <mergeCell ref="P5:P6"/>
    <mergeCell ref="Q5:Q6"/>
    <mergeCell ref="A1:R1"/>
    <mergeCell ref="A2:R2"/>
    <mergeCell ref="A3:R3"/>
    <mergeCell ref="A4:A6"/>
    <mergeCell ref="D4:N4"/>
    <mergeCell ref="O4:Q4"/>
    <mergeCell ref="R4:R5"/>
  </mergeCells>
  <conditionalFormatting sqref="G7:I176 G178:I194 G196:I205 K7:M176 K178:M194 K196:M205 O7:Q176 O178:Q194 O196:Q205">
    <cfRule type="cellIs" dxfId="3" priority="1" operator="equal">
      <formula>0</formula>
    </cfRule>
  </conditionalFormatting>
  <conditionalFormatting sqref="N204">
    <cfRule type="cellIs" dxfId="3" priority="2" operator="equal">
      <formula>0</formula>
    </cfRule>
  </conditionalFormatting>
  <conditionalFormatting sqref="N206">
    <cfRule type="cellIs" dxfId="3" priority="3" operator="equal">
      <formula>0</formula>
    </cfRule>
  </conditionalFormatting>
  <conditionalFormatting sqref="R7:R176 R178:R194 R196:R206">
    <cfRule type="containsText" dxfId="0" priority="4" operator="containsText" text="AB">
      <formula>NOT(ISERROR(SEARCH(("AB"),(R7))))</formula>
    </cfRule>
  </conditionalFormatting>
  <conditionalFormatting sqref="R7:R176 R178:R194 R196:R206">
    <cfRule type="containsText" dxfId="1" priority="5" operator="containsText" text="AB">
      <formula>NOT(ISERROR(SEARCH(("AB"),(R7))))</formula>
    </cfRule>
  </conditionalFormatting>
  <conditionalFormatting sqref="R88">
    <cfRule type="containsText" dxfId="3" priority="6" operator="containsText" text="Cheated ">
      <formula>NOT(ISERROR(SEARCH(("Cheated "),(R88))))</formula>
    </cfRule>
  </conditionalFormatting>
  <conditionalFormatting sqref="R206">
    <cfRule type="cellIs" dxfId="3" priority="7" operator="equal">
      <formula>0</formula>
    </cfRule>
  </conditionalFormatting>
  <conditionalFormatting sqref="F204">
    <cfRule type="cellIs" dxfId="3" priority="8" operator="equal">
      <formula>0</formula>
    </cfRule>
  </conditionalFormatting>
  <printOptions/>
  <pageMargins bottom="0.75" footer="0.0" header="0.0" left="0.7" right="0.7" top="0.75"/>
  <pageSetup paperSize="9" orientation="landscape"/>
  <rowBreaks count="2" manualBreakCount="2">
    <brk id="36" man="1"/>
    <brk id="63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20.63"/>
    <col customWidth="1" min="3" max="3" width="32.63"/>
    <col customWidth="1" min="4" max="4" width="10.88"/>
    <col customWidth="1" min="5" max="5" width="11.5"/>
    <col customWidth="1" min="6" max="26" width="8.63"/>
  </cols>
  <sheetData>
    <row r="1" ht="13.5" customHeight="1">
      <c r="A1" s="93" t="s">
        <v>482</v>
      </c>
      <c r="B1" s="69"/>
      <c r="C1" s="69"/>
      <c r="D1" s="69"/>
      <c r="E1" s="69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ht="75.75" customHeight="1">
      <c r="A2" s="95" t="s">
        <v>474</v>
      </c>
      <c r="B2" s="95" t="s">
        <v>475</v>
      </c>
      <c r="C2" s="95" t="s">
        <v>476</v>
      </c>
      <c r="D2" s="96" t="s">
        <v>477</v>
      </c>
      <c r="E2" s="96" t="s">
        <v>478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ht="16.5" customHeight="1">
      <c r="A3" s="108">
        <f>'Sessional + End Term Assessment'!A8</f>
        <v>1</v>
      </c>
      <c r="B3" s="99" t="str">
        <f>'Sessional + End Term Assessment'!B8</f>
        <v>23ETCCS001</v>
      </c>
      <c r="C3" s="99" t="str">
        <f>'Sessional + End Term Assessment'!C8</f>
        <v>AAKANSHA SILAWAT</v>
      </c>
      <c r="D3" s="109">
        <v>55.0</v>
      </c>
      <c r="E3" s="84" t="str">
        <f t="shared" ref="E3:E172" si="1">IF(D3&lt;=45,"Y","N")</f>
        <v>N</v>
      </c>
      <c r="F3" s="37" t="s">
        <v>483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ht="16.5" customHeight="1">
      <c r="A4" s="108">
        <f>'Sessional + End Term Assessment'!A9</f>
        <v>2</v>
      </c>
      <c r="B4" s="99" t="str">
        <f>'Sessional + End Term Assessment'!B9</f>
        <v>23ETCCS002</v>
      </c>
      <c r="C4" s="99" t="str">
        <f>'Sessional + End Term Assessment'!C9</f>
        <v>ABHINAV MISHRA</v>
      </c>
      <c r="D4" s="109">
        <v>57.0</v>
      </c>
      <c r="E4" s="84" t="str">
        <f t="shared" si="1"/>
        <v>N</v>
      </c>
      <c r="F4" s="37" t="s">
        <v>484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ht="16.5" customHeight="1">
      <c r="A5" s="108">
        <f>'Sessional + End Term Assessment'!A10</f>
        <v>3</v>
      </c>
      <c r="B5" s="99" t="str">
        <f>'Sessional + End Term Assessment'!B10</f>
        <v>23ETCCS003</v>
      </c>
      <c r="C5" s="99" t="str">
        <f>'Sessional + End Term Assessment'!C10</f>
        <v>ACHAL JAIN</v>
      </c>
      <c r="D5" s="109">
        <v>51.0</v>
      </c>
      <c r="E5" s="84" t="str">
        <f t="shared" si="1"/>
        <v>N</v>
      </c>
      <c r="F5" s="37" t="s">
        <v>483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ht="16.5" customHeight="1">
      <c r="A6" s="108">
        <f>'Sessional + End Term Assessment'!A11</f>
        <v>4</v>
      </c>
      <c r="B6" s="99" t="str">
        <f>'Sessional + End Term Assessment'!B11</f>
        <v>23ETCCS004</v>
      </c>
      <c r="C6" s="99" t="str">
        <f>'Sessional + End Term Assessment'!C11</f>
        <v>ADITYA SISODIYA</v>
      </c>
      <c r="D6" s="109">
        <v>64.0</v>
      </c>
      <c r="E6" s="84" t="str">
        <f t="shared" si="1"/>
        <v>N</v>
      </c>
      <c r="F6" s="37" t="s">
        <v>484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ht="16.5" customHeight="1">
      <c r="A7" s="108">
        <f>'Sessional + End Term Assessment'!A12</f>
        <v>5</v>
      </c>
      <c r="B7" s="99" t="str">
        <f>'Sessional + End Term Assessment'!B12</f>
        <v>23ETCCS005</v>
      </c>
      <c r="C7" s="99" t="str">
        <f>'Sessional + End Term Assessment'!C12</f>
        <v>AKSHAT JAIN</v>
      </c>
      <c r="D7" s="109">
        <v>44.0</v>
      </c>
      <c r="E7" s="84" t="str">
        <f t="shared" si="1"/>
        <v>Y</v>
      </c>
      <c r="F7" s="37" t="s">
        <v>485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ht="16.5" customHeight="1">
      <c r="A8" s="108">
        <f>'Sessional + End Term Assessment'!A13</f>
        <v>6</v>
      </c>
      <c r="B8" s="99" t="str">
        <f>'Sessional + End Term Assessment'!B13</f>
        <v>23ETCCS006</v>
      </c>
      <c r="C8" s="99" t="str">
        <f>'Sessional + End Term Assessment'!C13</f>
        <v>AKSHAY SUTHAR</v>
      </c>
      <c r="D8" s="109">
        <v>44.0</v>
      </c>
      <c r="E8" s="84" t="str">
        <f t="shared" si="1"/>
        <v>Y</v>
      </c>
      <c r="F8" s="37" t="s">
        <v>484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ht="16.5" customHeight="1">
      <c r="A9" s="108">
        <f>'Sessional + End Term Assessment'!A14</f>
        <v>7</v>
      </c>
      <c r="B9" s="99" t="str">
        <f>'Sessional + End Term Assessment'!B14</f>
        <v>23ETCCS007</v>
      </c>
      <c r="C9" s="99" t="str">
        <f>'Sessional + End Term Assessment'!C14</f>
        <v>ANANT SINGH JADON</v>
      </c>
      <c r="D9" s="109">
        <v>60.0</v>
      </c>
      <c r="E9" s="84" t="str">
        <f t="shared" si="1"/>
        <v>N</v>
      </c>
      <c r="F9" s="37" t="s">
        <v>483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ht="16.5" customHeight="1">
      <c r="A10" s="108">
        <f>'Sessional + End Term Assessment'!A15</f>
        <v>8</v>
      </c>
      <c r="B10" s="99" t="str">
        <f>'Sessional + End Term Assessment'!B15</f>
        <v>23ETCCS008</v>
      </c>
      <c r="C10" s="99" t="str">
        <f>'Sessional + End Term Assessment'!C15</f>
        <v>ANISHKA RANAWAT</v>
      </c>
      <c r="D10" s="109">
        <v>66.0</v>
      </c>
      <c r="E10" s="84" t="str">
        <f t="shared" si="1"/>
        <v>N</v>
      </c>
      <c r="F10" s="37" t="s">
        <v>484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ht="16.5" customHeight="1">
      <c r="A11" s="108">
        <f>'Sessional + End Term Assessment'!A16</f>
        <v>9</v>
      </c>
      <c r="B11" s="99" t="str">
        <f>'Sessional + End Term Assessment'!B16</f>
        <v>23ETCCS009</v>
      </c>
      <c r="C11" s="99" t="str">
        <f>'Sessional + End Term Assessment'!C16</f>
        <v>ANJEL NATHAN</v>
      </c>
      <c r="D11" s="109">
        <v>46.0</v>
      </c>
      <c r="E11" s="84" t="str">
        <f t="shared" si="1"/>
        <v>N</v>
      </c>
      <c r="F11" s="37" t="s">
        <v>484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ht="16.5" customHeight="1">
      <c r="A12" s="108">
        <f>'Sessional + End Term Assessment'!A17</f>
        <v>10</v>
      </c>
      <c r="B12" s="99" t="str">
        <f>'Sessional + End Term Assessment'!B17</f>
        <v>23ETCCS010</v>
      </c>
      <c r="C12" s="99" t="str">
        <f>'Sessional + End Term Assessment'!C17</f>
        <v>AQSA MAKRANI</v>
      </c>
      <c r="D12" s="109">
        <v>64.0</v>
      </c>
      <c r="E12" s="84" t="str">
        <f t="shared" si="1"/>
        <v>N</v>
      </c>
      <c r="F12" s="37" t="s">
        <v>483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ht="16.5" customHeight="1">
      <c r="A13" s="108">
        <f>'Sessional + End Term Assessment'!A18</f>
        <v>11</v>
      </c>
      <c r="B13" s="99" t="str">
        <f>'Sessional + End Term Assessment'!B18</f>
        <v>23ETCCS011</v>
      </c>
      <c r="C13" s="99" t="str">
        <f>'Sessional + End Term Assessment'!C18</f>
        <v>ARIHANT KOTHARI</v>
      </c>
      <c r="D13" s="109">
        <v>64.0</v>
      </c>
      <c r="E13" s="84" t="str">
        <f t="shared" si="1"/>
        <v>N</v>
      </c>
      <c r="F13" s="37" t="s">
        <v>484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ht="16.5" customHeight="1">
      <c r="A14" s="108">
        <f>'Sessional + End Term Assessment'!A19</f>
        <v>12</v>
      </c>
      <c r="B14" s="99" t="str">
        <f>'Sessional + End Term Assessment'!B19</f>
        <v>23ETCCS012</v>
      </c>
      <c r="C14" s="99" t="str">
        <f>'Sessional + End Term Assessment'!C19</f>
        <v>ARYAN KUMAR SHRIVASTAVA</v>
      </c>
      <c r="D14" s="109">
        <v>44.0</v>
      </c>
      <c r="E14" s="84" t="str">
        <f t="shared" si="1"/>
        <v>Y</v>
      </c>
      <c r="F14" s="37" t="s">
        <v>483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ht="16.5" customHeight="1">
      <c r="A15" s="108">
        <f>'Sessional + End Term Assessment'!A20</f>
        <v>13</v>
      </c>
      <c r="B15" s="99" t="str">
        <f>'Sessional + End Term Assessment'!B20</f>
        <v>23ETCCS013</v>
      </c>
      <c r="C15" s="99" t="str">
        <f>'Sessional + End Term Assessment'!C20</f>
        <v>ARYAN SHARMA</v>
      </c>
      <c r="D15" s="109">
        <v>55.0</v>
      </c>
      <c r="E15" s="84" t="str">
        <f t="shared" si="1"/>
        <v>N</v>
      </c>
      <c r="F15" s="37" t="s">
        <v>486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ht="16.5" customHeight="1">
      <c r="A16" s="108">
        <f>'Sessional + End Term Assessment'!A21</f>
        <v>14</v>
      </c>
      <c r="B16" s="99" t="str">
        <f>'Sessional + End Term Assessment'!B21</f>
        <v>23ETCCS014</v>
      </c>
      <c r="C16" s="99" t="str">
        <f>'Sessional + End Term Assessment'!C21</f>
        <v>ASHOK SUTHAR</v>
      </c>
      <c r="D16" s="109">
        <v>51.0</v>
      </c>
      <c r="E16" s="84" t="str">
        <f t="shared" si="1"/>
        <v>N</v>
      </c>
      <c r="F16" s="37" t="s">
        <v>484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ht="16.5" customHeight="1">
      <c r="A17" s="108">
        <f>'Sessional + End Term Assessment'!A22</f>
        <v>15</v>
      </c>
      <c r="B17" s="99" t="str">
        <f>'Sessional + End Term Assessment'!B22</f>
        <v>23ETCCS015</v>
      </c>
      <c r="C17" s="99" t="str">
        <f>'Sessional + End Term Assessment'!C22</f>
        <v>ASHWIN RAJ SINGH CHOUHAN</v>
      </c>
      <c r="D17" s="109">
        <v>44.0</v>
      </c>
      <c r="E17" s="84" t="str">
        <f t="shared" si="1"/>
        <v>Y</v>
      </c>
      <c r="F17" s="37" t="s">
        <v>483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ht="16.5" customHeight="1">
      <c r="A18" s="108">
        <f>'Sessional + End Term Assessment'!A23</f>
        <v>16</v>
      </c>
      <c r="B18" s="99" t="str">
        <f>'Sessional + End Term Assessment'!B23</f>
        <v>23ETCCS016</v>
      </c>
      <c r="C18" s="99" t="str">
        <f>'Sessional + End Term Assessment'!C23</f>
        <v>BHARAT PRAJAPAT</v>
      </c>
      <c r="D18" s="109">
        <v>66.0</v>
      </c>
      <c r="E18" s="84" t="str">
        <f t="shared" si="1"/>
        <v>N</v>
      </c>
      <c r="F18" s="37" t="s">
        <v>484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ht="16.5" customHeight="1">
      <c r="A19" s="108">
        <f>'Sessional + End Term Assessment'!A24</f>
        <v>17</v>
      </c>
      <c r="B19" s="99" t="str">
        <f>'Sessional + End Term Assessment'!B24</f>
        <v>23ETCCS017</v>
      </c>
      <c r="C19" s="99" t="str">
        <f>'Sessional + End Term Assessment'!C24</f>
        <v>BHAVESH GURJAR</v>
      </c>
      <c r="D19" s="109">
        <v>64.0</v>
      </c>
      <c r="E19" s="84" t="str">
        <f t="shared" si="1"/>
        <v>N</v>
      </c>
      <c r="F19" s="37" t="s">
        <v>484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ht="16.5" customHeight="1">
      <c r="A20" s="108">
        <f>'Sessional + End Term Assessment'!A25</f>
        <v>18</v>
      </c>
      <c r="B20" s="99" t="str">
        <f>'Sessional + End Term Assessment'!B25</f>
        <v>23ETCCS018</v>
      </c>
      <c r="C20" s="99" t="str">
        <f>'Sessional + End Term Assessment'!C25</f>
        <v>BHAVESH SUTHAR</v>
      </c>
      <c r="D20" s="109">
        <v>57.0</v>
      </c>
      <c r="E20" s="84" t="str">
        <f t="shared" si="1"/>
        <v>N</v>
      </c>
      <c r="F20" s="37" t="s">
        <v>486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ht="16.5" customHeight="1">
      <c r="A21" s="108">
        <f>'Sessional + End Term Assessment'!A26</f>
        <v>19</v>
      </c>
      <c r="B21" s="99" t="str">
        <f>'Sessional + End Term Assessment'!B26</f>
        <v>23ETCCS019</v>
      </c>
      <c r="C21" s="99" t="str">
        <f>'Sessional + End Term Assessment'!C26</f>
        <v>BHAVISHYA PALIWAL</v>
      </c>
      <c r="D21" s="109">
        <v>64.0</v>
      </c>
      <c r="E21" s="84" t="str">
        <f t="shared" si="1"/>
        <v>N</v>
      </c>
      <c r="F21" s="37" t="s">
        <v>484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ht="16.5" customHeight="1">
      <c r="A22" s="108">
        <f>'Sessional + End Term Assessment'!A27</f>
        <v>20</v>
      </c>
      <c r="B22" s="99" t="str">
        <f>'Sessional + End Term Assessment'!B27</f>
        <v>23ETCCS020</v>
      </c>
      <c r="C22" s="99" t="str">
        <f>'Sessional + End Term Assessment'!C27</f>
        <v>BHAVY BAID</v>
      </c>
      <c r="D22" s="109">
        <v>64.0</v>
      </c>
      <c r="E22" s="84" t="str">
        <f t="shared" si="1"/>
        <v>N</v>
      </c>
      <c r="F22" s="37" t="s">
        <v>484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ht="16.5" customHeight="1">
      <c r="A23" s="108">
        <f>'Sessional + End Term Assessment'!A28</f>
        <v>21</v>
      </c>
      <c r="B23" s="99" t="str">
        <f>'Sessional + End Term Assessment'!B28</f>
        <v>23ETCCS021</v>
      </c>
      <c r="C23" s="99" t="str">
        <f>'Sessional + End Term Assessment'!C28</f>
        <v>BHAVY SARVA</v>
      </c>
      <c r="D23" s="109">
        <v>53.0</v>
      </c>
      <c r="E23" s="84" t="str">
        <f t="shared" si="1"/>
        <v>N</v>
      </c>
      <c r="F23" s="37" t="s">
        <v>486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ht="16.5" customHeight="1">
      <c r="A24" s="108">
        <f>'Sessional + End Term Assessment'!A29</f>
        <v>22</v>
      </c>
      <c r="B24" s="99" t="str">
        <f>'Sessional + End Term Assessment'!B29</f>
        <v>23ETCCS022</v>
      </c>
      <c r="C24" s="99" t="str">
        <f>'Sessional + End Term Assessment'!C29</f>
        <v>BHAVYARAJ SHRIMALI</v>
      </c>
      <c r="D24" s="109">
        <v>46.0</v>
      </c>
      <c r="E24" s="84" t="str">
        <f t="shared" si="1"/>
        <v>N</v>
      </c>
      <c r="F24" s="37" t="s">
        <v>484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ht="16.5" customHeight="1">
      <c r="A25" s="108">
        <f>'Sessional + End Term Assessment'!A30</f>
        <v>23</v>
      </c>
      <c r="B25" s="99" t="str">
        <f>'Sessional + End Term Assessment'!B30</f>
        <v>23ETCCS023</v>
      </c>
      <c r="C25" s="99" t="str">
        <f>'Sessional + End Term Assessment'!C30</f>
        <v>BHUMI PALIWAL</v>
      </c>
      <c r="D25" s="109">
        <v>53.0</v>
      </c>
      <c r="E25" s="84" t="str">
        <f t="shared" si="1"/>
        <v>N</v>
      </c>
      <c r="F25" s="37" t="s">
        <v>484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ht="16.5" customHeight="1">
      <c r="A26" s="108">
        <f>'Sessional + End Term Assessment'!A31</f>
        <v>24</v>
      </c>
      <c r="B26" s="99" t="str">
        <f>'Sessional + End Term Assessment'!B31</f>
        <v>23ETCCS024</v>
      </c>
      <c r="C26" s="99" t="str">
        <f>'Sessional + End Term Assessment'!C31</f>
        <v>CHINMAY TRIVEDI</v>
      </c>
      <c r="D26" s="109">
        <v>62.0</v>
      </c>
      <c r="E26" s="84" t="str">
        <f t="shared" si="1"/>
        <v>N</v>
      </c>
      <c r="F26" s="37" t="s">
        <v>483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ht="16.5" customHeight="1">
      <c r="A27" s="108">
        <f>'Sessional + End Term Assessment'!A32</f>
        <v>25</v>
      </c>
      <c r="B27" s="99" t="str">
        <f>'Sessional + End Term Assessment'!B32</f>
        <v>23ETCCS025</v>
      </c>
      <c r="C27" s="99" t="str">
        <f>'Sessional + End Term Assessment'!C32</f>
        <v>DARAKSHAN KHAN</v>
      </c>
      <c r="D27" s="109">
        <v>60.0</v>
      </c>
      <c r="E27" s="84" t="str">
        <f t="shared" si="1"/>
        <v>N</v>
      </c>
      <c r="F27" s="37" t="s">
        <v>484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ht="16.5" customHeight="1">
      <c r="A28" s="108">
        <f>'Sessional + End Term Assessment'!A33</f>
        <v>26</v>
      </c>
      <c r="B28" s="99" t="str">
        <f>'Sessional + End Term Assessment'!B33</f>
        <v>23ETCCS026</v>
      </c>
      <c r="C28" s="99" t="str">
        <f>'Sessional + End Term Assessment'!C33</f>
        <v>DASHRATH JANWA</v>
      </c>
      <c r="D28" s="109">
        <v>46.0</v>
      </c>
      <c r="E28" s="84" t="str">
        <f t="shared" si="1"/>
        <v>N</v>
      </c>
      <c r="F28" s="37" t="s">
        <v>486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ht="16.5" customHeight="1">
      <c r="A29" s="108">
        <f>'Sessional + End Term Assessment'!A34</f>
        <v>27</v>
      </c>
      <c r="B29" s="99" t="str">
        <f>'Sessional + End Term Assessment'!B34</f>
        <v>23ETCCS027</v>
      </c>
      <c r="C29" s="99" t="str">
        <f>'Sessional + End Term Assessment'!C34</f>
        <v>DEEPAK SAINI</v>
      </c>
      <c r="D29" s="109">
        <v>62.0</v>
      </c>
      <c r="E29" s="84" t="str">
        <f t="shared" si="1"/>
        <v>N</v>
      </c>
      <c r="F29" s="37" t="s">
        <v>484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ht="16.5" customHeight="1">
      <c r="A30" s="108">
        <f>'Sessional + End Term Assessment'!A35</f>
        <v>28</v>
      </c>
      <c r="B30" s="99" t="str">
        <f>'Sessional + End Term Assessment'!B35</f>
        <v>23ETCCS028</v>
      </c>
      <c r="C30" s="99" t="str">
        <f>'Sessional + End Term Assessment'!C35</f>
        <v>DEVENDRA SINGH</v>
      </c>
      <c r="D30" s="109">
        <v>49.0</v>
      </c>
      <c r="E30" s="84" t="str">
        <f t="shared" si="1"/>
        <v>N</v>
      </c>
      <c r="F30" s="37" t="s">
        <v>483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ht="16.5" customHeight="1">
      <c r="A31" s="108">
        <f>'Sessional + End Term Assessment'!A36</f>
        <v>29</v>
      </c>
      <c r="B31" s="99" t="str">
        <f>'Sessional + End Term Assessment'!B36</f>
        <v>23ETCCS029</v>
      </c>
      <c r="C31" s="99" t="str">
        <f>'Sessional + End Term Assessment'!C36</f>
        <v>DEVIKA SAJEEV</v>
      </c>
      <c r="D31" s="109">
        <v>66.0</v>
      </c>
      <c r="E31" s="84" t="str">
        <f t="shared" si="1"/>
        <v>N</v>
      </c>
      <c r="F31" s="37" t="s">
        <v>484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ht="16.5" customHeight="1">
      <c r="A32" s="108">
        <f>'Sessional + End Term Assessment'!A37</f>
        <v>30</v>
      </c>
      <c r="B32" s="99" t="str">
        <f>'Sessional + End Term Assessment'!B37</f>
        <v>23ETCCS030</v>
      </c>
      <c r="C32" s="99" t="str">
        <f>'Sessional + End Term Assessment'!C37</f>
        <v>DHRUV AMETA</v>
      </c>
      <c r="D32" s="109">
        <v>44.0</v>
      </c>
      <c r="E32" s="84" t="str">
        <f t="shared" si="1"/>
        <v>Y</v>
      </c>
      <c r="F32" s="37" t="s">
        <v>483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ht="16.5" customHeight="1">
      <c r="A33" s="108">
        <f>'Sessional + End Term Assessment'!A38</f>
        <v>31</v>
      </c>
      <c r="B33" s="99" t="str">
        <f>'Sessional + End Term Assessment'!B38</f>
        <v>23ETCCS031</v>
      </c>
      <c r="C33" s="99" t="str">
        <f>'Sessional + End Term Assessment'!C38</f>
        <v>DIBYOJYOTI BAL</v>
      </c>
      <c r="D33" s="109">
        <v>64.0</v>
      </c>
      <c r="E33" s="84" t="str">
        <f t="shared" si="1"/>
        <v>N</v>
      </c>
      <c r="F33" s="37" t="s">
        <v>483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ht="16.5" customHeight="1">
      <c r="A34" s="108">
        <f>'Sessional + End Term Assessment'!A39</f>
        <v>32</v>
      </c>
      <c r="B34" s="99" t="str">
        <f>'Sessional + End Term Assessment'!B39</f>
        <v>23ETCCS032</v>
      </c>
      <c r="C34" s="99" t="str">
        <f>'Sessional + End Term Assessment'!C39</f>
        <v>DIKSHIT SUTHAR</v>
      </c>
      <c r="D34" s="109">
        <v>40.0</v>
      </c>
      <c r="E34" s="84" t="str">
        <f t="shared" si="1"/>
        <v>Y</v>
      </c>
      <c r="F34" s="37" t="s">
        <v>486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ht="16.5" customHeight="1">
      <c r="A35" s="108">
        <f>'Sessional + End Term Assessment'!A40</f>
        <v>33</v>
      </c>
      <c r="B35" s="99" t="str">
        <f>'Sessional + End Term Assessment'!B40</f>
        <v>23ETCCS033</v>
      </c>
      <c r="C35" s="99" t="str">
        <f>'Sessional + End Term Assessment'!C40</f>
        <v>DISHI GUPTA</v>
      </c>
      <c r="D35" s="109">
        <v>66.0</v>
      </c>
      <c r="E35" s="84" t="str">
        <f t="shared" si="1"/>
        <v>N</v>
      </c>
      <c r="F35" s="37" t="s">
        <v>484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ht="16.5" customHeight="1">
      <c r="A36" s="108">
        <f>'Sessional + End Term Assessment'!A41</f>
        <v>34</v>
      </c>
      <c r="B36" s="99" t="str">
        <f>'Sessional + End Term Assessment'!B41</f>
        <v>23ETCCS034</v>
      </c>
      <c r="C36" s="99" t="str">
        <f>'Sessional + End Term Assessment'!C41</f>
        <v>DISHITA JAIN</v>
      </c>
      <c r="D36" s="109">
        <v>46.0</v>
      </c>
      <c r="E36" s="84" t="str">
        <f t="shared" si="1"/>
        <v>N</v>
      </c>
      <c r="F36" s="37" t="s">
        <v>486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ht="16.5" customHeight="1">
      <c r="A37" s="108">
        <f>'Sessional + End Term Assessment'!A42</f>
        <v>35</v>
      </c>
      <c r="B37" s="99" t="str">
        <f>'Sessional + End Term Assessment'!B42</f>
        <v>23ETCCS035</v>
      </c>
      <c r="C37" s="99" t="str">
        <f>'Sessional + End Term Assessment'!C42</f>
        <v>DIVYANSH BOLIA</v>
      </c>
      <c r="D37" s="109">
        <v>44.0</v>
      </c>
      <c r="E37" s="84" t="str">
        <f t="shared" si="1"/>
        <v>Y</v>
      </c>
      <c r="F37" s="37" t="s">
        <v>483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ht="16.5" customHeight="1">
      <c r="A38" s="108">
        <f>'Sessional + End Term Assessment'!A43</f>
        <v>36</v>
      </c>
      <c r="B38" s="99" t="str">
        <f>'Sessional + End Term Assessment'!B43</f>
        <v>23ETCCS036</v>
      </c>
      <c r="C38" s="99" t="str">
        <f>'Sessional + End Term Assessment'!C43</f>
        <v>DIVYANSHU RAJ TAILOR</v>
      </c>
      <c r="D38" s="109">
        <v>55.0</v>
      </c>
      <c r="E38" s="84" t="str">
        <f t="shared" si="1"/>
        <v>N</v>
      </c>
      <c r="F38" s="37" t="s">
        <v>484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ht="16.5" customHeight="1">
      <c r="A39" s="108">
        <f>'Sessional + End Term Assessment'!A44</f>
        <v>37</v>
      </c>
      <c r="B39" s="99" t="str">
        <f>'Sessional + End Term Assessment'!B44</f>
        <v>23ETCCS037</v>
      </c>
      <c r="C39" s="99" t="str">
        <f>'Sessional + End Term Assessment'!C44</f>
        <v>GAURAV JOSHI</v>
      </c>
      <c r="D39" s="109">
        <v>60.0</v>
      </c>
      <c r="E39" s="84" t="str">
        <f t="shared" si="1"/>
        <v>N</v>
      </c>
      <c r="F39" s="37" t="s">
        <v>484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ht="16.5" customHeight="1">
      <c r="A40" s="108">
        <f>'Sessional + End Term Assessment'!A45</f>
        <v>38</v>
      </c>
      <c r="B40" s="99" t="str">
        <f>'Sessional + End Term Assessment'!B45</f>
        <v>23ETCCS038</v>
      </c>
      <c r="C40" s="99" t="str">
        <f>'Sessional + End Term Assessment'!C45</f>
        <v>GITIKA TRIVEDI</v>
      </c>
      <c r="D40" s="100">
        <v>44.0</v>
      </c>
      <c r="E40" s="84" t="str">
        <f t="shared" si="1"/>
        <v>Y</v>
      </c>
      <c r="F40" s="37" t="s">
        <v>485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ht="16.5" customHeight="1">
      <c r="A41" s="108">
        <f>'Sessional + End Term Assessment'!A46</f>
        <v>39</v>
      </c>
      <c r="B41" s="99" t="str">
        <f>'Sessional + End Term Assessment'!B46</f>
        <v>23ETCCS039</v>
      </c>
      <c r="C41" s="99" t="str">
        <f>'Sessional + End Term Assessment'!C46</f>
        <v>GOURAV CHANDALIYA</v>
      </c>
      <c r="D41" s="109">
        <v>51.0</v>
      </c>
      <c r="E41" s="84" t="str">
        <f t="shared" si="1"/>
        <v>N</v>
      </c>
      <c r="F41" s="37" t="s">
        <v>484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ht="16.5" customHeight="1">
      <c r="A42" s="108">
        <f>'Sessional + End Term Assessment'!A47</f>
        <v>40</v>
      </c>
      <c r="B42" s="99" t="str">
        <f>'Sessional + End Term Assessment'!B47</f>
        <v>23ETCCS040</v>
      </c>
      <c r="C42" s="99" t="str">
        <f>'Sessional + End Term Assessment'!C47</f>
        <v>GOURI SHRIMALI</v>
      </c>
      <c r="D42" s="109">
        <v>51.0</v>
      </c>
      <c r="E42" s="84" t="str">
        <f t="shared" si="1"/>
        <v>N</v>
      </c>
      <c r="F42" s="37" t="s">
        <v>484</v>
      </c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ht="16.5" customHeight="1">
      <c r="A43" s="108">
        <f>'Sessional + End Term Assessment'!A48</f>
        <v>41</v>
      </c>
      <c r="B43" s="99" t="str">
        <f>'Sessional + End Term Assessment'!B48</f>
        <v>23ETCCS041</v>
      </c>
      <c r="C43" s="99" t="str">
        <f>'Sessional + End Term Assessment'!C48</f>
        <v>GURJAR NIKUNJ GIRDHARLAL</v>
      </c>
      <c r="D43" s="109">
        <v>60.0</v>
      </c>
      <c r="E43" s="84" t="str">
        <f t="shared" si="1"/>
        <v>N</v>
      </c>
      <c r="F43" s="37" t="s">
        <v>486</v>
      </c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ht="16.5" customHeight="1">
      <c r="A44" s="108">
        <f>'Sessional + End Term Assessment'!A49</f>
        <v>42</v>
      </c>
      <c r="B44" s="99" t="str">
        <f>'Sessional + End Term Assessment'!B49</f>
        <v>23ETCCS042</v>
      </c>
      <c r="C44" s="99" t="str">
        <f>'Sessional + End Term Assessment'!C49</f>
        <v>HARIDRUMAD SINGH JHALA</v>
      </c>
      <c r="D44" s="109">
        <v>44.0</v>
      </c>
      <c r="E44" s="84" t="str">
        <f t="shared" si="1"/>
        <v>Y</v>
      </c>
      <c r="F44" s="37" t="s">
        <v>483</v>
      </c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ht="16.5" customHeight="1">
      <c r="A45" s="108">
        <f>'Sessional + End Term Assessment'!A50</f>
        <v>43</v>
      </c>
      <c r="B45" s="99" t="str">
        <f>'Sessional + End Term Assessment'!B50</f>
        <v>23ETCCS043</v>
      </c>
      <c r="C45" s="99" t="str">
        <f>'Sessional + End Term Assessment'!C50</f>
        <v>HARSH KUMAWAT</v>
      </c>
      <c r="D45" s="109">
        <v>49.0</v>
      </c>
      <c r="E45" s="84" t="str">
        <f t="shared" si="1"/>
        <v>N</v>
      </c>
      <c r="F45" s="37" t="s">
        <v>484</v>
      </c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ht="16.5" customHeight="1">
      <c r="A46" s="108">
        <f>'Sessional + End Term Assessment'!A51</f>
        <v>44</v>
      </c>
      <c r="B46" s="99" t="str">
        <f>'Sessional + End Term Assessment'!B51</f>
        <v>23ETCCS044</v>
      </c>
      <c r="C46" s="99" t="str">
        <f>'Sessional + End Term Assessment'!C51</f>
        <v>HASMUKH SUTHAR</v>
      </c>
      <c r="D46" s="109">
        <v>55.0</v>
      </c>
      <c r="E46" s="84" t="str">
        <f t="shared" si="1"/>
        <v>N</v>
      </c>
      <c r="F46" s="37" t="s">
        <v>484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ht="16.5" customHeight="1">
      <c r="A47" s="108">
        <f>'Sessional + End Term Assessment'!A52</f>
        <v>45</v>
      </c>
      <c r="B47" s="99" t="str">
        <f>'Sessional + End Term Assessment'!B52</f>
        <v>23ETCCS045</v>
      </c>
      <c r="C47" s="99" t="str">
        <f>'Sessional + End Term Assessment'!C52</f>
        <v>HIMANSHI AGARWAL</v>
      </c>
      <c r="D47" s="109">
        <v>64.0</v>
      </c>
      <c r="E47" s="84" t="str">
        <f t="shared" si="1"/>
        <v>N</v>
      </c>
      <c r="F47" s="37" t="s">
        <v>484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ht="16.5" customHeight="1">
      <c r="A48" s="108">
        <f>'Sessional + End Term Assessment'!A53</f>
        <v>46</v>
      </c>
      <c r="B48" s="99" t="str">
        <f>'Sessional + End Term Assessment'!B53</f>
        <v>23ETCCS046</v>
      </c>
      <c r="C48" s="99" t="str">
        <f>'Sessional + End Term Assessment'!C53</f>
        <v>HIMESH SHRIMALI</v>
      </c>
      <c r="D48" s="109">
        <v>55.0</v>
      </c>
      <c r="E48" s="84" t="str">
        <f t="shared" si="1"/>
        <v>N</v>
      </c>
      <c r="F48" s="37" t="s">
        <v>483</v>
      </c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ht="16.5" customHeight="1">
      <c r="A49" s="108">
        <f>'Sessional + End Term Assessment'!A54</f>
        <v>47</v>
      </c>
      <c r="B49" s="99" t="str">
        <f>'Sessional + End Term Assessment'!B54</f>
        <v>23ETCCS047</v>
      </c>
      <c r="C49" s="99" t="str">
        <f>'Sessional + End Term Assessment'!C54</f>
        <v>HIYA KARANPURIA</v>
      </c>
      <c r="D49" s="109">
        <v>66.0</v>
      </c>
      <c r="E49" s="84" t="str">
        <f t="shared" si="1"/>
        <v>N</v>
      </c>
      <c r="F49" s="37" t="s">
        <v>484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ht="16.5" customHeight="1">
      <c r="A50" s="108">
        <f>'Sessional + End Term Assessment'!A55</f>
        <v>48</v>
      </c>
      <c r="B50" s="99" t="str">
        <f>'Sessional + End Term Assessment'!B55</f>
        <v>23ETCCS048</v>
      </c>
      <c r="C50" s="99" t="str">
        <f>'Sessional + End Term Assessment'!C55</f>
        <v>ISHWAR SONI</v>
      </c>
      <c r="D50" s="109">
        <v>49.0</v>
      </c>
      <c r="E50" s="84" t="str">
        <f t="shared" si="1"/>
        <v>N</v>
      </c>
      <c r="F50" s="37" t="s">
        <v>486</v>
      </c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ht="16.5" customHeight="1">
      <c r="A51" s="108">
        <f>'Sessional + End Term Assessment'!A56</f>
        <v>49</v>
      </c>
      <c r="B51" s="99" t="str">
        <f>'Sessional + End Term Assessment'!B56</f>
        <v>23ETCCS049</v>
      </c>
      <c r="C51" s="99" t="str">
        <f>'Sessional + End Term Assessment'!C56</f>
        <v>IVANSHI AGRAWAL</v>
      </c>
      <c r="D51" s="109">
        <v>49.0</v>
      </c>
      <c r="E51" s="84" t="str">
        <f t="shared" si="1"/>
        <v>N</v>
      </c>
      <c r="F51" s="37" t="s">
        <v>483</v>
      </c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ht="16.5" customHeight="1">
      <c r="A52" s="108">
        <f>'Sessional + End Term Assessment'!A57</f>
        <v>50</v>
      </c>
      <c r="B52" s="99" t="str">
        <f>'Sessional + End Term Assessment'!B57</f>
        <v>23ETCCS050</v>
      </c>
      <c r="C52" s="99" t="str">
        <f>'Sessional + End Term Assessment'!C57</f>
        <v>JAIDEEP SINGH RAO</v>
      </c>
      <c r="D52" s="109">
        <v>66.0</v>
      </c>
      <c r="E52" s="84" t="str">
        <f t="shared" si="1"/>
        <v>N</v>
      </c>
      <c r="F52" s="37" t="s">
        <v>484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ht="16.5" customHeight="1">
      <c r="A53" s="108">
        <f>'Sessional + End Term Assessment'!A58</f>
        <v>51</v>
      </c>
      <c r="B53" s="99" t="str">
        <f>'Sessional + End Term Assessment'!B58</f>
        <v>23ETCCS051</v>
      </c>
      <c r="C53" s="99" t="str">
        <f>'Sessional + End Term Assessment'!C58</f>
        <v>JAISHEEL JAIN</v>
      </c>
      <c r="D53" s="109">
        <v>60.0</v>
      </c>
      <c r="E53" s="84" t="str">
        <f t="shared" si="1"/>
        <v>N</v>
      </c>
      <c r="F53" s="37" t="s">
        <v>483</v>
      </c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ht="16.5" customHeight="1">
      <c r="A54" s="108">
        <f>'Sessional + End Term Assessment'!A59</f>
        <v>52</v>
      </c>
      <c r="B54" s="99" t="str">
        <f>'Sessional + End Term Assessment'!B59</f>
        <v>23ETCCS052</v>
      </c>
      <c r="C54" s="99" t="str">
        <f>'Sessional + End Term Assessment'!C59</f>
        <v>JAY NIGAM</v>
      </c>
      <c r="D54" s="100">
        <v>49.0</v>
      </c>
      <c r="E54" s="84" t="str">
        <f t="shared" si="1"/>
        <v>N</v>
      </c>
      <c r="F54" s="37" t="s">
        <v>485</v>
      </c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ht="16.5" customHeight="1">
      <c r="A55" s="108">
        <f>'Sessional + End Term Assessment'!A60</f>
        <v>53</v>
      </c>
      <c r="B55" s="99" t="str">
        <f>'Sessional + End Term Assessment'!B60</f>
        <v>23ETCCS053</v>
      </c>
      <c r="C55" s="99" t="str">
        <f>'Sessional + End Term Assessment'!C60</f>
        <v>JAY SHARMA</v>
      </c>
      <c r="D55" s="109">
        <v>51.0</v>
      </c>
      <c r="E55" s="84" t="str">
        <f t="shared" si="1"/>
        <v>N</v>
      </c>
      <c r="F55" s="37" t="s">
        <v>483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ht="16.5" customHeight="1">
      <c r="A56" s="108">
        <f>'Sessional + End Term Assessment'!A61</f>
        <v>54</v>
      </c>
      <c r="B56" s="99" t="str">
        <f>'Sessional + End Term Assessment'!B61</f>
        <v>23ETCCS054</v>
      </c>
      <c r="C56" s="99" t="str">
        <f>'Sessional + End Term Assessment'!C61</f>
        <v>JAY SINGHVI</v>
      </c>
      <c r="D56" s="109">
        <v>64.0</v>
      </c>
      <c r="E56" s="84" t="str">
        <f t="shared" si="1"/>
        <v>N</v>
      </c>
      <c r="F56" s="37" t="s">
        <v>484</v>
      </c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ht="16.5" customHeight="1">
      <c r="A57" s="108">
        <f>'Sessional + End Term Assessment'!A62</f>
        <v>55</v>
      </c>
      <c r="B57" s="99" t="str">
        <f>'Sessional + End Term Assessment'!B62</f>
        <v>23ETCCS055</v>
      </c>
      <c r="C57" s="99" t="str">
        <f>'Sessional + End Term Assessment'!C62</f>
        <v>JAYA SINGH</v>
      </c>
      <c r="D57" s="100">
        <v>49.0</v>
      </c>
      <c r="E57" s="84" t="str">
        <f t="shared" si="1"/>
        <v>N</v>
      </c>
      <c r="F57" s="37" t="s">
        <v>485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ht="16.5" customHeight="1">
      <c r="A58" s="108">
        <f>'Sessional + End Term Assessment'!A63</f>
        <v>56</v>
      </c>
      <c r="B58" s="99" t="str">
        <f>'Sessional + End Term Assessment'!B63</f>
        <v>23ETCCS056</v>
      </c>
      <c r="C58" s="99" t="str">
        <f>'Sessional + End Term Assessment'!C63</f>
        <v>JAYAM JAIN</v>
      </c>
      <c r="D58" s="109">
        <v>64.0</v>
      </c>
      <c r="E58" s="84" t="str">
        <f t="shared" si="1"/>
        <v>N</v>
      </c>
      <c r="F58" s="37" t="s">
        <v>484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ht="16.5" customHeight="1">
      <c r="A59" s="108">
        <f>'Sessional + End Term Assessment'!A64</f>
        <v>57</v>
      </c>
      <c r="B59" s="99" t="str">
        <f>'Sessional + End Term Assessment'!B64</f>
        <v>23ETCCS057</v>
      </c>
      <c r="C59" s="99" t="str">
        <f>'Sessional + End Term Assessment'!C64</f>
        <v>JAYESH GAYRI</v>
      </c>
      <c r="D59" s="109">
        <v>46.0</v>
      </c>
      <c r="E59" s="84" t="str">
        <f t="shared" si="1"/>
        <v>N</v>
      </c>
      <c r="F59" s="37" t="s">
        <v>483</v>
      </c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ht="16.5" customHeight="1">
      <c r="A60" s="108">
        <f>'Sessional + End Term Assessment'!A65</f>
        <v>58</v>
      </c>
      <c r="B60" s="99" t="str">
        <f>'Sessional + End Term Assessment'!B65</f>
        <v>23ETCCS058</v>
      </c>
      <c r="C60" s="99" t="str">
        <f>'Sessional + End Term Assessment'!C65</f>
        <v>JAYESH KALYANA</v>
      </c>
      <c r="D60" s="109">
        <v>44.0</v>
      </c>
      <c r="E60" s="84" t="str">
        <f t="shared" si="1"/>
        <v>Y</v>
      </c>
      <c r="F60" s="37" t="s">
        <v>486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ht="16.5" customHeight="1">
      <c r="A61" s="108">
        <f>'Sessional + End Term Assessment'!A66</f>
        <v>59</v>
      </c>
      <c r="B61" s="99" t="str">
        <f>'Sessional + End Term Assessment'!B66</f>
        <v>23ETCCS059</v>
      </c>
      <c r="C61" s="99" t="str">
        <f>'Sessional + End Term Assessment'!C66</f>
        <v>KANISHK RAJAWAT</v>
      </c>
      <c r="D61" s="100">
        <v>64.0</v>
      </c>
      <c r="E61" s="84" t="str">
        <f t="shared" si="1"/>
        <v>N</v>
      </c>
      <c r="F61" s="37" t="s">
        <v>485</v>
      </c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ht="16.5" customHeight="1">
      <c r="A62" s="108">
        <f>'Sessional + End Term Assessment'!A67</f>
        <v>60</v>
      </c>
      <c r="B62" s="99" t="str">
        <f>'Sessional + End Term Assessment'!B67</f>
        <v>23ETCCS060</v>
      </c>
      <c r="C62" s="99" t="str">
        <f>'Sessional + End Term Assessment'!C67</f>
        <v>KAVISH PATEL</v>
      </c>
      <c r="D62" s="109">
        <v>57.0</v>
      </c>
      <c r="E62" s="84" t="str">
        <f t="shared" si="1"/>
        <v>N</v>
      </c>
      <c r="F62" s="37" t="s">
        <v>483</v>
      </c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ht="16.5" customHeight="1">
      <c r="A63" s="108">
        <f>'Sessional + End Term Assessment'!A68</f>
        <v>61</v>
      </c>
      <c r="B63" s="99" t="str">
        <f>'Sessional + End Term Assessment'!B68</f>
        <v>23ETCCS061</v>
      </c>
      <c r="C63" s="99" t="str">
        <f>'Sessional + End Term Assessment'!C68</f>
        <v>KHUSHAL DAK</v>
      </c>
      <c r="D63" s="109">
        <v>64.0</v>
      </c>
      <c r="E63" s="84" t="str">
        <f t="shared" si="1"/>
        <v>N</v>
      </c>
      <c r="F63" s="37" t="s">
        <v>484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ht="16.5" customHeight="1">
      <c r="A64" s="108">
        <f>'Sessional + End Term Assessment'!A69</f>
        <v>62</v>
      </c>
      <c r="B64" s="99" t="str">
        <f>'Sessional + End Term Assessment'!B69</f>
        <v>23ETCCS062</v>
      </c>
      <c r="C64" s="99" t="str">
        <f>'Sessional + End Term Assessment'!C69</f>
        <v>KHUSHAL TAMBAR</v>
      </c>
      <c r="D64" s="109">
        <v>55.0</v>
      </c>
      <c r="E64" s="84" t="str">
        <f t="shared" si="1"/>
        <v>N</v>
      </c>
      <c r="F64" s="37" t="s">
        <v>483</v>
      </c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ht="16.5" customHeight="1">
      <c r="A65" s="108">
        <f>'Sessional + End Term Assessment'!A70</f>
        <v>63</v>
      </c>
      <c r="B65" s="99" t="str">
        <f>'Sessional + End Term Assessment'!B70</f>
        <v>23ETCCS063</v>
      </c>
      <c r="C65" s="99" t="str">
        <f>'Sessional + End Term Assessment'!C70</f>
        <v>KHUSHBU BISHT</v>
      </c>
      <c r="D65" s="109">
        <v>57.0</v>
      </c>
      <c r="E65" s="84" t="str">
        <f t="shared" si="1"/>
        <v>N</v>
      </c>
      <c r="F65" s="37" t="s">
        <v>484</v>
      </c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ht="16.5" customHeight="1">
      <c r="A66" s="108">
        <f>'Sessional + End Term Assessment'!A71</f>
        <v>64</v>
      </c>
      <c r="B66" s="99" t="str">
        <f>'Sessional + End Term Assessment'!B71</f>
        <v>23ETCCS064</v>
      </c>
      <c r="C66" s="99" t="str">
        <f>'Sessional + End Term Assessment'!C71</f>
        <v>KHUSHI JAIN</v>
      </c>
      <c r="D66" s="109">
        <v>66.0</v>
      </c>
      <c r="E66" s="84" t="str">
        <f t="shared" si="1"/>
        <v>N</v>
      </c>
      <c r="F66" s="37" t="s">
        <v>484</v>
      </c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ht="16.5" customHeight="1">
      <c r="A67" s="108">
        <f>'Sessional + End Term Assessment'!A72</f>
        <v>65</v>
      </c>
      <c r="B67" s="99" t="str">
        <f>'Sessional + End Term Assessment'!B72</f>
        <v>23ETCCS065</v>
      </c>
      <c r="C67" s="99" t="str">
        <f>'Sessional + End Term Assessment'!C72</f>
        <v>KOMAL SHARMA</v>
      </c>
      <c r="D67" s="109">
        <v>53.0</v>
      </c>
      <c r="E67" s="84" t="str">
        <f t="shared" si="1"/>
        <v>N</v>
      </c>
      <c r="F67" s="37" t="s">
        <v>483</v>
      </c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ht="16.5" customHeight="1">
      <c r="A68" s="108">
        <f>'Sessional + End Term Assessment'!A73</f>
        <v>66</v>
      </c>
      <c r="B68" s="99" t="str">
        <f>'Sessional + End Term Assessment'!B73</f>
        <v>23ETCCS066</v>
      </c>
      <c r="C68" s="99" t="str">
        <f>'Sessional + End Term Assessment'!C73</f>
        <v>KRATIK SHARMA</v>
      </c>
      <c r="D68" s="100">
        <v>53.0</v>
      </c>
      <c r="E68" s="84" t="str">
        <f t="shared" si="1"/>
        <v>N</v>
      </c>
      <c r="F68" s="37" t="s">
        <v>485</v>
      </c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ht="16.5" customHeight="1">
      <c r="A69" s="108">
        <f>'Sessional + End Term Assessment'!A74</f>
        <v>67</v>
      </c>
      <c r="B69" s="99" t="str">
        <f>'Sessional + End Term Assessment'!B74</f>
        <v>23ETCCS067</v>
      </c>
      <c r="C69" s="99" t="str">
        <f>'Sessional + End Term Assessment'!C74</f>
        <v>KRISHNA DOSHI</v>
      </c>
      <c r="D69" s="109">
        <v>64.0</v>
      </c>
      <c r="E69" s="84" t="str">
        <f t="shared" si="1"/>
        <v>N</v>
      </c>
      <c r="F69" s="37" t="s">
        <v>486</v>
      </c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ht="16.5" customHeight="1">
      <c r="A70" s="108">
        <f>'Sessional + End Term Assessment'!A75</f>
        <v>68</v>
      </c>
      <c r="B70" s="99" t="str">
        <f>'Sessional + End Term Assessment'!B75</f>
        <v>23ETCCS068</v>
      </c>
      <c r="C70" s="99" t="str">
        <f>'Sessional + End Term Assessment'!C75</f>
        <v>KUASHAL KUMAWAT</v>
      </c>
      <c r="D70" s="109">
        <v>49.0</v>
      </c>
      <c r="E70" s="84" t="str">
        <f t="shared" si="1"/>
        <v>N</v>
      </c>
      <c r="F70" s="37" t="s">
        <v>483</v>
      </c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ht="16.5" customHeight="1">
      <c r="A71" s="108">
        <f>'Sessional + End Term Assessment'!A76</f>
        <v>69</v>
      </c>
      <c r="B71" s="99" t="str">
        <f>'Sessional + End Term Assessment'!B76</f>
        <v>23ETCCS069</v>
      </c>
      <c r="C71" s="99" t="str">
        <f>'Sessional + End Term Assessment'!C76</f>
        <v>LAKSH PATEL</v>
      </c>
      <c r="D71" s="100">
        <v>46.0</v>
      </c>
      <c r="E71" s="84" t="str">
        <f t="shared" si="1"/>
        <v>N</v>
      </c>
      <c r="F71" s="37" t="s">
        <v>485</v>
      </c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ht="16.5" customHeight="1">
      <c r="A72" s="108">
        <f>'Sessional + End Term Assessment'!A77</f>
        <v>70</v>
      </c>
      <c r="B72" s="99" t="str">
        <f>'Sessional + End Term Assessment'!B77</f>
        <v>23ETCCS070</v>
      </c>
      <c r="C72" s="99" t="str">
        <f>'Sessional + End Term Assessment'!C77</f>
        <v>LAKSHITA CHUNDAWAT</v>
      </c>
      <c r="D72" s="109">
        <v>60.0</v>
      </c>
      <c r="E72" s="84" t="str">
        <f t="shared" si="1"/>
        <v>N</v>
      </c>
      <c r="F72" s="37" t="s">
        <v>483</v>
      </c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ht="16.5" customHeight="1">
      <c r="A73" s="108">
        <f>'Sessional + End Term Assessment'!A78</f>
        <v>71</v>
      </c>
      <c r="B73" s="99" t="str">
        <f>'Sessional + End Term Assessment'!B78</f>
        <v>23ETCCS071</v>
      </c>
      <c r="C73" s="99" t="str">
        <f>'Sessional + End Term Assessment'!C78</f>
        <v>LAKSHYARAJ PURBIA</v>
      </c>
      <c r="D73" s="109">
        <v>62.0</v>
      </c>
      <c r="E73" s="84" t="str">
        <f t="shared" si="1"/>
        <v>N</v>
      </c>
      <c r="F73" s="37" t="s">
        <v>483</v>
      </c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ht="16.5" customHeight="1">
      <c r="A74" s="108">
        <f>'Sessional + End Term Assessment'!A79</f>
        <v>72</v>
      </c>
      <c r="B74" s="99" t="str">
        <f>'Sessional + End Term Assessment'!B79</f>
        <v>23ETCCS072</v>
      </c>
      <c r="C74" s="99" t="str">
        <f>'Sessional + End Term Assessment'!C79</f>
        <v>LALIT SUTHAR</v>
      </c>
      <c r="D74" s="109">
        <v>64.0</v>
      </c>
      <c r="E74" s="84" t="str">
        <f t="shared" si="1"/>
        <v>N</v>
      </c>
      <c r="F74" s="37" t="s">
        <v>484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ht="16.5" customHeight="1">
      <c r="A75" s="108">
        <f>'Sessional + End Term Assessment'!A80</f>
        <v>73</v>
      </c>
      <c r="B75" s="99" t="str">
        <f>'Sessional + End Term Assessment'!B80</f>
        <v>23ETCCS073</v>
      </c>
      <c r="C75" s="99" t="str">
        <f>'Sessional + End Term Assessment'!C80</f>
        <v>MANAN JAIN</v>
      </c>
      <c r="D75" s="109">
        <v>60.0</v>
      </c>
      <c r="E75" s="84" t="str">
        <f t="shared" si="1"/>
        <v>N</v>
      </c>
      <c r="F75" s="37" t="s">
        <v>484</v>
      </c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ht="16.5" customHeight="1">
      <c r="A76" s="108">
        <f>'Sessional + End Term Assessment'!A81</f>
        <v>74</v>
      </c>
      <c r="B76" s="99" t="str">
        <f>'Sessional + End Term Assessment'!B81</f>
        <v>23ETCCS074</v>
      </c>
      <c r="C76" s="99" t="str">
        <f>'Sessional + End Term Assessment'!C81</f>
        <v>MANAN MEHTA</v>
      </c>
      <c r="D76" s="109">
        <v>60.0</v>
      </c>
      <c r="E76" s="84" t="str">
        <f t="shared" si="1"/>
        <v>N</v>
      </c>
      <c r="F76" s="37" t="s">
        <v>483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ht="16.5" customHeight="1">
      <c r="A77" s="108">
        <f>'Sessional + End Term Assessment'!A82</f>
        <v>75</v>
      </c>
      <c r="B77" s="99" t="str">
        <f>'Sessional + End Term Assessment'!B82</f>
        <v>23ETCCS075</v>
      </c>
      <c r="C77" s="99" t="str">
        <f>'Sessional + End Term Assessment'!C82</f>
        <v>MANISH SUTHAR</v>
      </c>
      <c r="D77" s="109">
        <v>49.0</v>
      </c>
      <c r="E77" s="84" t="str">
        <f t="shared" si="1"/>
        <v>N</v>
      </c>
      <c r="F77" s="37" t="s">
        <v>483</v>
      </c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ht="16.5" customHeight="1">
      <c r="A78" s="108">
        <f>'Sessional + End Term Assessment'!A83</f>
        <v>76</v>
      </c>
      <c r="B78" s="99" t="str">
        <f>'Sessional + End Term Assessment'!B83</f>
        <v>23ETCCS076</v>
      </c>
      <c r="C78" s="99" t="str">
        <f>'Sessional + End Term Assessment'!C83</f>
        <v>MANRAJ SINGH CHOUHAN</v>
      </c>
      <c r="D78" s="100">
        <v>42.0</v>
      </c>
      <c r="E78" s="84" t="str">
        <f t="shared" si="1"/>
        <v>Y</v>
      </c>
      <c r="F78" s="37" t="s">
        <v>485</v>
      </c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ht="16.5" customHeight="1">
      <c r="A79" s="108">
        <f>'Sessional + End Term Assessment'!A84</f>
        <v>77</v>
      </c>
      <c r="B79" s="99" t="str">
        <f>'Sessional + End Term Assessment'!B84</f>
        <v>23ETCCS077</v>
      </c>
      <c r="C79" s="99" t="str">
        <f>'Sessional + End Term Assessment'!C84</f>
        <v>MAYANK KUMAR GAUTAM</v>
      </c>
      <c r="D79" s="109">
        <v>53.0</v>
      </c>
      <c r="E79" s="84" t="str">
        <f t="shared" si="1"/>
        <v>N</v>
      </c>
      <c r="F79" s="37" t="s">
        <v>484</v>
      </c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ht="16.5" customHeight="1">
      <c r="A80" s="108">
        <f>'Sessional + End Term Assessment'!A85</f>
        <v>78</v>
      </c>
      <c r="B80" s="99" t="str">
        <f>'Sessional + End Term Assessment'!B85</f>
        <v>23ETCCS078</v>
      </c>
      <c r="C80" s="99" t="str">
        <f>'Sessional + End Term Assessment'!C85</f>
        <v>MAYANK LOHAR</v>
      </c>
      <c r="D80" s="109">
        <v>64.0</v>
      </c>
      <c r="E80" s="84" t="str">
        <f t="shared" si="1"/>
        <v>N</v>
      </c>
      <c r="F80" s="37" t="s">
        <v>484</v>
      </c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ht="16.5" customHeight="1">
      <c r="A81" s="108">
        <f>'Sessional + End Term Assessment'!A86</f>
        <v>79</v>
      </c>
      <c r="B81" s="99" t="str">
        <f>'Sessional + End Term Assessment'!B86</f>
        <v>23ETCCS079</v>
      </c>
      <c r="C81" s="99" t="str">
        <f>'Sessional + End Term Assessment'!C86</f>
        <v>MEET SHARMA</v>
      </c>
      <c r="D81" s="109">
        <v>51.0</v>
      </c>
      <c r="E81" s="84" t="str">
        <f t="shared" si="1"/>
        <v>N</v>
      </c>
      <c r="F81" s="37" t="s">
        <v>484</v>
      </c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ht="16.5" customHeight="1">
      <c r="A82" s="108">
        <f>'Sessional + End Term Assessment'!A87</f>
        <v>80</v>
      </c>
      <c r="B82" s="99" t="str">
        <f>'Sessional + End Term Assessment'!B87</f>
        <v>23ETCCS080</v>
      </c>
      <c r="C82" s="99" t="str">
        <f>'Sessional + End Term Assessment'!C87</f>
        <v>MISHIKA PARIKH</v>
      </c>
      <c r="D82" s="109">
        <v>64.0</v>
      </c>
      <c r="E82" s="84" t="str">
        <f t="shared" si="1"/>
        <v>N</v>
      </c>
      <c r="F82" s="37" t="s">
        <v>484</v>
      </c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ht="16.5" customHeight="1">
      <c r="A83" s="108">
        <f>'Sessional + End Term Assessment'!A88</f>
        <v>81</v>
      </c>
      <c r="B83" s="99" t="str">
        <f>'Sessional + End Term Assessment'!B88</f>
        <v>23ETCCS081</v>
      </c>
      <c r="C83" s="99" t="str">
        <f>'Sessional + End Term Assessment'!C88</f>
        <v>MOHIT KUMAR KALAL</v>
      </c>
      <c r="D83" s="109">
        <v>51.0</v>
      </c>
      <c r="E83" s="84" t="str">
        <f t="shared" si="1"/>
        <v>N</v>
      </c>
      <c r="F83" s="37" t="s">
        <v>483</v>
      </c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ht="16.5" customHeight="1">
      <c r="A84" s="108">
        <f>'Sessional + End Term Assessment'!A89</f>
        <v>82</v>
      </c>
      <c r="B84" s="99" t="str">
        <f>'Sessional + End Term Assessment'!B89</f>
        <v>23ETCCS082</v>
      </c>
      <c r="C84" s="99" t="str">
        <f>'Sessional + End Term Assessment'!C89</f>
        <v>MOHIT MALI</v>
      </c>
      <c r="D84" s="109">
        <v>46.0</v>
      </c>
      <c r="E84" s="84" t="str">
        <f t="shared" si="1"/>
        <v>N</v>
      </c>
      <c r="F84" s="37" t="s">
        <v>484</v>
      </c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ht="16.5" customHeight="1">
      <c r="A85" s="108">
        <f>'Sessional + End Term Assessment'!A90</f>
        <v>83</v>
      </c>
      <c r="B85" s="99" t="str">
        <f>'Sessional + End Term Assessment'!B90</f>
        <v>23ETCCS083</v>
      </c>
      <c r="C85" s="99" t="str">
        <f>'Sessional + End Term Assessment'!C90</f>
        <v>MRADUL BAHETI</v>
      </c>
      <c r="D85" s="109">
        <v>66.0</v>
      </c>
      <c r="E85" s="84" t="str">
        <f t="shared" si="1"/>
        <v>N</v>
      </c>
      <c r="F85" s="37" t="s">
        <v>484</v>
      </c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ht="16.5" customHeight="1">
      <c r="A86" s="108">
        <f>'Sessional + End Term Assessment'!A91</f>
        <v>84</v>
      </c>
      <c r="B86" s="99" t="str">
        <f>'Sessional + End Term Assessment'!B91</f>
        <v>23ETCCS084</v>
      </c>
      <c r="C86" s="99" t="str">
        <f>'Sessional + End Term Assessment'!C91</f>
        <v>MS.BHAVYA SAHU</v>
      </c>
      <c r="D86" s="109">
        <v>66.0</v>
      </c>
      <c r="E86" s="84" t="str">
        <f t="shared" si="1"/>
        <v>N</v>
      </c>
      <c r="F86" s="37" t="s">
        <v>484</v>
      </c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ht="16.5" customHeight="1">
      <c r="A87" s="108">
        <f>'Sessional + End Term Assessment'!A92</f>
        <v>85</v>
      </c>
      <c r="B87" s="99" t="str">
        <f>'Sessional + End Term Assessment'!B92</f>
        <v>23ETCCS085</v>
      </c>
      <c r="C87" s="99" t="str">
        <f>'Sessional + End Term Assessment'!C92</f>
        <v>MS.BHUVIKA SHARMA</v>
      </c>
      <c r="D87" s="109">
        <v>46.0</v>
      </c>
      <c r="E87" s="84" t="str">
        <f t="shared" si="1"/>
        <v>N</v>
      </c>
      <c r="F87" s="37" t="s">
        <v>483</v>
      </c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ht="16.5" customHeight="1">
      <c r="A88" s="108">
        <f>'Sessional + End Term Assessment'!A93</f>
        <v>86</v>
      </c>
      <c r="B88" s="99" t="str">
        <f>'Sessional + End Term Assessment'!B93</f>
        <v>23ETCCS086</v>
      </c>
      <c r="C88" s="99" t="str">
        <f>'Sessional + End Term Assessment'!C93</f>
        <v>MS.CHARU MALI</v>
      </c>
      <c r="D88" s="109">
        <v>62.0</v>
      </c>
      <c r="E88" s="84" t="str">
        <f t="shared" si="1"/>
        <v>N</v>
      </c>
      <c r="F88" s="37" t="s">
        <v>484</v>
      </c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ht="16.5" customHeight="1">
      <c r="A89" s="108">
        <f>'Sessional + End Term Assessment'!A94</f>
        <v>87</v>
      </c>
      <c r="B89" s="99" t="str">
        <f>'Sessional + End Term Assessment'!B94</f>
        <v>23ETCCS087</v>
      </c>
      <c r="C89" s="99" t="str">
        <f>'Sessional + End Term Assessment'!C94</f>
        <v>MS.EKTA JOSHI</v>
      </c>
      <c r="D89" s="109">
        <v>57.0</v>
      </c>
      <c r="E89" s="84" t="str">
        <f t="shared" si="1"/>
        <v>N</v>
      </c>
      <c r="F89" s="37" t="s">
        <v>486</v>
      </c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ht="16.5" customHeight="1">
      <c r="A90" s="108">
        <f>'Sessional + End Term Assessment'!A95</f>
        <v>88</v>
      </c>
      <c r="B90" s="99" t="str">
        <f>'Sessional + End Term Assessment'!B95</f>
        <v>23ETCCS088</v>
      </c>
      <c r="C90" s="99" t="str">
        <f>'Sessional + End Term Assessment'!C95</f>
        <v>MS.ISHI BHAVSAR</v>
      </c>
      <c r="D90" s="109">
        <v>57.0</v>
      </c>
      <c r="E90" s="84" t="str">
        <f t="shared" si="1"/>
        <v>N</v>
      </c>
      <c r="F90" s="37" t="s">
        <v>484</v>
      </c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ht="16.5" customHeight="1">
      <c r="A91" s="108">
        <f>'Sessional + End Term Assessment'!A96</f>
        <v>89</v>
      </c>
      <c r="B91" s="99" t="str">
        <f>'Sessional + End Term Assessment'!B96</f>
        <v>23ETCCS089</v>
      </c>
      <c r="C91" s="99" t="str">
        <f>'Sessional + End Term Assessment'!C96</f>
        <v>MS.KAJAL JOSHI</v>
      </c>
      <c r="D91" s="109">
        <v>49.0</v>
      </c>
      <c r="E91" s="84" t="str">
        <f t="shared" si="1"/>
        <v>N</v>
      </c>
      <c r="F91" s="37" t="s">
        <v>484</v>
      </c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ht="16.5" customHeight="1">
      <c r="A92" s="108">
        <f>'Sessional + End Term Assessment'!A97</f>
        <v>90</v>
      </c>
      <c r="B92" s="99" t="str">
        <f>'Sessional + End Term Assessment'!B97</f>
        <v>23ETCCS090</v>
      </c>
      <c r="C92" s="99" t="str">
        <f>'Sessional + End Term Assessment'!C97</f>
        <v>MS.KASHISH SONI</v>
      </c>
      <c r="D92" s="109">
        <v>62.0</v>
      </c>
      <c r="E92" s="84" t="str">
        <f t="shared" si="1"/>
        <v>N</v>
      </c>
      <c r="F92" s="37" t="s">
        <v>484</v>
      </c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ht="16.5" customHeight="1">
      <c r="A93" s="108">
        <f>'Sessional + End Term Assessment'!A98</f>
        <v>91</v>
      </c>
      <c r="B93" s="99" t="str">
        <f>'Sessional + End Term Assessment'!B98</f>
        <v>23ETCCS091</v>
      </c>
      <c r="C93" s="99" t="str">
        <f>'Sessional + End Term Assessment'!C98</f>
        <v>MS.KINSHUL YADAV</v>
      </c>
      <c r="D93" s="109">
        <v>49.0</v>
      </c>
      <c r="E93" s="84" t="str">
        <f t="shared" si="1"/>
        <v>N</v>
      </c>
      <c r="F93" s="37" t="s">
        <v>483</v>
      </c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ht="16.5" customHeight="1">
      <c r="A94" s="108">
        <f>'Sessional + End Term Assessment'!A99</f>
        <v>92</v>
      </c>
      <c r="B94" s="99" t="str">
        <f>'Sessional + End Term Assessment'!B99</f>
        <v>23ETCCS092</v>
      </c>
      <c r="C94" s="99" t="str">
        <f>'Sessional + End Term Assessment'!C99</f>
        <v>MS.KUMKUM LOHIYA</v>
      </c>
      <c r="D94" s="109">
        <v>66.0</v>
      </c>
      <c r="E94" s="84" t="str">
        <f t="shared" si="1"/>
        <v>N</v>
      </c>
      <c r="F94" s="37" t="s">
        <v>484</v>
      </c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ht="16.5" customHeight="1">
      <c r="A95" s="108">
        <f>'Sessional + End Term Assessment'!A100</f>
        <v>93</v>
      </c>
      <c r="B95" s="99" t="str">
        <f>'Sessional + End Term Assessment'!B100</f>
        <v>23ETCCS093</v>
      </c>
      <c r="C95" s="99" t="str">
        <f>'Sessional + End Term Assessment'!C100</f>
        <v>MS.LUBHANSHI RATHORE</v>
      </c>
      <c r="D95" s="109">
        <v>49.0</v>
      </c>
      <c r="E95" s="84" t="str">
        <f t="shared" si="1"/>
        <v>N</v>
      </c>
      <c r="F95" s="37" t="s">
        <v>483</v>
      </c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ht="16.5" customHeight="1">
      <c r="A96" s="108">
        <f>'Sessional + End Term Assessment'!A101</f>
        <v>94</v>
      </c>
      <c r="B96" s="99" t="str">
        <f>'Sessional + End Term Assessment'!B101</f>
        <v>23ETCCS094</v>
      </c>
      <c r="C96" s="99" t="str">
        <f>'Sessional + End Term Assessment'!C101</f>
        <v>MS.LUCKY OJHA</v>
      </c>
      <c r="D96" s="109">
        <v>51.0</v>
      </c>
      <c r="E96" s="84" t="str">
        <f t="shared" si="1"/>
        <v>N</v>
      </c>
      <c r="F96" s="37" t="s">
        <v>484</v>
      </c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ht="16.5" customHeight="1">
      <c r="A97" s="108">
        <f>'Sessional + End Term Assessment'!A102</f>
        <v>95</v>
      </c>
      <c r="B97" s="99" t="str">
        <f>'Sessional + End Term Assessment'!B102</f>
        <v>23ETCCS095</v>
      </c>
      <c r="C97" s="99" t="str">
        <f>'Sessional + End Term Assessment'!C102</f>
        <v>MS.MAHIMA KUMAWAT</v>
      </c>
      <c r="D97" s="109">
        <v>55.0</v>
      </c>
      <c r="E97" s="84" t="str">
        <f t="shared" si="1"/>
        <v>N</v>
      </c>
      <c r="F97" s="37" t="s">
        <v>484</v>
      </c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ht="16.5" customHeight="1">
      <c r="A98" s="108">
        <f>'Sessional + End Term Assessment'!A103</f>
        <v>96</v>
      </c>
      <c r="B98" s="99" t="str">
        <f>'Sessional + End Term Assessment'!B103</f>
        <v>23ETCCS096</v>
      </c>
      <c r="C98" s="99" t="str">
        <f>'Sessional + End Term Assessment'!C103</f>
        <v>MS.MAHIMA RAO</v>
      </c>
      <c r="D98" s="109">
        <v>66.0</v>
      </c>
      <c r="E98" s="84" t="str">
        <f t="shared" si="1"/>
        <v>N</v>
      </c>
      <c r="F98" s="37" t="s">
        <v>484</v>
      </c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ht="16.5" customHeight="1">
      <c r="A99" s="108">
        <f>'Sessional + End Term Assessment'!A104</f>
        <v>97</v>
      </c>
      <c r="B99" s="99" t="str">
        <f>'Sessional + End Term Assessment'!B104</f>
        <v>23ETCCS097</v>
      </c>
      <c r="C99" s="99" t="str">
        <f>'Sessional + End Term Assessment'!C104</f>
        <v>MS.MANSI LOHAR</v>
      </c>
      <c r="D99" s="109">
        <v>49.0</v>
      </c>
      <c r="E99" s="84" t="str">
        <f t="shared" si="1"/>
        <v>N</v>
      </c>
      <c r="F99" s="37" t="s">
        <v>483</v>
      </c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ht="16.5" customHeight="1">
      <c r="A100" s="108">
        <f>'Sessional + End Term Assessment'!A105</f>
        <v>98</v>
      </c>
      <c r="B100" s="99" t="str">
        <f>'Sessional + End Term Assessment'!B105</f>
        <v>23ETCCS098</v>
      </c>
      <c r="C100" s="99" t="str">
        <f>'Sessional + End Term Assessment'!C105</f>
        <v>MS.MONIKA PATEL</v>
      </c>
      <c r="D100" s="109">
        <v>53.0</v>
      </c>
      <c r="E100" s="84" t="str">
        <f t="shared" si="1"/>
        <v>N</v>
      </c>
      <c r="F100" s="37" t="s">
        <v>484</v>
      </c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ht="16.5" customHeight="1">
      <c r="A101" s="108">
        <f>'Sessional + End Term Assessment'!A106</f>
        <v>99</v>
      </c>
      <c r="B101" s="99" t="str">
        <f>'Sessional + End Term Assessment'!B106</f>
        <v>23ETCCS099</v>
      </c>
      <c r="C101" s="99" t="str">
        <f>'Sessional + End Term Assessment'!C106</f>
        <v>MS.MOXI TAK</v>
      </c>
      <c r="D101" s="109">
        <v>64.0</v>
      </c>
      <c r="E101" s="84" t="str">
        <f t="shared" si="1"/>
        <v>N</v>
      </c>
      <c r="F101" s="37" t="s">
        <v>484</v>
      </c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ht="16.5" customHeight="1">
      <c r="A102" s="108">
        <f>'Sessional + End Term Assessment'!A107</f>
        <v>100</v>
      </c>
      <c r="B102" s="99" t="str">
        <f>'Sessional + End Term Assessment'!B107</f>
        <v>23ETCCS100</v>
      </c>
      <c r="C102" s="99" t="str">
        <f>'Sessional + End Term Assessment'!C107</f>
        <v>MS.REENA AUDICHYA</v>
      </c>
      <c r="D102" s="109">
        <v>66.0</v>
      </c>
      <c r="E102" s="84" t="str">
        <f t="shared" si="1"/>
        <v>N</v>
      </c>
      <c r="F102" s="37" t="s">
        <v>484</v>
      </c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ht="16.5" customHeight="1">
      <c r="A103" s="108">
        <f>'Sessional + End Term Assessment'!A108</f>
        <v>101</v>
      </c>
      <c r="B103" s="99" t="str">
        <f>'Sessional + End Term Assessment'!B108</f>
        <v>23ETCCS101</v>
      </c>
      <c r="C103" s="99" t="str">
        <f>'Sessional + End Term Assessment'!C108</f>
        <v>MS.TAYSIDDHI MADHVI BHAVSAR</v>
      </c>
      <c r="D103" s="109">
        <v>44.0</v>
      </c>
      <c r="E103" s="84" t="str">
        <f t="shared" si="1"/>
        <v>Y</v>
      </c>
      <c r="F103" s="37" t="s">
        <v>484</v>
      </c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ht="16.5" customHeight="1">
      <c r="A104" s="108">
        <f>'Sessional + End Term Assessment'!A109</f>
        <v>102</v>
      </c>
      <c r="B104" s="99" t="str">
        <f>'Sessional + End Term Assessment'!B109</f>
        <v>23ETCCS102</v>
      </c>
      <c r="C104" s="99" t="str">
        <f>'Sessional + End Term Assessment'!C109</f>
        <v>MS.USHA KUNWAR CHUNDAWAT</v>
      </c>
      <c r="D104" s="109">
        <v>64.0</v>
      </c>
      <c r="E104" s="84" t="str">
        <f t="shared" si="1"/>
        <v>N</v>
      </c>
      <c r="F104" s="37" t="s">
        <v>484</v>
      </c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ht="16.5" customHeight="1">
      <c r="A105" s="108">
        <f>'Sessional + End Term Assessment'!A110</f>
        <v>103</v>
      </c>
      <c r="B105" s="99" t="str">
        <f>'Sessional + End Term Assessment'!B110</f>
        <v>23ETCCS103</v>
      </c>
      <c r="C105" s="99" t="str">
        <f>'Sessional + End Term Assessment'!C110</f>
        <v>MUDIT GUPTA</v>
      </c>
      <c r="D105" s="109">
        <v>55.0</v>
      </c>
      <c r="E105" s="84" t="str">
        <f t="shared" si="1"/>
        <v>N</v>
      </c>
      <c r="F105" s="37" t="s">
        <v>483</v>
      </c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ht="16.5" customHeight="1">
      <c r="A106" s="108">
        <f>'Sessional + End Term Assessment'!A111</f>
        <v>104</v>
      </c>
      <c r="B106" s="99" t="str">
        <f>'Sessional + End Term Assessment'!B111</f>
        <v>23ETCCS104</v>
      </c>
      <c r="C106" s="99" t="str">
        <f>'Sessional + End Term Assessment'!C111</f>
        <v>NARESH SINGH BAGHEL</v>
      </c>
      <c r="D106" s="109">
        <v>66.0</v>
      </c>
      <c r="E106" s="84" t="str">
        <f t="shared" si="1"/>
        <v>N</v>
      </c>
      <c r="F106" s="37" t="s">
        <v>484</v>
      </c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ht="16.5" customHeight="1">
      <c r="A107" s="108">
        <f>'Sessional + End Term Assessment'!A112</f>
        <v>105</v>
      </c>
      <c r="B107" s="99" t="str">
        <f>'Sessional + End Term Assessment'!B112</f>
        <v>23ETCCS105</v>
      </c>
      <c r="C107" s="99" t="str">
        <f>'Sessional + End Term Assessment'!C112</f>
        <v>NASRAT ANSARI</v>
      </c>
      <c r="D107" s="100">
        <v>42.0</v>
      </c>
      <c r="E107" s="84" t="str">
        <f t="shared" si="1"/>
        <v>Y</v>
      </c>
      <c r="F107" s="37" t="s">
        <v>485</v>
      </c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ht="16.5" customHeight="1">
      <c r="A108" s="108">
        <f>'Sessional + End Term Assessment'!A113</f>
        <v>106</v>
      </c>
      <c r="B108" s="99" t="str">
        <f>'Sessional + End Term Assessment'!B113</f>
        <v>23ETCCS106</v>
      </c>
      <c r="C108" s="99" t="str">
        <f>'Sessional + End Term Assessment'!C113</f>
        <v>NIKHIL SHARMA</v>
      </c>
      <c r="D108" s="100">
        <v>44.0</v>
      </c>
      <c r="E108" s="84" t="str">
        <f t="shared" si="1"/>
        <v>Y</v>
      </c>
      <c r="F108" s="37" t="s">
        <v>485</v>
      </c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ht="16.5" customHeight="1">
      <c r="A109" s="108">
        <f>'Sessional + End Term Assessment'!A114</f>
        <v>107</v>
      </c>
      <c r="B109" s="99" t="str">
        <f>'Sessional + End Term Assessment'!B114</f>
        <v>23ETCCS107</v>
      </c>
      <c r="C109" s="99" t="str">
        <f>'Sessional + End Term Assessment'!C114</f>
        <v>NIKHIL SUTHAR</v>
      </c>
      <c r="D109" s="109">
        <v>49.0</v>
      </c>
      <c r="E109" s="84" t="str">
        <f t="shared" si="1"/>
        <v>N</v>
      </c>
      <c r="F109" s="37" t="s">
        <v>484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ht="16.5" customHeight="1">
      <c r="A110" s="108">
        <f>'Sessional + End Term Assessment'!A115</f>
        <v>108</v>
      </c>
      <c r="B110" s="99" t="str">
        <f>'Sessional + End Term Assessment'!B115</f>
        <v>23ETCCS108</v>
      </c>
      <c r="C110" s="99" t="str">
        <f>'Sessional + End Term Assessment'!C115</f>
        <v>NIKITA DANGI</v>
      </c>
      <c r="D110" s="109">
        <v>57.0</v>
      </c>
      <c r="E110" s="84" t="str">
        <f t="shared" si="1"/>
        <v>N</v>
      </c>
      <c r="F110" s="37" t="s">
        <v>484</v>
      </c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ht="16.5" customHeight="1">
      <c r="A111" s="108">
        <f>'Sessional + End Term Assessment'!A116</f>
        <v>109</v>
      </c>
      <c r="B111" s="99" t="str">
        <f>'Sessional + End Term Assessment'!B116</f>
        <v>23ETCCS109</v>
      </c>
      <c r="C111" s="99" t="str">
        <f>'Sessional + End Term Assessment'!C116</f>
        <v>NILESH PURI</v>
      </c>
      <c r="D111" s="109">
        <v>44.0</v>
      </c>
      <c r="E111" s="84" t="str">
        <f t="shared" si="1"/>
        <v>Y</v>
      </c>
      <c r="F111" s="37" t="s">
        <v>483</v>
      </c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ht="16.5" customHeight="1">
      <c r="A112" s="108">
        <f>'Sessional + End Term Assessment'!A117</f>
        <v>110</v>
      </c>
      <c r="B112" s="99" t="str">
        <f>'Sessional + End Term Assessment'!B117</f>
        <v>23ETCCS110</v>
      </c>
      <c r="C112" s="99" t="str">
        <f>'Sessional + End Term Assessment'!C117</f>
        <v>NISHTHA SONI</v>
      </c>
      <c r="D112" s="109">
        <v>66.0</v>
      </c>
      <c r="E112" s="84" t="str">
        <f t="shared" si="1"/>
        <v>N</v>
      </c>
      <c r="F112" s="37" t="s">
        <v>484</v>
      </c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ht="16.5" customHeight="1">
      <c r="A113" s="108">
        <f>'Sessional + End Term Assessment'!A118</f>
        <v>111</v>
      </c>
      <c r="B113" s="99" t="str">
        <f>'Sessional + End Term Assessment'!B118</f>
        <v>23ETCCS111</v>
      </c>
      <c r="C113" s="99" t="str">
        <f>'Sessional + End Term Assessment'!C118</f>
        <v>PALAK JAIN</v>
      </c>
      <c r="D113" s="109">
        <v>51.0</v>
      </c>
      <c r="E113" s="84" t="str">
        <f t="shared" si="1"/>
        <v>N</v>
      </c>
      <c r="F113" s="37" t="s">
        <v>486</v>
      </c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ht="16.5" customHeight="1">
      <c r="A114" s="108">
        <f>'Sessional + End Term Assessment'!A119</f>
        <v>112</v>
      </c>
      <c r="B114" s="99" t="str">
        <f>'Sessional + End Term Assessment'!B119</f>
        <v>23ETCCS112</v>
      </c>
      <c r="C114" s="99" t="str">
        <f>'Sessional + End Term Assessment'!C119</f>
        <v>PALAK NAGORI</v>
      </c>
      <c r="D114" s="109">
        <v>55.0</v>
      </c>
      <c r="E114" s="84" t="str">
        <f t="shared" si="1"/>
        <v>N</v>
      </c>
      <c r="F114" s="37" t="s">
        <v>484</v>
      </c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ht="16.5" customHeight="1">
      <c r="A115" s="108">
        <f>'Sessional + End Term Assessment'!A120</f>
        <v>113</v>
      </c>
      <c r="B115" s="99" t="str">
        <f>'Sessional + End Term Assessment'!B120</f>
        <v>23ETCCS113</v>
      </c>
      <c r="C115" s="99" t="str">
        <f>'Sessional + End Term Assessment'!C120</f>
        <v>PANKAJ DANGI</v>
      </c>
      <c r="D115" s="109">
        <v>60.0</v>
      </c>
      <c r="E115" s="84" t="str">
        <f t="shared" si="1"/>
        <v>N</v>
      </c>
      <c r="F115" s="37" t="s">
        <v>484</v>
      </c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ht="16.5" customHeight="1">
      <c r="A116" s="108">
        <f>'Sessional + End Term Assessment'!A121</f>
        <v>114</v>
      </c>
      <c r="B116" s="99" t="str">
        <f>'Sessional + End Term Assessment'!B121</f>
        <v>23ETCCS114</v>
      </c>
      <c r="C116" s="99" t="str">
        <f>'Sessional + End Term Assessment'!C121</f>
        <v>PANKAJ JOSHI</v>
      </c>
      <c r="D116" s="109">
        <v>57.0</v>
      </c>
      <c r="E116" s="84" t="str">
        <f t="shared" si="1"/>
        <v>N</v>
      </c>
      <c r="F116" s="37" t="s">
        <v>484</v>
      </c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ht="16.5" customHeight="1">
      <c r="A117" s="108">
        <f>'Sessional + End Term Assessment'!A122</f>
        <v>115</v>
      </c>
      <c r="B117" s="99" t="str">
        <f>'Sessional + End Term Assessment'!B122</f>
        <v>23ETCCS115</v>
      </c>
      <c r="C117" s="99" t="str">
        <f>'Sessional + End Term Assessment'!C122</f>
        <v>PARIDHI MEHRA</v>
      </c>
      <c r="D117" s="109">
        <v>62.0</v>
      </c>
      <c r="E117" s="84" t="str">
        <f t="shared" si="1"/>
        <v>N</v>
      </c>
      <c r="F117" s="37" t="s">
        <v>484</v>
      </c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ht="16.5" customHeight="1">
      <c r="A118" s="108">
        <f>'Sessional + End Term Assessment'!A123</f>
        <v>116</v>
      </c>
      <c r="B118" s="99" t="str">
        <f>'Sessional + End Term Assessment'!B123</f>
        <v>23ETCCS116</v>
      </c>
      <c r="C118" s="99" t="str">
        <f>'Sessional + End Term Assessment'!C123</f>
        <v>PATEL TISHANGKUMAR RAKESHKUMAR</v>
      </c>
      <c r="D118" s="109">
        <v>66.0</v>
      </c>
      <c r="E118" s="84" t="str">
        <f t="shared" si="1"/>
        <v>N</v>
      </c>
      <c r="F118" s="37" t="s">
        <v>484</v>
      </c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ht="16.5" customHeight="1">
      <c r="A119" s="108">
        <f>'Sessional + End Term Assessment'!A124</f>
        <v>117</v>
      </c>
      <c r="B119" s="99" t="str">
        <f>'Sessional + End Term Assessment'!B124</f>
        <v>23ETCCS117</v>
      </c>
      <c r="C119" s="99" t="str">
        <f>'Sessional + End Term Assessment'!C124</f>
        <v>PIYUSH YADAV</v>
      </c>
      <c r="D119" s="109">
        <v>51.0</v>
      </c>
      <c r="E119" s="84" t="str">
        <f t="shared" si="1"/>
        <v>N</v>
      </c>
      <c r="F119" s="37" t="s">
        <v>486</v>
      </c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ht="16.5" customHeight="1">
      <c r="A120" s="108">
        <f>'Sessional + End Term Assessment'!A125</f>
        <v>118</v>
      </c>
      <c r="B120" s="99" t="str">
        <f>'Sessional + End Term Assessment'!B125</f>
        <v>23ETCCS118</v>
      </c>
      <c r="C120" s="99" t="str">
        <f>'Sessional + End Term Assessment'!C125</f>
        <v>PRACHI KOTHARI</v>
      </c>
      <c r="D120" s="109">
        <v>64.0</v>
      </c>
      <c r="E120" s="84" t="str">
        <f t="shared" si="1"/>
        <v>N</v>
      </c>
      <c r="F120" s="37" t="s">
        <v>484</v>
      </c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ht="16.5" customHeight="1">
      <c r="A121" s="108">
        <f>'Sessional + End Term Assessment'!A126</f>
        <v>119</v>
      </c>
      <c r="B121" s="99" t="str">
        <f>'Sessional + End Term Assessment'!B126</f>
        <v>23ETCCS119</v>
      </c>
      <c r="C121" s="99" t="str">
        <f>'Sessional + End Term Assessment'!C126</f>
        <v>PRANAV CHAKRAVORTY</v>
      </c>
      <c r="D121" s="109">
        <v>51.0</v>
      </c>
      <c r="E121" s="84" t="str">
        <f t="shared" si="1"/>
        <v>N</v>
      </c>
      <c r="F121" s="37" t="s">
        <v>486</v>
      </c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ht="16.5" customHeight="1">
      <c r="A122" s="108">
        <f>'Sessional + End Term Assessment'!A127</f>
        <v>120</v>
      </c>
      <c r="B122" s="99" t="str">
        <f>'Sessional + End Term Assessment'!B127</f>
        <v>23ETCCS121</v>
      </c>
      <c r="C122" s="99" t="str">
        <f>'Sessional + End Term Assessment'!C127</f>
        <v>PRANAV RAJ SINGH RANAWAT</v>
      </c>
      <c r="D122" s="109">
        <v>49.0</v>
      </c>
      <c r="E122" s="84" t="str">
        <f t="shared" si="1"/>
        <v>N</v>
      </c>
      <c r="F122" s="37" t="s">
        <v>486</v>
      </c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ht="16.5" customHeight="1">
      <c r="A123" s="108">
        <f>'Sessional + End Term Assessment'!A128</f>
        <v>121</v>
      </c>
      <c r="B123" s="99" t="str">
        <f>'Sessional + End Term Assessment'!B128</f>
        <v>23ETCCS122</v>
      </c>
      <c r="C123" s="99" t="str">
        <f>'Sessional + End Term Assessment'!C128</f>
        <v>PRANAY TAILOR</v>
      </c>
      <c r="D123" s="109">
        <v>46.0</v>
      </c>
      <c r="E123" s="84" t="str">
        <f t="shared" si="1"/>
        <v>N</v>
      </c>
      <c r="F123" s="37" t="s">
        <v>484</v>
      </c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ht="16.5" customHeight="1">
      <c r="A124" s="108">
        <f>'Sessional + End Term Assessment'!A129</f>
        <v>122</v>
      </c>
      <c r="B124" s="99" t="str">
        <f>'Sessional + End Term Assessment'!B129</f>
        <v>23ETCCS123</v>
      </c>
      <c r="C124" s="99" t="str">
        <f>'Sessional + End Term Assessment'!C129</f>
        <v>PRASHANT MENARIA</v>
      </c>
      <c r="D124" s="109">
        <v>55.0</v>
      </c>
      <c r="E124" s="84" t="str">
        <f t="shared" si="1"/>
        <v>N</v>
      </c>
      <c r="F124" s="37" t="s">
        <v>486</v>
      </c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ht="16.5" customHeight="1">
      <c r="A125" s="108">
        <f>'Sessional + End Term Assessment'!A130</f>
        <v>123</v>
      </c>
      <c r="B125" s="99" t="str">
        <f>'Sessional + End Term Assessment'!B130</f>
        <v>23ETCCS124</v>
      </c>
      <c r="C125" s="99" t="str">
        <f>'Sessional + End Term Assessment'!C130</f>
        <v>PRIYANI JAIN</v>
      </c>
      <c r="D125" s="109">
        <v>60.0</v>
      </c>
      <c r="E125" s="84" t="str">
        <f t="shared" si="1"/>
        <v>N</v>
      </c>
      <c r="F125" s="37" t="s">
        <v>484</v>
      </c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ht="16.5" customHeight="1">
      <c r="A126" s="108">
        <f>'Sessional + End Term Assessment'!A131</f>
        <v>124</v>
      </c>
      <c r="B126" s="99" t="str">
        <f>'Sessional + End Term Assessment'!B131</f>
        <v>23ETCCS125</v>
      </c>
      <c r="C126" s="99" t="str">
        <f>'Sessional + End Term Assessment'!C131</f>
        <v>PRIYANSHU LUHARIA</v>
      </c>
      <c r="D126" s="109">
        <v>55.0</v>
      </c>
      <c r="E126" s="84" t="str">
        <f t="shared" si="1"/>
        <v>N</v>
      </c>
      <c r="F126" s="37" t="s">
        <v>484</v>
      </c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ht="13.5" customHeight="1">
      <c r="A127" s="108">
        <f>'Sessional + End Term Assessment'!A132</f>
        <v>125</v>
      </c>
      <c r="B127" s="99" t="str">
        <f>'Sessional + End Term Assessment'!B132</f>
        <v>23ETCCS126</v>
      </c>
      <c r="C127" s="99" t="str">
        <f>'Sessional + End Term Assessment'!C132</f>
        <v>PUNIT TAK</v>
      </c>
      <c r="D127" s="109">
        <v>64.0</v>
      </c>
      <c r="E127" s="84" t="str">
        <f t="shared" si="1"/>
        <v>N</v>
      </c>
      <c r="F127" s="37" t="s">
        <v>483</v>
      </c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ht="13.5" customHeight="1">
      <c r="A128" s="108">
        <f>'Sessional + End Term Assessment'!A133</f>
        <v>126</v>
      </c>
      <c r="B128" s="99" t="str">
        <f>'Sessional + End Term Assessment'!B133</f>
        <v>23ETCCS127</v>
      </c>
      <c r="C128" s="99" t="str">
        <f>'Sessional + End Term Assessment'!C133</f>
        <v>PURAN SUTHAR</v>
      </c>
      <c r="D128" s="109">
        <v>44.0</v>
      </c>
      <c r="E128" s="84" t="str">
        <f t="shared" si="1"/>
        <v>Y</v>
      </c>
      <c r="F128" s="37" t="s">
        <v>483</v>
      </c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ht="13.5" customHeight="1">
      <c r="A129" s="108">
        <f>'Sessional + End Term Assessment'!A134</f>
        <v>127</v>
      </c>
      <c r="B129" s="99" t="str">
        <f>'Sessional + End Term Assessment'!B134</f>
        <v>23ETCCS128</v>
      </c>
      <c r="C129" s="99" t="str">
        <f>'Sessional + End Term Assessment'!C134</f>
        <v>PURVA R VERMA</v>
      </c>
      <c r="D129" s="109">
        <v>49.0</v>
      </c>
      <c r="E129" s="84" t="str">
        <f t="shared" si="1"/>
        <v>N</v>
      </c>
      <c r="F129" s="37" t="s">
        <v>483</v>
      </c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ht="13.5" customHeight="1">
      <c r="A130" s="108">
        <f>'Sessional + End Term Assessment'!A135</f>
        <v>128</v>
      </c>
      <c r="B130" s="99" t="str">
        <f>'Sessional + End Term Assessment'!B135</f>
        <v>23ETCCS129</v>
      </c>
      <c r="C130" s="99" t="str">
        <f>'Sessional + End Term Assessment'!C135</f>
        <v>RAGHAV KAUSHIK</v>
      </c>
      <c r="D130" s="109">
        <v>64.0</v>
      </c>
      <c r="E130" s="84" t="str">
        <f t="shared" si="1"/>
        <v>N</v>
      </c>
      <c r="F130" s="37" t="s">
        <v>483</v>
      </c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ht="13.5" customHeight="1">
      <c r="A131" s="108">
        <f>'Sessional + End Term Assessment'!A136</f>
        <v>129</v>
      </c>
      <c r="B131" s="99" t="str">
        <f>'Sessional + End Term Assessment'!B136</f>
        <v>23ETCCS130</v>
      </c>
      <c r="C131" s="99" t="str">
        <f>'Sessional + End Term Assessment'!C136</f>
        <v>RAJAT AMETA</v>
      </c>
      <c r="D131" s="109">
        <v>53.0</v>
      </c>
      <c r="E131" s="84" t="str">
        <f t="shared" si="1"/>
        <v>N</v>
      </c>
      <c r="F131" s="37" t="s">
        <v>483</v>
      </c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ht="13.5" customHeight="1">
      <c r="A132" s="108">
        <f>'Sessional + End Term Assessment'!A137</f>
        <v>130</v>
      </c>
      <c r="B132" s="99" t="str">
        <f>'Sessional + End Term Assessment'!B137</f>
        <v>23ETCCS131</v>
      </c>
      <c r="C132" s="99" t="str">
        <f>'Sessional + End Term Assessment'!C137</f>
        <v>REAL JAIN</v>
      </c>
      <c r="D132" s="109">
        <v>64.0</v>
      </c>
      <c r="E132" s="84" t="str">
        <f t="shared" si="1"/>
        <v>N</v>
      </c>
      <c r="F132" s="37" t="s">
        <v>484</v>
      </c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ht="13.5" customHeight="1">
      <c r="A133" s="108">
        <f>'Sessional + End Term Assessment'!A138</f>
        <v>131</v>
      </c>
      <c r="B133" s="99" t="str">
        <f>'Sessional + End Term Assessment'!B138</f>
        <v>23ETCCS133</v>
      </c>
      <c r="C133" s="99" t="str">
        <f>'Sessional + End Term Assessment'!C138</f>
        <v>RISHI MENARIA</v>
      </c>
      <c r="D133" s="109">
        <v>66.0</v>
      </c>
      <c r="E133" s="84" t="str">
        <f t="shared" si="1"/>
        <v>N</v>
      </c>
      <c r="F133" s="37" t="s">
        <v>484</v>
      </c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ht="13.5" customHeight="1">
      <c r="A134" s="108">
        <f>'Sessional + End Term Assessment'!A139</f>
        <v>132</v>
      </c>
      <c r="B134" s="99" t="str">
        <f>'Sessional + End Term Assessment'!B139</f>
        <v>23ETCCS134</v>
      </c>
      <c r="C134" s="99" t="str">
        <f>'Sessional + End Term Assessment'!C139</f>
        <v>ROHIT RAJPUT</v>
      </c>
      <c r="D134" s="109">
        <v>55.0</v>
      </c>
      <c r="E134" s="84" t="str">
        <f t="shared" si="1"/>
        <v>N</v>
      </c>
      <c r="F134" s="37" t="s">
        <v>486</v>
      </c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ht="13.5" customHeight="1">
      <c r="A135" s="108">
        <f>'Sessional + End Term Assessment'!A140</f>
        <v>133</v>
      </c>
      <c r="B135" s="99" t="str">
        <f>'Sessional + End Term Assessment'!B140</f>
        <v>23ETCCS135</v>
      </c>
      <c r="C135" s="99" t="str">
        <f>'Sessional + End Term Assessment'!C140</f>
        <v>RUDRA PRATAP SINGH RATHORE</v>
      </c>
      <c r="D135" s="109">
        <v>60.0</v>
      </c>
      <c r="E135" s="84" t="str">
        <f t="shared" si="1"/>
        <v>N</v>
      </c>
      <c r="F135" s="37" t="s">
        <v>484</v>
      </c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ht="13.5" customHeight="1">
      <c r="A136" s="108">
        <f>'Sessional + End Term Assessment'!A141</f>
        <v>134</v>
      </c>
      <c r="B136" s="99" t="str">
        <f>'Sessional + End Term Assessment'!B141</f>
        <v>23ETCCS136</v>
      </c>
      <c r="C136" s="99" t="str">
        <f>'Sessional + End Term Assessment'!C141</f>
        <v>RUDRAKSH CHITTORA</v>
      </c>
      <c r="D136" s="109">
        <v>60.0</v>
      </c>
      <c r="E136" s="84" t="str">
        <f t="shared" si="1"/>
        <v>N</v>
      </c>
      <c r="F136" s="37" t="s">
        <v>484</v>
      </c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ht="13.5" customHeight="1">
      <c r="A137" s="108">
        <f>'Sessional + End Term Assessment'!A142</f>
        <v>135</v>
      </c>
      <c r="B137" s="99" t="str">
        <f>'Sessional + End Term Assessment'!B142</f>
        <v>23ETCCS137</v>
      </c>
      <c r="C137" s="99" t="str">
        <f>'Sessional + End Term Assessment'!C142</f>
        <v>SANJAY JAT</v>
      </c>
      <c r="D137" s="109">
        <v>53.0</v>
      </c>
      <c r="E137" s="84" t="str">
        <f t="shared" si="1"/>
        <v>N</v>
      </c>
      <c r="F137" s="37" t="s">
        <v>484</v>
      </c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ht="13.5" customHeight="1">
      <c r="A138" s="108">
        <f>'Sessional + End Term Assessment'!A143</f>
        <v>136</v>
      </c>
      <c r="B138" s="99" t="str">
        <f>'Sessional + End Term Assessment'!B143</f>
        <v>23ETCCS138</v>
      </c>
      <c r="C138" s="99" t="str">
        <f>'Sessional + End Term Assessment'!C143</f>
        <v>SANJAY YADAV</v>
      </c>
      <c r="D138" s="109">
        <v>55.0</v>
      </c>
      <c r="E138" s="84" t="str">
        <f t="shared" si="1"/>
        <v>N</v>
      </c>
      <c r="F138" s="37" t="s">
        <v>485</v>
      </c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ht="13.5" customHeight="1">
      <c r="A139" s="108">
        <f>'Sessional + End Term Assessment'!A144</f>
        <v>137</v>
      </c>
      <c r="B139" s="99" t="str">
        <f>'Sessional + End Term Assessment'!B144</f>
        <v>23ETCCS139</v>
      </c>
      <c r="C139" s="99" t="str">
        <f>'Sessional + End Term Assessment'!C144</f>
        <v>SANYAM ARORA</v>
      </c>
      <c r="D139" s="109">
        <v>53.0</v>
      </c>
      <c r="E139" s="84" t="str">
        <f t="shared" si="1"/>
        <v>N</v>
      </c>
      <c r="F139" s="37" t="s">
        <v>483</v>
      </c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ht="13.5" customHeight="1">
      <c r="A140" s="108">
        <f>'Sessional + End Term Assessment'!A145</f>
        <v>138</v>
      </c>
      <c r="B140" s="99" t="str">
        <f>'Sessional + End Term Assessment'!B145</f>
        <v>23ETCCS140</v>
      </c>
      <c r="C140" s="99" t="str">
        <f>'Sessional + End Term Assessment'!C145</f>
        <v>SARANSH WADHWANI</v>
      </c>
      <c r="D140" s="109">
        <v>66.0</v>
      </c>
      <c r="E140" s="84" t="str">
        <f t="shared" si="1"/>
        <v>N</v>
      </c>
      <c r="F140" s="37" t="s">
        <v>484</v>
      </c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ht="13.5" customHeight="1">
      <c r="A141" s="108">
        <f>'Sessional + End Term Assessment'!A146</f>
        <v>139</v>
      </c>
      <c r="B141" s="99" t="str">
        <f>'Sessional + End Term Assessment'!B146</f>
        <v>23ETCCS141</v>
      </c>
      <c r="C141" s="99" t="str">
        <f>'Sessional + End Term Assessment'!C146</f>
        <v>SEJAL DASHORA</v>
      </c>
      <c r="D141" s="109">
        <v>49.0</v>
      </c>
      <c r="E141" s="84" t="str">
        <f t="shared" si="1"/>
        <v>N</v>
      </c>
      <c r="F141" s="37" t="s">
        <v>483</v>
      </c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ht="13.5" customHeight="1">
      <c r="A142" s="108">
        <f>'Sessional + End Term Assessment'!A147</f>
        <v>140</v>
      </c>
      <c r="B142" s="99" t="str">
        <f>'Sessional + End Term Assessment'!B147</f>
        <v>23ETCCS142</v>
      </c>
      <c r="C142" s="99" t="str">
        <f>'Sessional + End Term Assessment'!C147</f>
        <v>SHASHANK SONI</v>
      </c>
      <c r="D142" s="109">
        <v>66.0</v>
      </c>
      <c r="E142" s="84" t="str">
        <f t="shared" si="1"/>
        <v>N</v>
      </c>
      <c r="F142" s="37" t="s">
        <v>484</v>
      </c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ht="13.5" customHeight="1">
      <c r="A143" s="108">
        <f>'Sessional + End Term Assessment'!A148</f>
        <v>141</v>
      </c>
      <c r="B143" s="99" t="str">
        <f>'Sessional + End Term Assessment'!B148</f>
        <v>23ETCCS143</v>
      </c>
      <c r="C143" s="99" t="str">
        <f>'Sessional + End Term Assessment'!C148</f>
        <v>SHAWIL BHARGAVA</v>
      </c>
      <c r="D143" s="109">
        <v>44.0</v>
      </c>
      <c r="E143" s="84" t="str">
        <f t="shared" si="1"/>
        <v>Y</v>
      </c>
      <c r="F143" s="37" t="s">
        <v>483</v>
      </c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ht="13.5" customHeight="1">
      <c r="A144" s="108">
        <f>'Sessional + End Term Assessment'!A149</f>
        <v>142</v>
      </c>
      <c r="B144" s="99" t="str">
        <f>'Sessional + End Term Assessment'!B149</f>
        <v>23ETCCS144</v>
      </c>
      <c r="C144" s="99" t="str">
        <f>'Sessional + End Term Assessment'!C149</f>
        <v>SHIKHAR JOSHI</v>
      </c>
      <c r="D144" s="109">
        <v>53.0</v>
      </c>
      <c r="E144" s="84" t="str">
        <f t="shared" si="1"/>
        <v>N</v>
      </c>
      <c r="F144" s="37" t="s">
        <v>486</v>
      </c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ht="13.5" customHeight="1">
      <c r="A145" s="108">
        <f>'Sessional + End Term Assessment'!A150</f>
        <v>143</v>
      </c>
      <c r="B145" s="99" t="str">
        <f>'Sessional + End Term Assessment'!B150</f>
        <v>23ETCCS145</v>
      </c>
      <c r="C145" s="99" t="str">
        <f>'Sessional + End Term Assessment'!C150</f>
        <v>SNEHA DADHICH</v>
      </c>
      <c r="D145" s="109">
        <v>55.0</v>
      </c>
      <c r="E145" s="84" t="str">
        <f t="shared" si="1"/>
        <v>N</v>
      </c>
      <c r="F145" s="37" t="s">
        <v>486</v>
      </c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ht="13.5" customHeight="1">
      <c r="A146" s="108">
        <f>'Sessional + End Term Assessment'!A151</f>
        <v>144</v>
      </c>
      <c r="B146" s="99" t="str">
        <f>'Sessional + End Term Assessment'!B151</f>
        <v>23ETCCS146</v>
      </c>
      <c r="C146" s="99" t="str">
        <f>'Sessional + End Term Assessment'!C151</f>
        <v>SONAL RAJWANI</v>
      </c>
      <c r="D146" s="109">
        <v>66.0</v>
      </c>
      <c r="E146" s="84" t="str">
        <f t="shared" si="1"/>
        <v>N</v>
      </c>
      <c r="F146" s="37" t="s">
        <v>484</v>
      </c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ht="13.5" customHeight="1">
      <c r="A147" s="108">
        <f>'Sessional + End Term Assessment'!A152</f>
        <v>145</v>
      </c>
      <c r="B147" s="99" t="str">
        <f>'Sessional + End Term Assessment'!B152</f>
        <v>23ETCCS147</v>
      </c>
      <c r="C147" s="99" t="str">
        <f>'Sessional + End Term Assessment'!C152</f>
        <v>SOUMYA JAIN</v>
      </c>
      <c r="D147" s="109">
        <v>51.0</v>
      </c>
      <c r="E147" s="84" t="str">
        <f t="shared" si="1"/>
        <v>N</v>
      </c>
      <c r="F147" s="37" t="s">
        <v>484</v>
      </c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ht="13.5" customHeight="1">
      <c r="A148" s="108">
        <f>'Sessional + End Term Assessment'!A153</f>
        <v>146</v>
      </c>
      <c r="B148" s="99" t="str">
        <f>'Sessional + End Term Assessment'!B153</f>
        <v>23ETCCS148</v>
      </c>
      <c r="C148" s="99" t="str">
        <f>'Sessional + End Term Assessment'!C153</f>
        <v>SUMER SINGH RAO</v>
      </c>
      <c r="D148" s="109">
        <v>64.0</v>
      </c>
      <c r="E148" s="84" t="str">
        <f t="shared" si="1"/>
        <v>N</v>
      </c>
      <c r="F148" s="37" t="s">
        <v>484</v>
      </c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ht="13.5" customHeight="1">
      <c r="A149" s="108">
        <f>'Sessional + End Term Assessment'!A154</f>
        <v>147</v>
      </c>
      <c r="B149" s="99" t="str">
        <f>'Sessional + End Term Assessment'!B154</f>
        <v>23ETCCS149</v>
      </c>
      <c r="C149" s="99" t="str">
        <f>'Sessional + End Term Assessment'!C154</f>
        <v>SURYABHAN SINGH RATHORE</v>
      </c>
      <c r="D149" s="109">
        <v>60.0</v>
      </c>
      <c r="E149" s="84" t="str">
        <f t="shared" si="1"/>
        <v>N</v>
      </c>
      <c r="F149" s="37" t="s">
        <v>486</v>
      </c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ht="13.5" customHeight="1">
      <c r="A150" s="108">
        <f>'Sessional + End Term Assessment'!A155</f>
        <v>148</v>
      </c>
      <c r="B150" s="99" t="str">
        <f>'Sessional + End Term Assessment'!B155</f>
        <v>23ETCCS150</v>
      </c>
      <c r="C150" s="99" t="str">
        <f>'Sessional + End Term Assessment'!C155</f>
        <v>TAKSH PANERI</v>
      </c>
      <c r="D150" s="109">
        <v>55.0</v>
      </c>
      <c r="E150" s="84" t="str">
        <f t="shared" si="1"/>
        <v>N</v>
      </c>
      <c r="F150" s="37" t="s">
        <v>483</v>
      </c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ht="13.5" customHeight="1">
      <c r="A151" s="108">
        <f>'Sessional + End Term Assessment'!A156</f>
        <v>149</v>
      </c>
      <c r="B151" s="99" t="str">
        <f>'Sessional + End Term Assessment'!B156</f>
        <v>23ETCCS151</v>
      </c>
      <c r="C151" s="99" t="str">
        <f>'Sessional + End Term Assessment'!C156</f>
        <v>TANISH JAIN</v>
      </c>
      <c r="D151" s="109">
        <v>46.0</v>
      </c>
      <c r="E151" s="84" t="str">
        <f t="shared" si="1"/>
        <v>N</v>
      </c>
      <c r="F151" s="37" t="s">
        <v>486</v>
      </c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ht="13.5" customHeight="1">
      <c r="A152" s="108">
        <f>'Sessional + End Term Assessment'!A157</f>
        <v>150</v>
      </c>
      <c r="B152" s="99" t="str">
        <f>'Sessional + End Term Assessment'!B157</f>
        <v>23ETCCS152</v>
      </c>
      <c r="C152" s="99" t="str">
        <f>'Sessional + End Term Assessment'!C157</f>
        <v>TANISHKA JAIN</v>
      </c>
      <c r="D152" s="109">
        <v>46.0</v>
      </c>
      <c r="E152" s="84" t="str">
        <f t="shared" si="1"/>
        <v>N</v>
      </c>
      <c r="F152" s="37" t="s">
        <v>484</v>
      </c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ht="13.5" customHeight="1">
      <c r="A153" s="108">
        <f>'Sessional + End Term Assessment'!A158</f>
        <v>151</v>
      </c>
      <c r="B153" s="99" t="str">
        <f>'Sessional + End Term Assessment'!B158</f>
        <v>23ETCCS153</v>
      </c>
      <c r="C153" s="99" t="str">
        <f>'Sessional + End Term Assessment'!C158</f>
        <v>TANMAY BANSAL</v>
      </c>
      <c r="D153" s="109">
        <v>60.0</v>
      </c>
      <c r="E153" s="84" t="str">
        <f t="shared" si="1"/>
        <v>N</v>
      </c>
      <c r="F153" s="37" t="s">
        <v>486</v>
      </c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ht="13.5" customHeight="1">
      <c r="A154" s="108">
        <f>'Sessional + End Term Assessment'!A159</f>
        <v>152</v>
      </c>
      <c r="B154" s="99" t="str">
        <f>'Sessional + End Term Assessment'!B159</f>
        <v>23ETCCS154</v>
      </c>
      <c r="C154" s="99" t="str">
        <f>'Sessional + End Term Assessment'!C159</f>
        <v>TUHINA BHADURI</v>
      </c>
      <c r="D154" s="109">
        <v>57.0</v>
      </c>
      <c r="E154" s="84" t="str">
        <f t="shared" si="1"/>
        <v>N</v>
      </c>
      <c r="F154" s="37" t="s">
        <v>486</v>
      </c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ht="13.5" customHeight="1">
      <c r="A155" s="108">
        <f>'Sessional + End Term Assessment'!A160</f>
        <v>153</v>
      </c>
      <c r="B155" s="99" t="str">
        <f>'Sessional + End Term Assessment'!B160</f>
        <v>23ETCCS155</v>
      </c>
      <c r="C155" s="99" t="str">
        <f>'Sessional + End Term Assessment'!C160</f>
        <v>TUSHAR OJHA</v>
      </c>
      <c r="D155" s="109">
        <v>60.0</v>
      </c>
      <c r="E155" s="84" t="str">
        <f t="shared" si="1"/>
        <v>N</v>
      </c>
      <c r="F155" s="37" t="s">
        <v>484</v>
      </c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ht="13.5" customHeight="1">
      <c r="A156" s="108">
        <f>'Sessional + End Term Assessment'!A161</f>
        <v>154</v>
      </c>
      <c r="B156" s="99" t="str">
        <f>'Sessional + End Term Assessment'!B161</f>
        <v>23ETCCS156</v>
      </c>
      <c r="C156" s="99" t="str">
        <f>'Sessional + End Term Assessment'!C161</f>
        <v>UMANG LADHA</v>
      </c>
      <c r="D156" s="109">
        <v>55.0</v>
      </c>
      <c r="E156" s="84" t="str">
        <f t="shared" si="1"/>
        <v>N</v>
      </c>
      <c r="F156" s="37" t="s">
        <v>486</v>
      </c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ht="13.5" customHeight="1">
      <c r="A157" s="108">
        <f>'Sessional + End Term Assessment'!A162</f>
        <v>155</v>
      </c>
      <c r="B157" s="99" t="str">
        <f>'Sessional + End Term Assessment'!B162</f>
        <v>23ETCCS157</v>
      </c>
      <c r="C157" s="99" t="str">
        <f>'Sessional + End Term Assessment'!C162</f>
        <v>VAIBHAV KUMAWAT</v>
      </c>
      <c r="D157" s="109">
        <v>66.0</v>
      </c>
      <c r="E157" s="84" t="str">
        <f t="shared" si="1"/>
        <v>N</v>
      </c>
      <c r="F157" s="37" t="s">
        <v>484</v>
      </c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ht="13.5" customHeight="1">
      <c r="A158" s="108">
        <f>'Sessional + End Term Assessment'!A163</f>
        <v>156</v>
      </c>
      <c r="B158" s="99" t="str">
        <f>'Sessional + End Term Assessment'!B163</f>
        <v>23ETCCS158</v>
      </c>
      <c r="C158" s="99" t="str">
        <f>'Sessional + End Term Assessment'!C163</f>
        <v>VAIBHAV MENARIA</v>
      </c>
      <c r="D158" s="100">
        <v>44.0</v>
      </c>
      <c r="E158" s="84" t="str">
        <f t="shared" si="1"/>
        <v>Y</v>
      </c>
      <c r="F158" s="37" t="s">
        <v>485</v>
      </c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ht="13.5" customHeight="1">
      <c r="A159" s="108">
        <f>'Sessional + End Term Assessment'!A164</f>
        <v>157</v>
      </c>
      <c r="B159" s="99" t="str">
        <f>'Sessional + End Term Assessment'!B164</f>
        <v>23ETCCS159</v>
      </c>
      <c r="C159" s="99" t="str">
        <f>'Sessional + End Term Assessment'!C164</f>
        <v>VARUN PANERI</v>
      </c>
      <c r="D159" s="109">
        <v>53.0</v>
      </c>
      <c r="E159" s="84" t="str">
        <f t="shared" si="1"/>
        <v>N</v>
      </c>
      <c r="F159" s="37" t="s">
        <v>483</v>
      </c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ht="13.5" customHeight="1">
      <c r="A160" s="108">
        <f>'Sessional + End Term Assessment'!A165</f>
        <v>158</v>
      </c>
      <c r="B160" s="99" t="str">
        <f>'Sessional + End Term Assessment'!B165</f>
        <v>23ETCCS160</v>
      </c>
      <c r="C160" s="99" t="str">
        <f>'Sessional + End Term Assessment'!C165</f>
        <v>VASHISHTH SHARMA</v>
      </c>
      <c r="D160" s="109">
        <v>55.0</v>
      </c>
      <c r="E160" s="84" t="str">
        <f t="shared" si="1"/>
        <v>N</v>
      </c>
      <c r="F160" s="37" t="s">
        <v>483</v>
      </c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ht="13.5" customHeight="1">
      <c r="A161" s="108">
        <f>'Sessional + End Term Assessment'!A166</f>
        <v>159</v>
      </c>
      <c r="B161" s="99" t="str">
        <f>'Sessional + End Term Assessment'!B166</f>
        <v>23ETCCS161</v>
      </c>
      <c r="C161" s="99" t="str">
        <f>'Sessional + End Term Assessment'!C166</f>
        <v>VIBHANSHI JAIN</v>
      </c>
      <c r="D161" s="109">
        <v>66.0</v>
      </c>
      <c r="E161" s="84" t="str">
        <f t="shared" si="1"/>
        <v>N</v>
      </c>
      <c r="F161" s="37" t="s">
        <v>484</v>
      </c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ht="13.5" customHeight="1">
      <c r="A162" s="108">
        <f>'Sessional + End Term Assessment'!A167</f>
        <v>160</v>
      </c>
      <c r="B162" s="99" t="str">
        <f>'Sessional + End Term Assessment'!B167</f>
        <v>23ETCCS162</v>
      </c>
      <c r="C162" s="99" t="str">
        <f>'Sessional + End Term Assessment'!C167</f>
        <v>VINAYAK MAHESHWARI</v>
      </c>
      <c r="D162" s="109">
        <v>62.0</v>
      </c>
      <c r="E162" s="84" t="str">
        <f t="shared" si="1"/>
        <v>N</v>
      </c>
      <c r="F162" s="37" t="s">
        <v>484</v>
      </c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ht="13.5" customHeight="1">
      <c r="A163" s="108">
        <f>'Sessional + End Term Assessment'!A168</f>
        <v>161</v>
      </c>
      <c r="B163" s="99" t="str">
        <f>'Sessional + End Term Assessment'!B168</f>
        <v>23ETCCS163</v>
      </c>
      <c r="C163" s="99" t="str">
        <f>'Sessional + End Term Assessment'!C168</f>
        <v>VINIT INTODIA</v>
      </c>
      <c r="D163" s="109">
        <v>55.0</v>
      </c>
      <c r="E163" s="84" t="str">
        <f t="shared" si="1"/>
        <v>N</v>
      </c>
      <c r="F163" s="37" t="s">
        <v>483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ht="13.5" customHeight="1">
      <c r="A164" s="108">
        <f>'Sessional + End Term Assessment'!A169</f>
        <v>162</v>
      </c>
      <c r="B164" s="99" t="str">
        <f>'Sessional + End Term Assessment'!B169</f>
        <v>23ETCCS164</v>
      </c>
      <c r="C164" s="99" t="str">
        <f>'Sessional + End Term Assessment'!C169</f>
        <v>VINIT JAIN</v>
      </c>
      <c r="D164" s="109">
        <v>66.0</v>
      </c>
      <c r="E164" s="84" t="str">
        <f t="shared" si="1"/>
        <v>N</v>
      </c>
      <c r="F164" s="37" t="s">
        <v>483</v>
      </c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ht="13.5" customHeight="1">
      <c r="A165" s="108">
        <f>'Sessional + End Term Assessment'!A170</f>
        <v>163</v>
      </c>
      <c r="B165" s="99" t="str">
        <f>'Sessional + End Term Assessment'!B170</f>
        <v>23ETCCS165</v>
      </c>
      <c r="C165" s="99" t="str">
        <f>'Sessional + End Term Assessment'!C170</f>
        <v>VIPANSHU PALIWAL</v>
      </c>
      <c r="D165" s="109">
        <v>55.0</v>
      </c>
      <c r="E165" s="84" t="str">
        <f t="shared" si="1"/>
        <v>N</v>
      </c>
      <c r="F165" s="37" t="s">
        <v>483</v>
      </c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ht="13.5" customHeight="1">
      <c r="A166" s="108">
        <f>'Sessional + End Term Assessment'!A171</f>
        <v>164</v>
      </c>
      <c r="B166" s="99" t="str">
        <f>'Sessional + End Term Assessment'!B171</f>
        <v>23ETCCS166</v>
      </c>
      <c r="C166" s="99" t="str">
        <f>'Sessional + End Term Assessment'!C171</f>
        <v>VISHESH JAIN</v>
      </c>
      <c r="D166" s="109">
        <v>66.0</v>
      </c>
      <c r="E166" s="84" t="str">
        <f t="shared" si="1"/>
        <v>N</v>
      </c>
      <c r="F166" s="37" t="s">
        <v>484</v>
      </c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ht="13.5" customHeight="1">
      <c r="A167" s="108">
        <f>'Sessional + End Term Assessment'!A172</f>
        <v>165</v>
      </c>
      <c r="B167" s="99" t="str">
        <f>'Sessional + End Term Assessment'!B172</f>
        <v>23ETCCS167</v>
      </c>
      <c r="C167" s="99" t="str">
        <f>'Sessional + End Term Assessment'!C172</f>
        <v>YAKSH JAIN</v>
      </c>
      <c r="D167" s="109">
        <v>60.0</v>
      </c>
      <c r="E167" s="84" t="str">
        <f t="shared" si="1"/>
        <v>N</v>
      </c>
      <c r="F167" s="37" t="s">
        <v>483</v>
      </c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ht="13.5" customHeight="1">
      <c r="A168" s="108">
        <f>'Sessional + End Term Assessment'!A173</f>
        <v>166</v>
      </c>
      <c r="B168" s="99" t="str">
        <f>'Sessional + End Term Assessment'!B173</f>
        <v>23ETCCS168</v>
      </c>
      <c r="C168" s="99" t="str">
        <f>'Sessional + End Term Assessment'!C173</f>
        <v>YAKSHIT SHARMA</v>
      </c>
      <c r="D168" s="109">
        <v>49.0</v>
      </c>
      <c r="E168" s="84" t="str">
        <f t="shared" si="1"/>
        <v>N</v>
      </c>
      <c r="F168" s="37" t="s">
        <v>486</v>
      </c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ht="13.5" customHeight="1">
      <c r="A169" s="108">
        <f>'Sessional + End Term Assessment'!A174</f>
        <v>167</v>
      </c>
      <c r="B169" s="99" t="str">
        <f>'Sessional + End Term Assessment'!B174</f>
        <v>23ETCCS169</v>
      </c>
      <c r="C169" s="99" t="str">
        <f>'Sessional + End Term Assessment'!C174</f>
        <v>YASH DAVE</v>
      </c>
      <c r="D169" s="109">
        <v>62.0</v>
      </c>
      <c r="E169" s="84" t="str">
        <f t="shared" si="1"/>
        <v>N</v>
      </c>
      <c r="F169" s="37" t="s">
        <v>484</v>
      </c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ht="13.5" customHeight="1">
      <c r="A170" s="108">
        <f>'Sessional + End Term Assessment'!A175</f>
        <v>168</v>
      </c>
      <c r="B170" s="99" t="str">
        <f>'Sessional + End Term Assessment'!B175</f>
        <v>23ETCCS170</v>
      </c>
      <c r="C170" s="99" t="str">
        <f>'Sessional + End Term Assessment'!C175</f>
        <v>YASH JAIN</v>
      </c>
      <c r="D170" s="109">
        <v>66.0</v>
      </c>
      <c r="E170" s="84" t="str">
        <f t="shared" si="1"/>
        <v>N</v>
      </c>
      <c r="F170" s="37" t="s">
        <v>484</v>
      </c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ht="13.5" customHeight="1">
      <c r="A171" s="108">
        <f>'Sessional + End Term Assessment'!A176</f>
        <v>169</v>
      </c>
      <c r="B171" s="99" t="str">
        <f>'Sessional + End Term Assessment'!B176</f>
        <v>23ETCCS171</v>
      </c>
      <c r="C171" s="99" t="str">
        <f>'Sessional + End Term Assessment'!C176</f>
        <v>YASH KHERODIYA</v>
      </c>
      <c r="D171" s="109">
        <v>60.0</v>
      </c>
      <c r="E171" s="84" t="str">
        <f t="shared" si="1"/>
        <v>N</v>
      </c>
      <c r="F171" s="37" t="s">
        <v>486</v>
      </c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ht="13.5" customHeight="1">
      <c r="A172" s="108">
        <f>'Sessional + End Term Assessment'!A177</f>
        <v>170</v>
      </c>
      <c r="B172" s="99" t="str">
        <f>'Sessional + End Term Assessment'!B177</f>
        <v>23ETCCS172</v>
      </c>
      <c r="C172" s="99" t="str">
        <f>'Sessional + End Term Assessment'!C177</f>
        <v>YASH KUMAR</v>
      </c>
      <c r="D172" s="109">
        <v>62.0</v>
      </c>
      <c r="E172" s="84" t="str">
        <f t="shared" si="1"/>
        <v>N</v>
      </c>
      <c r="F172" s="37" t="s">
        <v>484</v>
      </c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ht="13.5" customHeight="1">
      <c r="A173" s="108">
        <f>'Sessional + End Term Assessment'!A178</f>
        <v>171</v>
      </c>
      <c r="B173" s="99" t="str">
        <f>'Sessional + End Term Assessment'!B178</f>
        <v>23ETCCS173</v>
      </c>
      <c r="C173" s="99" t="str">
        <f>'Sessional + End Term Assessment'!C178</f>
        <v>YASHASWINI KANWAR YADUWANSHI</v>
      </c>
      <c r="D173" s="37" t="s">
        <v>89</v>
      </c>
      <c r="E173" s="84" t="s">
        <v>89</v>
      </c>
      <c r="F173" s="37" t="s">
        <v>89</v>
      </c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ht="13.5" customHeight="1">
      <c r="A174" s="108">
        <f>'Sessional + End Term Assessment'!A179</f>
        <v>172</v>
      </c>
      <c r="B174" s="99" t="str">
        <f>'Sessional + End Term Assessment'!B179</f>
        <v>23ETCCS174</v>
      </c>
      <c r="C174" s="99" t="str">
        <f>'Sessional + End Term Assessment'!C179</f>
        <v>YASHSWI JHALA</v>
      </c>
      <c r="D174" s="109">
        <v>53.0</v>
      </c>
      <c r="E174" s="84" t="str">
        <f t="shared" ref="E174:E190" si="2">IF(D174&lt;=45,"Y","N")</f>
        <v>N</v>
      </c>
      <c r="F174" s="37" t="s">
        <v>483</v>
      </c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ht="13.5" customHeight="1">
      <c r="A175" s="108">
        <f>'Sessional + End Term Assessment'!A180</f>
        <v>173</v>
      </c>
      <c r="B175" s="99" t="str">
        <f>'Sessional + End Term Assessment'!B180</f>
        <v>23ETCCS175</v>
      </c>
      <c r="C175" s="99" t="str">
        <f>'Sessional + End Term Assessment'!C180</f>
        <v>YATHARTH UPADHYAY</v>
      </c>
      <c r="D175" s="109">
        <v>44.0</v>
      </c>
      <c r="E175" s="84" t="str">
        <f t="shared" si="2"/>
        <v>Y</v>
      </c>
      <c r="F175" s="37" t="s">
        <v>484</v>
      </c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ht="13.5" customHeight="1">
      <c r="A176" s="108">
        <f>'Sessional + End Term Assessment'!A181</f>
        <v>174</v>
      </c>
      <c r="B176" s="99" t="str">
        <f>'Sessional + End Term Assessment'!B181</f>
        <v>23ETCCS176</v>
      </c>
      <c r="C176" s="99" t="str">
        <f>'Sessional + End Term Assessment'!C181</f>
        <v>YUVRAJ SINGH GOUR</v>
      </c>
      <c r="D176" s="109">
        <v>57.0</v>
      </c>
      <c r="E176" s="84" t="str">
        <f t="shared" si="2"/>
        <v>N</v>
      </c>
      <c r="F176" s="37" t="s">
        <v>484</v>
      </c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ht="13.5" customHeight="1">
      <c r="A177" s="108">
        <f>'Sessional + End Term Assessment'!A182</f>
        <v>175</v>
      </c>
      <c r="B177" s="99" t="str">
        <f>'Sessional + End Term Assessment'!B182</f>
        <v>23ETCCS177</v>
      </c>
      <c r="C177" s="99" t="str">
        <f>'Sessional + End Term Assessment'!C182</f>
        <v>ZOHER ZARI</v>
      </c>
      <c r="D177" s="109">
        <v>64.0</v>
      </c>
      <c r="E177" s="84" t="str">
        <f t="shared" si="2"/>
        <v>N</v>
      </c>
      <c r="F177" s="37" t="s">
        <v>486</v>
      </c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ht="13.5" customHeight="1">
      <c r="A178" s="108">
        <f>'Sessional + End Term Assessment'!A183</f>
        <v>176</v>
      </c>
      <c r="B178" s="99" t="str">
        <f>'Sessional + End Term Assessment'!B183</f>
        <v>23ETCCE001</v>
      </c>
      <c r="C178" s="99" t="str">
        <f>'Sessional + End Term Assessment'!C183</f>
        <v>DURGA SHANKAR MEENA</v>
      </c>
      <c r="D178" s="109">
        <v>62.0</v>
      </c>
      <c r="E178" s="84" t="str">
        <f t="shared" si="2"/>
        <v>N</v>
      </c>
      <c r="F178" s="37" t="s">
        <v>483</v>
      </c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ht="13.5" customHeight="1">
      <c r="A179" s="108">
        <f>'Sessional + End Term Assessment'!A184</f>
        <v>177</v>
      </c>
      <c r="B179" s="99" t="str">
        <f>'Sessional + End Term Assessment'!B184</f>
        <v>23ETCCE002</v>
      </c>
      <c r="C179" s="99" t="str">
        <f>'Sessional + End Term Assessment'!C184</f>
        <v>MS.DIPIKA KALAL</v>
      </c>
      <c r="D179" s="109">
        <v>64.0</v>
      </c>
      <c r="E179" s="84" t="str">
        <f t="shared" si="2"/>
        <v>N</v>
      </c>
      <c r="F179" s="37" t="s">
        <v>486</v>
      </c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ht="13.5" customHeight="1">
      <c r="A180" s="108">
        <f>'Sessional + End Term Assessment'!A185</f>
        <v>178</v>
      </c>
      <c r="B180" s="99" t="str">
        <f>'Sessional + End Term Assessment'!B185</f>
        <v>23ETCCE003</v>
      </c>
      <c r="C180" s="99" t="str">
        <f>'Sessional + End Term Assessment'!C185</f>
        <v>MS.NIKITA KALAL</v>
      </c>
      <c r="D180" s="109">
        <v>57.0</v>
      </c>
      <c r="E180" s="84" t="str">
        <f t="shared" si="2"/>
        <v>N</v>
      </c>
      <c r="F180" s="37" t="s">
        <v>486</v>
      </c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ht="13.5" customHeight="1">
      <c r="A181" s="108">
        <f>'Sessional + End Term Assessment'!A186</f>
        <v>179</v>
      </c>
      <c r="B181" s="99" t="str">
        <f>'Sessional + End Term Assessment'!B186</f>
        <v>23ETCCE004</v>
      </c>
      <c r="C181" s="99" t="str">
        <f>'Sessional + End Term Assessment'!C186</f>
        <v>NAMAN CHOUDHARY</v>
      </c>
      <c r="D181" s="109">
        <v>33.0</v>
      </c>
      <c r="E181" s="84" t="str">
        <f t="shared" si="2"/>
        <v>Y</v>
      </c>
      <c r="F181" s="37" t="s">
        <v>485</v>
      </c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ht="13.5" customHeight="1">
      <c r="A182" s="108">
        <f>'Sessional + End Term Assessment'!A187</f>
        <v>180</v>
      </c>
      <c r="B182" s="99" t="str">
        <f>'Sessional + End Term Assessment'!B187</f>
        <v>23ETCCE005</v>
      </c>
      <c r="C182" s="99" t="str">
        <f>'Sessional + End Term Assessment'!C187</f>
        <v>NARESH MEENA</v>
      </c>
      <c r="D182" s="109">
        <v>57.0</v>
      </c>
      <c r="E182" s="84" t="str">
        <f t="shared" si="2"/>
        <v>N</v>
      </c>
      <c r="F182" s="37" t="s">
        <v>484</v>
      </c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ht="13.5" customHeight="1">
      <c r="A183" s="108">
        <f>'Sessional + End Term Assessment'!A188</f>
        <v>181</v>
      </c>
      <c r="B183" s="99" t="str">
        <f>'Sessional + End Term Assessment'!B188</f>
        <v>23ETCCE006</v>
      </c>
      <c r="C183" s="99" t="str">
        <f>'Sessional + End Term Assessment'!C188</f>
        <v>NAVEEN NATH JOGI</v>
      </c>
      <c r="D183" s="109">
        <v>40.0</v>
      </c>
      <c r="E183" s="84" t="str">
        <f t="shared" si="2"/>
        <v>Y</v>
      </c>
      <c r="F183" s="37" t="s">
        <v>486</v>
      </c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ht="13.5" customHeight="1">
      <c r="A184" s="108">
        <f>'Sessional + End Term Assessment'!A189</f>
        <v>182</v>
      </c>
      <c r="B184" s="99" t="str">
        <f>'Sessional + End Term Assessment'!B189</f>
        <v>23ETCCE007</v>
      </c>
      <c r="C184" s="99" t="str">
        <f>'Sessional + End Term Assessment'!C189</f>
        <v>SAYAM MEHTA</v>
      </c>
      <c r="D184" s="109">
        <v>64.0</v>
      </c>
      <c r="E184" s="84" t="str">
        <f t="shared" si="2"/>
        <v>N</v>
      </c>
      <c r="F184" s="37" t="s">
        <v>486</v>
      </c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ht="13.5" customHeight="1">
      <c r="A185" s="108">
        <f>'Sessional + End Term Assessment'!A190</f>
        <v>183</v>
      </c>
      <c r="B185" s="99" t="str">
        <f>'Sessional + End Term Assessment'!B190</f>
        <v>23ETCCE008</v>
      </c>
      <c r="C185" s="99" t="str">
        <f>'Sessional + End Term Assessment'!C190</f>
        <v>SHIVAM</v>
      </c>
      <c r="D185" s="109">
        <v>60.0</v>
      </c>
      <c r="E185" s="84" t="str">
        <f t="shared" si="2"/>
        <v>N</v>
      </c>
      <c r="F185" s="37" t="s">
        <v>484</v>
      </c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ht="13.5" customHeight="1">
      <c r="A186" s="108">
        <f>'Sessional + End Term Assessment'!A191</f>
        <v>184</v>
      </c>
      <c r="B186" s="99" t="str">
        <f>'Sessional + End Term Assessment'!B191</f>
        <v>23ETCEC001</v>
      </c>
      <c r="C186" s="99" t="str">
        <f>'Sessional + End Term Assessment'!C191</f>
        <v>ABHISHEK JODHA</v>
      </c>
      <c r="D186" s="109">
        <v>66.0</v>
      </c>
      <c r="E186" s="84" t="str">
        <f t="shared" si="2"/>
        <v>N</v>
      </c>
      <c r="F186" s="37" t="s">
        <v>484</v>
      </c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ht="13.5" customHeight="1">
      <c r="A187" s="108">
        <f>'Sessional + End Term Assessment'!A192</f>
        <v>185</v>
      </c>
      <c r="B187" s="99" t="str">
        <f>'Sessional + End Term Assessment'!B192</f>
        <v>23ETCEC002</v>
      </c>
      <c r="C187" s="99" t="str">
        <f>'Sessional + End Term Assessment'!C192</f>
        <v>ANJALI RATHORE</v>
      </c>
      <c r="D187" s="109">
        <v>66.0</v>
      </c>
      <c r="E187" s="84" t="str">
        <f t="shared" si="2"/>
        <v>N</v>
      </c>
      <c r="F187" s="37" t="s">
        <v>484</v>
      </c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ht="13.5" customHeight="1">
      <c r="A188" s="108">
        <f>'Sessional + End Term Assessment'!A193</f>
        <v>186</v>
      </c>
      <c r="B188" s="99" t="str">
        <f>'Sessional + End Term Assessment'!B193</f>
        <v>23ETCEC003</v>
      </c>
      <c r="C188" s="99" t="str">
        <f>'Sessional + End Term Assessment'!C193</f>
        <v>ARCHI KHATTAR</v>
      </c>
      <c r="D188" s="109">
        <v>64.0</v>
      </c>
      <c r="E188" s="84" t="str">
        <f t="shared" si="2"/>
        <v>N</v>
      </c>
      <c r="F188" s="37" t="s">
        <v>484</v>
      </c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ht="13.5" customHeight="1">
      <c r="A189" s="108">
        <f>'Sessional + End Term Assessment'!A194</f>
        <v>187</v>
      </c>
      <c r="B189" s="99" t="str">
        <f>'Sessional + End Term Assessment'!B194</f>
        <v>23ETCEC004</v>
      </c>
      <c r="C189" s="99" t="str">
        <f>'Sessional + End Term Assessment'!C194</f>
        <v>DEVENDRA SINGH</v>
      </c>
      <c r="D189" s="109">
        <v>46.0</v>
      </c>
      <c r="E189" s="84" t="str">
        <f t="shared" si="2"/>
        <v>N</v>
      </c>
      <c r="F189" s="37" t="s">
        <v>483</v>
      </c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ht="13.5" customHeight="1">
      <c r="A190" s="108">
        <f>'Sessional + End Term Assessment'!A195</f>
        <v>188</v>
      </c>
      <c r="B190" s="99" t="str">
        <f>'Sessional + End Term Assessment'!B195</f>
        <v>23ETCEC005</v>
      </c>
      <c r="C190" s="99" t="str">
        <f>'Sessional + End Term Assessment'!C195</f>
        <v>JAIN MAYANK AMRUT</v>
      </c>
      <c r="D190" s="109">
        <v>64.0</v>
      </c>
      <c r="E190" s="84" t="str">
        <f t="shared" si="2"/>
        <v>N</v>
      </c>
      <c r="F190" s="37" t="s">
        <v>486</v>
      </c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ht="13.5" customHeight="1">
      <c r="A191" s="108">
        <f>'Sessional + End Term Assessment'!A196</f>
        <v>189</v>
      </c>
      <c r="B191" s="99" t="str">
        <f>'Sessional + End Term Assessment'!B196</f>
        <v>23ETCEC006</v>
      </c>
      <c r="C191" s="99" t="str">
        <f>'Sessional + End Term Assessment'!C196</f>
        <v>MANISH BYAWAT</v>
      </c>
      <c r="D191" s="100">
        <v>40.0</v>
      </c>
      <c r="E191" s="84" t="s">
        <v>89</v>
      </c>
      <c r="F191" s="37" t="s">
        <v>89</v>
      </c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ht="13.5" customHeight="1">
      <c r="A192" s="108">
        <f>'Sessional + End Term Assessment'!A197</f>
        <v>190</v>
      </c>
      <c r="B192" s="99" t="str">
        <f>'Sessional + End Term Assessment'!B197</f>
        <v>23ETCEC007</v>
      </c>
      <c r="C192" s="99" t="str">
        <f>'Sessional + End Term Assessment'!C197</f>
        <v>MS.HITAL KUMAWAT</v>
      </c>
      <c r="D192" s="109">
        <v>64.0</v>
      </c>
      <c r="E192" s="84" t="str">
        <f t="shared" ref="E192:E199" si="3">IF(D192&lt;=45,"Y","N")</f>
        <v>N</v>
      </c>
      <c r="F192" s="37" t="s">
        <v>486</v>
      </c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ht="13.5" customHeight="1">
      <c r="A193" s="108">
        <f>'Sessional + End Term Assessment'!A198</f>
        <v>191</v>
      </c>
      <c r="B193" s="99" t="str">
        <f>'Sessional + End Term Assessment'!B198</f>
        <v>23ETCEC008</v>
      </c>
      <c r="C193" s="99" t="str">
        <f>'Sessional + End Term Assessment'!C198</f>
        <v>NARENDRA SINGH CHAUHAN</v>
      </c>
      <c r="D193" s="109">
        <v>40.0</v>
      </c>
      <c r="E193" s="84" t="str">
        <f t="shared" si="3"/>
        <v>Y</v>
      </c>
      <c r="F193" s="37" t="s">
        <v>483</v>
      </c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ht="13.5" customHeight="1">
      <c r="A194" s="108">
        <f>'Sessional + End Term Assessment'!A199</f>
        <v>192</v>
      </c>
      <c r="B194" s="99" t="str">
        <f>'Sessional + End Term Assessment'!B199</f>
        <v>23ETCEC009</v>
      </c>
      <c r="C194" s="99" t="str">
        <f>'Sessional + End Term Assessment'!C199</f>
        <v>RAGHURAJ RANA</v>
      </c>
      <c r="D194" s="109">
        <v>66.0</v>
      </c>
      <c r="E194" s="84" t="str">
        <f t="shared" si="3"/>
        <v>N</v>
      </c>
      <c r="F194" s="37" t="s">
        <v>483</v>
      </c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ht="13.5" customHeight="1">
      <c r="A195" s="108">
        <f>'Sessional + End Term Assessment'!A200</f>
        <v>193</v>
      </c>
      <c r="B195" s="99" t="str">
        <f>'Sessional + End Term Assessment'!B200</f>
        <v>23ETCEC010</v>
      </c>
      <c r="C195" s="99" t="str">
        <f>'Sessional + End Term Assessment'!C200</f>
        <v>RAJAT RAJ SINGH CHOUHAN</v>
      </c>
      <c r="D195" s="109">
        <v>55.0</v>
      </c>
      <c r="E195" s="84" t="str">
        <f t="shared" si="3"/>
        <v>N</v>
      </c>
      <c r="F195" s="37" t="s">
        <v>483</v>
      </c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ht="13.5" customHeight="1">
      <c r="A196" s="108">
        <f>'Sessional + End Term Assessment'!A201</f>
        <v>194</v>
      </c>
      <c r="B196" s="99" t="str">
        <f>'Sessional + End Term Assessment'!B201</f>
        <v>23ETCEC011</v>
      </c>
      <c r="C196" s="99" t="str">
        <f>'Sessional + End Term Assessment'!C201</f>
        <v>RISHABH SOLANKI</v>
      </c>
      <c r="D196" s="109">
        <v>64.0</v>
      </c>
      <c r="E196" s="84" t="str">
        <f t="shared" si="3"/>
        <v>N</v>
      </c>
      <c r="F196" s="37" t="s">
        <v>483</v>
      </c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ht="13.5" customHeight="1">
      <c r="A197" s="108">
        <f>'Sessional + End Term Assessment'!A202</f>
        <v>195</v>
      </c>
      <c r="B197" s="99" t="str">
        <f>'Sessional + End Term Assessment'!B202</f>
        <v>23ETCEC012</v>
      </c>
      <c r="C197" s="99" t="str">
        <f>'Sessional + End Term Assessment'!C202</f>
        <v>RUDRAKSH TELI</v>
      </c>
      <c r="D197" s="109">
        <v>51.0</v>
      </c>
      <c r="E197" s="84" t="str">
        <f t="shared" si="3"/>
        <v>N</v>
      </c>
      <c r="F197" s="37" t="s">
        <v>486</v>
      </c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ht="13.5" customHeight="1">
      <c r="A198" s="108">
        <f>'Sessional + End Term Assessment'!A203</f>
        <v>196</v>
      </c>
      <c r="B198" s="99" t="str">
        <f>'Sessional + End Term Assessment'!B203</f>
        <v>23ETCEC013</v>
      </c>
      <c r="C198" s="99" t="str">
        <f>'Sessional + End Term Assessment'!C203</f>
        <v>SUMIT GOSWAMI</v>
      </c>
      <c r="D198" s="100">
        <v>51.0</v>
      </c>
      <c r="E198" s="84" t="str">
        <f t="shared" si="3"/>
        <v>N</v>
      </c>
      <c r="F198" s="37" t="s">
        <v>485</v>
      </c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ht="13.5" customHeight="1">
      <c r="A199" s="108">
        <f>'Sessional + End Term Assessment'!A204</f>
        <v>197</v>
      </c>
      <c r="B199" s="99" t="str">
        <f>'Sessional + End Term Assessment'!B204</f>
        <v>23ETCME001</v>
      </c>
      <c r="C199" s="99" t="str">
        <f>'Sessional + End Term Assessment'!C204</f>
        <v>MANOJ MEGHWAL</v>
      </c>
      <c r="D199" s="100">
        <v>57.0</v>
      </c>
      <c r="E199" s="84" t="str">
        <f t="shared" si="3"/>
        <v>N</v>
      </c>
      <c r="F199" s="37" t="s">
        <v>485</v>
      </c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ht="13.5" customHeight="1">
      <c r="A200" s="108">
        <f>'Sessional + End Term Assessment'!A205</f>
        <v>198</v>
      </c>
      <c r="B200" s="99" t="str">
        <f>'Sessional + End Term Assessment'!B205</f>
        <v>23ETCME002</v>
      </c>
      <c r="C200" s="99" t="str">
        <f>'Sessional + End Term Assessment'!C205</f>
        <v>SAHIL GARASIYA</v>
      </c>
      <c r="D200" s="37" t="s">
        <v>89</v>
      </c>
      <c r="E200" s="84" t="s">
        <v>89</v>
      </c>
      <c r="F200" s="37" t="s">
        <v>89</v>
      </c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ht="13.5" customHeight="1">
      <c r="A201" s="108">
        <f>'Sessional + End Term Assessment'!A206</f>
        <v>199</v>
      </c>
      <c r="B201" s="99" t="str">
        <f>'Sessional + End Term Assessment'!B206</f>
        <v>23ETCME003</v>
      </c>
      <c r="C201" s="99" t="str">
        <f>'Sessional + End Term Assessment'!C206</f>
        <v>VIKAS MEGHWAL</v>
      </c>
      <c r="D201" s="100">
        <v>64.0</v>
      </c>
      <c r="E201" s="84" t="str">
        <f>IF(D201&lt;=45,"Y","N")</f>
        <v>N</v>
      </c>
      <c r="F201" s="37" t="s">
        <v>485</v>
      </c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ht="13.5" customHeight="1">
      <c r="A202" s="108">
        <f>'Sessional + End Term Assessment'!A207</f>
        <v>200</v>
      </c>
      <c r="B202" s="99" t="str">
        <f>'Sessional + End Term Assessment'!B207</f>
        <v>23ETCME004</v>
      </c>
      <c r="C202" s="99" t="str">
        <f>'Sessional + End Term Assessment'!C207</f>
        <v>VIKASH KUMAR</v>
      </c>
      <c r="D202" s="37" t="s">
        <v>89</v>
      </c>
      <c r="E202" s="37" t="s">
        <v>89</v>
      </c>
      <c r="F202" s="37" t="s">
        <v>89</v>
      </c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ht="13.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ht="13.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ht="13.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ht="13.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ht="13.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ht="13.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ht="13.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ht="13.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ht="13.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ht="13.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ht="13.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ht="13.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ht="13.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ht="13.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ht="13.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ht="13.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ht="13.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ht="13.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ht="13.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ht="13.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ht="13.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ht="13.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ht="13.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ht="13.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ht="13.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ht="13.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ht="13.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ht="13.5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ht="13.5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ht="13.5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ht="13.5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ht="13.5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ht="13.5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ht="13.5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ht="13.5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ht="13.5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ht="13.5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ht="13.5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ht="13.5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ht="13.5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ht="13.5" customHeight="1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ht="13.5" customHeight="1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ht="13.5" customHeight="1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ht="13.5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ht="13.5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ht="13.5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ht="13.5" customHeight="1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ht="13.5" customHeight="1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ht="13.5" customHeight="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ht="13.5" customHeight="1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ht="13.5" customHeight="1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ht="13.5" customHeight="1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ht="13.5" customHeight="1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ht="13.5" customHeight="1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ht="13.5" customHeight="1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ht="13.5" customHeight="1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ht="13.5" customHeight="1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ht="13.5" customHeight="1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ht="13.5" customHeight="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ht="13.5" customHeight="1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ht="13.5" customHeight="1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ht="13.5" customHeight="1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ht="13.5" customHeight="1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ht="13.5" customHeight="1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ht="13.5" customHeight="1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ht="13.5" customHeight="1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ht="13.5" customHeight="1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ht="13.5" customHeight="1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ht="13.5" customHeight="1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ht="13.5" customHeight="1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ht="13.5" customHeight="1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ht="13.5" customHeight="1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ht="13.5" customHeight="1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ht="13.5" customHeight="1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ht="13.5" customHeight="1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ht="13.5" customHeight="1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ht="13.5" customHeight="1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ht="13.5" customHeight="1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ht="13.5" customHeight="1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ht="13.5" customHeight="1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ht="13.5" customHeight="1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ht="13.5" customHeight="1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ht="13.5" customHeight="1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ht="13.5" customHeight="1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ht="13.5" customHeight="1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ht="13.5" customHeight="1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ht="13.5" customHeight="1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ht="13.5" customHeight="1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ht="13.5" customHeight="1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ht="13.5" customHeight="1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ht="13.5" customHeight="1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ht="13.5" customHeight="1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ht="13.5" customHeight="1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ht="13.5" customHeight="1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ht="13.5" customHeight="1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ht="13.5" customHeight="1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ht="13.5" customHeight="1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ht="13.5" customHeight="1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ht="13.5" customHeight="1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ht="13.5" customHeight="1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ht="13.5" customHeight="1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ht="13.5" customHeight="1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ht="13.5" customHeight="1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ht="13.5" customHeight="1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ht="13.5" customHeight="1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ht="13.5" customHeight="1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ht="13.5" customHeight="1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ht="13.5" customHeight="1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ht="13.5" customHeight="1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ht="13.5" customHeight="1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ht="13.5" customHeight="1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ht="13.5" customHeight="1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ht="13.5" customHeight="1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ht="13.5" customHeight="1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ht="13.5" customHeight="1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ht="13.5" customHeight="1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ht="13.5" customHeight="1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ht="13.5" customHeight="1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ht="13.5" customHeight="1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ht="13.5" customHeight="1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ht="13.5" customHeight="1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ht="13.5" customHeight="1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ht="13.5" customHeight="1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ht="13.5" customHeight="1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ht="13.5" customHeight="1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ht="13.5" customHeight="1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ht="13.5" customHeight="1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ht="13.5" customHeight="1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ht="13.5" customHeight="1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ht="13.5" customHeight="1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ht="13.5" customHeight="1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ht="13.5" customHeight="1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ht="13.5" customHeight="1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ht="13.5" customHeight="1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ht="13.5" customHeight="1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ht="13.5" customHeight="1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ht="13.5" customHeight="1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ht="13.5" customHeight="1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ht="13.5" customHeight="1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ht="13.5" customHeight="1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ht="13.5" customHeight="1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ht="13.5" customHeight="1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ht="13.5" customHeight="1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ht="13.5" customHeight="1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ht="13.5" customHeight="1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ht="13.5" customHeight="1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ht="13.5" customHeight="1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ht="13.5" customHeight="1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ht="13.5" customHeight="1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ht="13.5" customHeight="1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ht="13.5" customHeight="1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ht="13.5" customHeight="1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ht="13.5" customHeight="1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ht="13.5" customHeight="1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ht="13.5" customHeight="1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ht="13.5" customHeight="1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ht="13.5" customHeight="1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ht="13.5" customHeight="1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ht="13.5" customHeight="1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ht="13.5" customHeight="1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ht="13.5" customHeight="1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ht="13.5" customHeight="1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ht="13.5" customHeight="1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ht="13.5" customHeight="1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ht="13.5" customHeight="1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ht="13.5" customHeight="1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ht="13.5" customHeight="1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ht="13.5" customHeight="1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ht="13.5" customHeight="1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ht="13.5" customHeight="1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ht="13.5" customHeight="1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ht="13.5" customHeight="1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ht="13.5" customHeight="1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ht="13.5" customHeight="1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ht="13.5" customHeight="1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ht="13.5" customHeight="1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ht="13.5" customHeight="1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ht="13.5" customHeight="1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ht="13.5" customHeight="1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ht="13.5" customHeight="1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ht="13.5" customHeight="1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ht="13.5" customHeight="1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ht="13.5" customHeight="1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ht="13.5" customHeight="1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ht="13.5" customHeight="1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ht="13.5" customHeight="1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ht="13.5" customHeight="1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ht="13.5" customHeight="1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ht="13.5" customHeight="1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ht="13.5" customHeight="1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ht="13.5" customHeight="1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ht="13.5" customHeight="1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ht="13.5" customHeight="1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ht="13.5" customHeight="1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ht="13.5" customHeight="1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ht="13.5" customHeight="1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ht="13.5" customHeight="1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ht="13.5" customHeight="1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ht="13.5" customHeight="1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ht="13.5" customHeight="1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:$E$202"/>
  <mergeCells count="1">
    <mergeCell ref="A1:E1"/>
  </mergeCells>
  <conditionalFormatting sqref="E3:E201">
    <cfRule type="cellIs" dxfId="3" priority="1" operator="equal">
      <formula>"Y"</formula>
    </cfRule>
  </conditionalFormatting>
  <printOptions/>
  <pageMargins bottom="0.75" footer="0.0" header="0.0" left="0.7" right="0.7" top="0.75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16" width="8.38"/>
    <col customWidth="1" min="17" max="26" width="7.63"/>
  </cols>
  <sheetData>
    <row r="1" ht="19.5" customHeight="1">
      <c r="A1" s="1" t="str">
        <f>'CO-PO Mapping'!A1:P1</f>
        <v>DEPARTMENT OF BASIC SCIENCE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" t="s">
        <v>487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" t="str">
        <f>'CO-PO Mapping'!A3:P3</f>
        <v>I YEAR II SEM 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" t="str">
        <f>'CO-PO Mapping'!A4:P4</f>
        <v>SUBJECT: Basic Civil Engineering                                                                                                         Faculty: Dr. Kuldeep Swarnkar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110"/>
      <c r="R4" s="110"/>
      <c r="S4" s="110"/>
      <c r="T4" s="110"/>
      <c r="U4" s="110"/>
      <c r="V4" s="110"/>
      <c r="W4" s="110"/>
      <c r="X4" s="110"/>
      <c r="Y4" s="110"/>
      <c r="Z4" s="110"/>
    </row>
    <row r="5" ht="19.5" customHeight="1">
      <c r="A5" s="16" t="s">
        <v>29</v>
      </c>
      <c r="B5" s="72" t="s">
        <v>30</v>
      </c>
      <c r="C5" s="17" t="s">
        <v>31</v>
      </c>
      <c r="D5" s="111" t="s">
        <v>488</v>
      </c>
      <c r="E5" s="111" t="s">
        <v>489</v>
      </c>
      <c r="F5" s="111" t="s">
        <v>490</v>
      </c>
      <c r="G5" s="111" t="s">
        <v>491</v>
      </c>
      <c r="H5" s="111" t="s">
        <v>492</v>
      </c>
      <c r="I5" s="112" t="s">
        <v>493</v>
      </c>
      <c r="J5" s="2"/>
      <c r="K5" s="2"/>
      <c r="L5" s="2"/>
      <c r="M5" s="3"/>
      <c r="N5" s="16" t="s">
        <v>34</v>
      </c>
      <c r="O5" s="16" t="s">
        <v>34</v>
      </c>
      <c r="P5" s="16" t="s">
        <v>34</v>
      </c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9.5" customHeight="1">
      <c r="A6" s="73"/>
      <c r="B6" s="73"/>
      <c r="C6" s="17" t="s">
        <v>462</v>
      </c>
      <c r="D6" s="20"/>
      <c r="E6" s="20"/>
      <c r="F6" s="20"/>
      <c r="G6" s="20"/>
      <c r="H6" s="20"/>
      <c r="I6" s="111" t="s">
        <v>488</v>
      </c>
      <c r="J6" s="111" t="s">
        <v>489</v>
      </c>
      <c r="K6" s="111" t="s">
        <v>490</v>
      </c>
      <c r="L6" s="111" t="s">
        <v>491</v>
      </c>
      <c r="M6" s="111" t="s">
        <v>492</v>
      </c>
      <c r="N6" s="73"/>
      <c r="O6" s="73"/>
      <c r="P6" s="73"/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73"/>
      <c r="B7" s="73"/>
      <c r="C7" s="17"/>
      <c r="D7" s="17" t="s">
        <v>34</v>
      </c>
      <c r="E7" s="17" t="s">
        <v>34</v>
      </c>
      <c r="F7" s="17" t="s">
        <v>34</v>
      </c>
      <c r="G7" s="17" t="s">
        <v>34</v>
      </c>
      <c r="H7" s="17" t="s">
        <v>34</v>
      </c>
      <c r="I7" s="20"/>
      <c r="J7" s="20"/>
      <c r="K7" s="20"/>
      <c r="L7" s="20"/>
      <c r="M7" s="20"/>
      <c r="N7" s="20"/>
      <c r="O7" s="20"/>
      <c r="P7" s="20"/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20"/>
      <c r="B8" s="20"/>
      <c r="C8" s="17" t="s">
        <v>36</v>
      </c>
      <c r="D8" s="17">
        <f>' MID Term 1'!D6+'MID Term 2'!D6</f>
        <v>28</v>
      </c>
      <c r="E8" s="17">
        <f>' MID Term 1'!H6+'MID Term 2'!E6</f>
        <v>28</v>
      </c>
      <c r="F8" s="17">
        <f>' MID Term 1'!L6+'MID Term 2'!F6</f>
        <v>28</v>
      </c>
      <c r="G8" s="17">
        <f>' MID Term 1'!Q6+'MID Term 2'!J6</f>
        <v>28</v>
      </c>
      <c r="H8" s="17">
        <f>' MID Term 1'!R6+'MID Term 2'!N6</f>
        <v>28</v>
      </c>
      <c r="I8" s="113">
        <v>0.7</v>
      </c>
      <c r="J8" s="113">
        <v>0.7</v>
      </c>
      <c r="K8" s="113">
        <v>0.7</v>
      </c>
      <c r="L8" s="113">
        <v>0.7</v>
      </c>
      <c r="M8" s="113">
        <v>0.7</v>
      </c>
      <c r="N8" s="16">
        <f>SUM(D8:H8)</f>
        <v>140</v>
      </c>
      <c r="O8" s="16">
        <f>ROUND(N8/2,0)</f>
        <v>70</v>
      </c>
      <c r="P8" s="16"/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1" t="s">
        <v>39</v>
      </c>
      <c r="B9" s="2"/>
      <c r="C9" s="3"/>
      <c r="D9" s="26">
        <v>0.7</v>
      </c>
      <c r="E9" s="26">
        <v>0.7</v>
      </c>
      <c r="F9" s="26">
        <v>0.7</v>
      </c>
      <c r="G9" s="26">
        <v>0.7</v>
      </c>
      <c r="H9" s="26">
        <v>0.7</v>
      </c>
      <c r="I9" s="20"/>
      <c r="J9" s="20"/>
      <c r="K9" s="20"/>
      <c r="L9" s="20"/>
      <c r="M9" s="20"/>
      <c r="N9" s="20"/>
      <c r="O9" s="20"/>
      <c r="P9" s="20"/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77">
        <f>'Sessional + End Term Assessment'!A8</f>
        <v>1</v>
      </c>
      <c r="B10" s="78" t="str">
        <f>'Sessional + End Term Assessment'!B8</f>
        <v>23ETCCS001</v>
      </c>
      <c r="C10" s="104" t="str">
        <f>'Sessional + End Term Assessment'!C8</f>
        <v>AAKANSHA SILAWAT</v>
      </c>
      <c r="D10" s="10">
        <f>' MID Term 1'!D7+'MID Term 2'!D7</f>
        <v>24</v>
      </c>
      <c r="E10" s="10">
        <f>' MID Term 1'!H7+'MID Term 2'!E7</f>
        <v>20</v>
      </c>
      <c r="F10" s="10">
        <f>' MID Term 1'!L7+'MID Term 2'!F7</f>
        <v>26</v>
      </c>
      <c r="G10" s="10">
        <f>' MID Term 1'!Q7+'MID Term 2'!J7</f>
        <v>25</v>
      </c>
      <c r="H10" s="31">
        <f>' MID Term 1'!R7+'MID Term 2'!N7</f>
        <v>16</v>
      </c>
      <c r="I10" s="10">
        <f t="shared" ref="I10:M10" si="1">IF((D10/$D$8)&gt;=$I$8,1,0)</f>
        <v>1</v>
      </c>
      <c r="J10" s="10">
        <f t="shared" si="1"/>
        <v>1</v>
      </c>
      <c r="K10" s="10">
        <f t="shared" si="1"/>
        <v>1</v>
      </c>
      <c r="L10" s="10">
        <f t="shared" si="1"/>
        <v>1</v>
      </c>
      <c r="M10" s="10">
        <f t="shared" si="1"/>
        <v>0</v>
      </c>
      <c r="N10" s="10">
        <f t="shared" ref="N10:N179" si="3">SUM(D10:H10)</f>
        <v>111</v>
      </c>
      <c r="O10" s="10">
        <f t="shared" ref="O10:O179" si="4">ROUND(N10/2,0)</f>
        <v>56</v>
      </c>
      <c r="P10" s="10">
        <f t="shared" ref="P10:P179" si="5">SUM(O10)</f>
        <v>56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77">
        <f>'Sessional + End Term Assessment'!A9</f>
        <v>2</v>
      </c>
      <c r="B11" s="78" t="str">
        <f>'Sessional + End Term Assessment'!B9</f>
        <v>23ETCCS002</v>
      </c>
      <c r="C11" s="104" t="str">
        <f>'Sessional + End Term Assessment'!C9</f>
        <v>ABHINAV MISHRA</v>
      </c>
      <c r="D11" s="10">
        <f>' MID Term 1'!D8+'MID Term 2'!D8</f>
        <v>20</v>
      </c>
      <c r="E11" s="10">
        <f>' MID Term 1'!H8+'MID Term 2'!E8</f>
        <v>24</v>
      </c>
      <c r="F11" s="10">
        <f>' MID Term 1'!L8+'MID Term 2'!F8</f>
        <v>25</v>
      </c>
      <c r="G11" s="10">
        <f>' MID Term 1'!Q8+'MID Term 2'!J8</f>
        <v>28</v>
      </c>
      <c r="H11" s="31">
        <f>' MID Term 1'!R8+'MID Term 2'!N8</f>
        <v>18</v>
      </c>
      <c r="I11" s="10">
        <f t="shared" ref="I11:M11" si="2">IF((D11/$D$8)&gt;=$I$8,1,0)</f>
        <v>1</v>
      </c>
      <c r="J11" s="10">
        <f t="shared" si="2"/>
        <v>1</v>
      </c>
      <c r="K11" s="10">
        <f t="shared" si="2"/>
        <v>1</v>
      </c>
      <c r="L11" s="10">
        <f t="shared" si="2"/>
        <v>1</v>
      </c>
      <c r="M11" s="10">
        <f t="shared" si="2"/>
        <v>0</v>
      </c>
      <c r="N11" s="10">
        <f t="shared" si="3"/>
        <v>115</v>
      </c>
      <c r="O11" s="10">
        <f t="shared" si="4"/>
        <v>58</v>
      </c>
      <c r="P11" s="10">
        <f t="shared" si="5"/>
        <v>58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9.5" customHeight="1">
      <c r="A12" s="77">
        <f>'Sessional + End Term Assessment'!A10</f>
        <v>3</v>
      </c>
      <c r="B12" s="78" t="str">
        <f>'Sessional + End Term Assessment'!B10</f>
        <v>23ETCCS003</v>
      </c>
      <c r="C12" s="104" t="str">
        <f>'Sessional + End Term Assessment'!C10</f>
        <v>ACHAL JAIN</v>
      </c>
      <c r="D12" s="10">
        <f>' MID Term 1'!D9+'MID Term 2'!D9</f>
        <v>28</v>
      </c>
      <c r="E12" s="10">
        <f>' MID Term 1'!H9+'MID Term 2'!E9</f>
        <v>14</v>
      </c>
      <c r="F12" s="10">
        <f>' MID Term 1'!L9+'MID Term 2'!F9</f>
        <v>24</v>
      </c>
      <c r="G12" s="10">
        <f>' MID Term 1'!Q9+'MID Term 2'!J9</f>
        <v>21</v>
      </c>
      <c r="H12" s="31">
        <f>' MID Term 1'!R9+'MID Term 2'!N9</f>
        <v>16</v>
      </c>
      <c r="I12" s="10">
        <f t="shared" ref="I12:M12" si="6">IF((D12/$D$8)&gt;=$I$8,1,0)</f>
        <v>1</v>
      </c>
      <c r="J12" s="10">
        <f t="shared" si="6"/>
        <v>0</v>
      </c>
      <c r="K12" s="10">
        <f t="shared" si="6"/>
        <v>1</v>
      </c>
      <c r="L12" s="10">
        <f t="shared" si="6"/>
        <v>1</v>
      </c>
      <c r="M12" s="10">
        <f t="shared" si="6"/>
        <v>0</v>
      </c>
      <c r="N12" s="10">
        <f t="shared" si="3"/>
        <v>103</v>
      </c>
      <c r="O12" s="10">
        <f t="shared" si="4"/>
        <v>52</v>
      </c>
      <c r="P12" s="10">
        <f t="shared" si="5"/>
        <v>52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9.5" customHeight="1">
      <c r="A13" s="77">
        <f>'Sessional + End Term Assessment'!A11</f>
        <v>4</v>
      </c>
      <c r="B13" s="78" t="str">
        <f>'Sessional + End Term Assessment'!B11</f>
        <v>23ETCCS004</v>
      </c>
      <c r="C13" s="104" t="str">
        <f>'Sessional + End Term Assessment'!C11</f>
        <v>ADITYA SISODIYA</v>
      </c>
      <c r="D13" s="10">
        <f>' MID Term 1'!D10+'MID Term 2'!D10</f>
        <v>28</v>
      </c>
      <c r="E13" s="10">
        <f>' MID Term 1'!H10+'MID Term 2'!E10</f>
        <v>24</v>
      </c>
      <c r="F13" s="10">
        <f>' MID Term 1'!L10+'MID Term 2'!F10</f>
        <v>27</v>
      </c>
      <c r="G13" s="10">
        <f>' MID Term 1'!Q10+'MID Term 2'!J10</f>
        <v>28</v>
      </c>
      <c r="H13" s="31">
        <f>' MID Term 1'!R10+'MID Term 2'!N10</f>
        <v>22</v>
      </c>
      <c r="I13" s="10">
        <f t="shared" ref="I13:M13" si="7">IF((D13/$D$8)&gt;=$I$8,1,0)</f>
        <v>1</v>
      </c>
      <c r="J13" s="10">
        <f t="shared" si="7"/>
        <v>1</v>
      </c>
      <c r="K13" s="10">
        <f t="shared" si="7"/>
        <v>1</v>
      </c>
      <c r="L13" s="10">
        <f t="shared" si="7"/>
        <v>1</v>
      </c>
      <c r="M13" s="10">
        <f t="shared" si="7"/>
        <v>1</v>
      </c>
      <c r="N13" s="10">
        <f t="shared" si="3"/>
        <v>129</v>
      </c>
      <c r="O13" s="10">
        <f t="shared" si="4"/>
        <v>65</v>
      </c>
      <c r="P13" s="10">
        <f t="shared" si="5"/>
        <v>65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9.5" customHeight="1">
      <c r="A14" s="77">
        <f>'Sessional + End Term Assessment'!A12</f>
        <v>5</v>
      </c>
      <c r="B14" s="78" t="str">
        <f>'Sessional + End Term Assessment'!B12</f>
        <v>23ETCCS005</v>
      </c>
      <c r="C14" s="104" t="str">
        <f>'Sessional + End Term Assessment'!C12</f>
        <v>AKSHAT JAIN</v>
      </c>
      <c r="D14" s="10">
        <f>' MID Term 1'!D11+'MID Term 2'!D11</f>
        <v>19</v>
      </c>
      <c r="E14" s="10">
        <f>' MID Term 1'!H11+'MID Term 2'!E11</f>
        <v>20</v>
      </c>
      <c r="F14" s="10">
        <f>' MID Term 1'!L11+'MID Term 2'!F11</f>
        <v>20</v>
      </c>
      <c r="G14" s="10">
        <f>' MID Term 1'!Q11+'MID Term 2'!J11</f>
        <v>16</v>
      </c>
      <c r="H14" s="31">
        <f>' MID Term 1'!R11+'MID Term 2'!N11</f>
        <v>14</v>
      </c>
      <c r="I14" s="10">
        <f t="shared" ref="I14:M14" si="8">IF((D14/$D$8)&gt;=$I$8,1,0)</f>
        <v>0</v>
      </c>
      <c r="J14" s="10">
        <f t="shared" si="8"/>
        <v>1</v>
      </c>
      <c r="K14" s="10">
        <f t="shared" si="8"/>
        <v>1</v>
      </c>
      <c r="L14" s="10">
        <f t="shared" si="8"/>
        <v>0</v>
      </c>
      <c r="M14" s="10">
        <f t="shared" si="8"/>
        <v>0</v>
      </c>
      <c r="N14" s="10">
        <f t="shared" si="3"/>
        <v>89</v>
      </c>
      <c r="O14" s="10">
        <f t="shared" si="4"/>
        <v>45</v>
      </c>
      <c r="P14" s="10">
        <f t="shared" si="5"/>
        <v>45</v>
      </c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9.5" customHeight="1">
      <c r="A15" s="77">
        <f>'Sessional + End Term Assessment'!A13</f>
        <v>6</v>
      </c>
      <c r="B15" s="78" t="str">
        <f>'Sessional + End Term Assessment'!B13</f>
        <v>23ETCCS006</v>
      </c>
      <c r="C15" s="104" t="str">
        <f>'Sessional + End Term Assessment'!C13</f>
        <v>AKSHAY SUTHAR</v>
      </c>
      <c r="D15" s="10">
        <f>' MID Term 1'!D12+'MID Term 2'!D12</f>
        <v>14</v>
      </c>
      <c r="E15" s="10">
        <f>' MID Term 1'!H12+'MID Term 2'!E12</f>
        <v>19</v>
      </c>
      <c r="F15" s="10">
        <f>' MID Term 1'!L12+'MID Term 2'!F12</f>
        <v>24</v>
      </c>
      <c r="G15" s="10">
        <f>' MID Term 1'!Q12+'MID Term 2'!J12</f>
        <v>8</v>
      </c>
      <c r="H15" s="31">
        <f>' MID Term 1'!R12+'MID Term 2'!N12</f>
        <v>24</v>
      </c>
      <c r="I15" s="10">
        <f t="shared" ref="I15:M15" si="9">IF((D15/$D$8)&gt;=$I$8,1,0)</f>
        <v>0</v>
      </c>
      <c r="J15" s="10">
        <f t="shared" si="9"/>
        <v>0</v>
      </c>
      <c r="K15" s="10">
        <f t="shared" si="9"/>
        <v>1</v>
      </c>
      <c r="L15" s="10">
        <f t="shared" si="9"/>
        <v>0</v>
      </c>
      <c r="M15" s="10">
        <f t="shared" si="9"/>
        <v>1</v>
      </c>
      <c r="N15" s="10">
        <f t="shared" si="3"/>
        <v>89</v>
      </c>
      <c r="O15" s="10">
        <f t="shared" si="4"/>
        <v>45</v>
      </c>
      <c r="P15" s="10">
        <f t="shared" si="5"/>
        <v>45</v>
      </c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9.5" customHeight="1">
      <c r="A16" s="77">
        <f>'Sessional + End Term Assessment'!A14</f>
        <v>7</v>
      </c>
      <c r="B16" s="78" t="str">
        <f>'Sessional + End Term Assessment'!B14</f>
        <v>23ETCCS007</v>
      </c>
      <c r="C16" s="104" t="str">
        <f>'Sessional + End Term Assessment'!C14</f>
        <v>ANANT SINGH JADON</v>
      </c>
      <c r="D16" s="10">
        <f>' MID Term 1'!D13+'MID Term 2'!D13</f>
        <v>25</v>
      </c>
      <c r="E16" s="10">
        <f>' MID Term 1'!H13+'MID Term 2'!E13</f>
        <v>23</v>
      </c>
      <c r="F16" s="10">
        <f>' MID Term 1'!L13+'MID Term 2'!F13</f>
        <v>22</v>
      </c>
      <c r="G16" s="10">
        <f>' MID Term 1'!Q13+'MID Term 2'!J13</f>
        <v>25</v>
      </c>
      <c r="H16" s="31">
        <f>' MID Term 1'!R13+'MID Term 2'!N13</f>
        <v>26</v>
      </c>
      <c r="I16" s="10">
        <f t="shared" ref="I16:M16" si="10">IF((D16/$D$8)&gt;=$I$8,1,0)</f>
        <v>1</v>
      </c>
      <c r="J16" s="10">
        <f t="shared" si="10"/>
        <v>1</v>
      </c>
      <c r="K16" s="10">
        <f t="shared" si="10"/>
        <v>1</v>
      </c>
      <c r="L16" s="10">
        <f t="shared" si="10"/>
        <v>1</v>
      </c>
      <c r="M16" s="10">
        <f t="shared" si="10"/>
        <v>1</v>
      </c>
      <c r="N16" s="10">
        <f t="shared" si="3"/>
        <v>121</v>
      </c>
      <c r="O16" s="10">
        <f t="shared" si="4"/>
        <v>61</v>
      </c>
      <c r="P16" s="10">
        <f t="shared" si="5"/>
        <v>61</v>
      </c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9.5" customHeight="1">
      <c r="A17" s="77">
        <f>'Sessional + End Term Assessment'!A15</f>
        <v>8</v>
      </c>
      <c r="B17" s="78" t="str">
        <f>'Sessional + End Term Assessment'!B15</f>
        <v>23ETCCS008</v>
      </c>
      <c r="C17" s="104" t="str">
        <f>'Sessional + End Term Assessment'!C15</f>
        <v>ANISHKA RANAWAT</v>
      </c>
      <c r="D17" s="10">
        <f>' MID Term 1'!D14+'MID Term 2'!D14</f>
        <v>28</v>
      </c>
      <c r="E17" s="10">
        <f>' MID Term 1'!H14+'MID Term 2'!E14</f>
        <v>26</v>
      </c>
      <c r="F17" s="10">
        <f>' MID Term 1'!L14+'MID Term 2'!F14</f>
        <v>26</v>
      </c>
      <c r="G17" s="10">
        <f>' MID Term 1'!Q14+'MID Term 2'!J14</f>
        <v>28</v>
      </c>
      <c r="H17" s="31">
        <f>' MID Term 1'!R14+'MID Term 2'!N14</f>
        <v>25</v>
      </c>
      <c r="I17" s="10">
        <f t="shared" ref="I17:M17" si="11">IF((D17/$D$8)&gt;=$I$8,1,0)</f>
        <v>1</v>
      </c>
      <c r="J17" s="10">
        <f t="shared" si="11"/>
        <v>1</v>
      </c>
      <c r="K17" s="10">
        <f t="shared" si="11"/>
        <v>1</v>
      </c>
      <c r="L17" s="10">
        <f t="shared" si="11"/>
        <v>1</v>
      </c>
      <c r="M17" s="10">
        <f t="shared" si="11"/>
        <v>1</v>
      </c>
      <c r="N17" s="10">
        <f t="shared" si="3"/>
        <v>133</v>
      </c>
      <c r="O17" s="10">
        <f t="shared" si="4"/>
        <v>67</v>
      </c>
      <c r="P17" s="10">
        <f t="shared" si="5"/>
        <v>67</v>
      </c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9.5" customHeight="1">
      <c r="A18" s="77">
        <f>'Sessional + End Term Assessment'!A16</f>
        <v>9</v>
      </c>
      <c r="B18" s="78" t="str">
        <f>'Sessional + End Term Assessment'!B16</f>
        <v>23ETCCS009</v>
      </c>
      <c r="C18" s="104" t="str">
        <f>'Sessional + End Term Assessment'!C16</f>
        <v>ANJEL NATHAN</v>
      </c>
      <c r="D18" s="10">
        <f>' MID Term 1'!D15+'MID Term 2'!D15</f>
        <v>20</v>
      </c>
      <c r="E18" s="10">
        <f>' MID Term 1'!H15+'MID Term 2'!E15</f>
        <v>18</v>
      </c>
      <c r="F18" s="10">
        <f>' MID Term 1'!L15+'MID Term 2'!F15</f>
        <v>18</v>
      </c>
      <c r="G18" s="10">
        <f>' MID Term 1'!Q15+'MID Term 2'!J15</f>
        <v>10</v>
      </c>
      <c r="H18" s="31">
        <f>' MID Term 1'!R15+'MID Term 2'!N15</f>
        <v>27</v>
      </c>
      <c r="I18" s="10">
        <f t="shared" ref="I18:M18" si="12">IF((D18/$D$8)&gt;=$I$8,1,0)</f>
        <v>1</v>
      </c>
      <c r="J18" s="10">
        <f t="shared" si="12"/>
        <v>0</v>
      </c>
      <c r="K18" s="10">
        <f t="shared" si="12"/>
        <v>0</v>
      </c>
      <c r="L18" s="10">
        <f t="shared" si="12"/>
        <v>0</v>
      </c>
      <c r="M18" s="10">
        <f t="shared" si="12"/>
        <v>1</v>
      </c>
      <c r="N18" s="10">
        <f t="shared" si="3"/>
        <v>93</v>
      </c>
      <c r="O18" s="10">
        <f t="shared" si="4"/>
        <v>47</v>
      </c>
      <c r="P18" s="10">
        <f t="shared" si="5"/>
        <v>47</v>
      </c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9.5" customHeight="1">
      <c r="A19" s="77">
        <f>'Sessional + End Term Assessment'!A17</f>
        <v>10</v>
      </c>
      <c r="B19" s="78" t="str">
        <f>'Sessional + End Term Assessment'!B17</f>
        <v>23ETCCS010</v>
      </c>
      <c r="C19" s="104" t="str">
        <f>'Sessional + End Term Assessment'!C17</f>
        <v>AQSA MAKRANI</v>
      </c>
      <c r="D19" s="10">
        <f>' MID Term 1'!D16+'MID Term 2'!D16</f>
        <v>27</v>
      </c>
      <c r="E19" s="10">
        <f>' MID Term 1'!H16+'MID Term 2'!E16</f>
        <v>22</v>
      </c>
      <c r="F19" s="10">
        <f>' MID Term 1'!L16+'MID Term 2'!F16</f>
        <v>28</v>
      </c>
      <c r="G19" s="10">
        <f>' MID Term 1'!Q16+'MID Term 2'!J16</f>
        <v>24</v>
      </c>
      <c r="H19" s="31">
        <f>' MID Term 1'!R16+'MID Term 2'!N16</f>
        <v>28</v>
      </c>
      <c r="I19" s="10">
        <f t="shared" ref="I19:M19" si="13">IF((D19/$D$8)&gt;=$I$8,1,0)</f>
        <v>1</v>
      </c>
      <c r="J19" s="10">
        <f t="shared" si="13"/>
        <v>1</v>
      </c>
      <c r="K19" s="10">
        <f t="shared" si="13"/>
        <v>1</v>
      </c>
      <c r="L19" s="10">
        <f t="shared" si="13"/>
        <v>1</v>
      </c>
      <c r="M19" s="10">
        <f t="shared" si="13"/>
        <v>1</v>
      </c>
      <c r="N19" s="10">
        <f t="shared" si="3"/>
        <v>129</v>
      </c>
      <c r="O19" s="10">
        <f t="shared" si="4"/>
        <v>65</v>
      </c>
      <c r="P19" s="10">
        <f t="shared" si="5"/>
        <v>65</v>
      </c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9.5" customHeight="1">
      <c r="A20" s="77">
        <f>'Sessional + End Term Assessment'!A18</f>
        <v>11</v>
      </c>
      <c r="B20" s="78" t="str">
        <f>'Sessional + End Term Assessment'!B18</f>
        <v>23ETCCS011</v>
      </c>
      <c r="C20" s="104" t="str">
        <f>'Sessional + End Term Assessment'!C18</f>
        <v>ARIHANT KOTHARI</v>
      </c>
      <c r="D20" s="10">
        <f>' MID Term 1'!D17+'MID Term 2'!D17</f>
        <v>27</v>
      </c>
      <c r="E20" s="10">
        <f>' MID Term 1'!H17+'MID Term 2'!E17</f>
        <v>25</v>
      </c>
      <c r="F20" s="10">
        <f>' MID Term 1'!L17+'MID Term 2'!F17</f>
        <v>25</v>
      </c>
      <c r="G20" s="10">
        <f>' MID Term 1'!Q17+'MID Term 2'!J17</f>
        <v>24</v>
      </c>
      <c r="H20" s="31">
        <f>' MID Term 1'!R17+'MID Term 2'!N17</f>
        <v>28</v>
      </c>
      <c r="I20" s="10">
        <f t="shared" ref="I20:M20" si="14">IF((D20/$D$8)&gt;=$I$8,1,0)</f>
        <v>1</v>
      </c>
      <c r="J20" s="10">
        <f t="shared" si="14"/>
        <v>1</v>
      </c>
      <c r="K20" s="10">
        <f t="shared" si="14"/>
        <v>1</v>
      </c>
      <c r="L20" s="10">
        <f t="shared" si="14"/>
        <v>1</v>
      </c>
      <c r="M20" s="10">
        <f t="shared" si="14"/>
        <v>1</v>
      </c>
      <c r="N20" s="10">
        <f t="shared" si="3"/>
        <v>129</v>
      </c>
      <c r="O20" s="10">
        <f t="shared" si="4"/>
        <v>65</v>
      </c>
      <c r="P20" s="10">
        <f t="shared" si="5"/>
        <v>65</v>
      </c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9.5" customHeight="1">
      <c r="A21" s="77">
        <f>'Sessional + End Term Assessment'!A19</f>
        <v>12</v>
      </c>
      <c r="B21" s="78" t="str">
        <f>'Sessional + End Term Assessment'!B19</f>
        <v>23ETCCS012</v>
      </c>
      <c r="C21" s="104" t="str">
        <f>'Sessional + End Term Assessment'!C19</f>
        <v>ARYAN KUMAR SHRIVASTAVA</v>
      </c>
      <c r="D21" s="10">
        <f>' MID Term 1'!D18+'MID Term 2'!D18</f>
        <v>19</v>
      </c>
      <c r="E21" s="10">
        <f>' MID Term 1'!H18+'MID Term 2'!E18</f>
        <v>25</v>
      </c>
      <c r="F21" s="10">
        <f>' MID Term 1'!L18+'MID Term 2'!F18</f>
        <v>9</v>
      </c>
      <c r="G21" s="10">
        <f>' MID Term 1'!Q18+'MID Term 2'!J18</f>
        <v>8</v>
      </c>
      <c r="H21" s="31">
        <f>' MID Term 1'!R18+'MID Term 2'!N18</f>
        <v>28</v>
      </c>
      <c r="I21" s="10">
        <f t="shared" ref="I21:M21" si="15">IF((D21/$D$8)&gt;=$I$8,1,0)</f>
        <v>0</v>
      </c>
      <c r="J21" s="10">
        <f t="shared" si="15"/>
        <v>1</v>
      </c>
      <c r="K21" s="10">
        <f t="shared" si="15"/>
        <v>0</v>
      </c>
      <c r="L21" s="10">
        <f t="shared" si="15"/>
        <v>0</v>
      </c>
      <c r="M21" s="10">
        <f t="shared" si="15"/>
        <v>1</v>
      </c>
      <c r="N21" s="10">
        <f t="shared" si="3"/>
        <v>89</v>
      </c>
      <c r="O21" s="10">
        <f t="shared" si="4"/>
        <v>45</v>
      </c>
      <c r="P21" s="10">
        <f t="shared" si="5"/>
        <v>45</v>
      </c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9.5" customHeight="1">
      <c r="A22" s="77">
        <f>'Sessional + End Term Assessment'!A20</f>
        <v>13</v>
      </c>
      <c r="B22" s="78" t="str">
        <f>'Sessional + End Term Assessment'!B20</f>
        <v>23ETCCS013</v>
      </c>
      <c r="C22" s="104" t="str">
        <f>'Sessional + End Term Assessment'!C20</f>
        <v>ARYAN SHARMA</v>
      </c>
      <c r="D22" s="10">
        <f>' MID Term 1'!D19+'MID Term 2'!D19</f>
        <v>23</v>
      </c>
      <c r="E22" s="10">
        <f>' MID Term 1'!H19+'MID Term 2'!E19</f>
        <v>26</v>
      </c>
      <c r="F22" s="10">
        <f>' MID Term 1'!L19+'MID Term 2'!F19</f>
        <v>18</v>
      </c>
      <c r="G22" s="10">
        <f>' MID Term 1'!Q19+'MID Term 2'!J19</f>
        <v>16</v>
      </c>
      <c r="H22" s="31">
        <f>' MID Term 1'!R19+'MID Term 2'!N19</f>
        <v>28</v>
      </c>
      <c r="I22" s="10">
        <f t="shared" ref="I22:M22" si="16">IF((D22/$D$8)&gt;=$I$8,1,0)</f>
        <v>1</v>
      </c>
      <c r="J22" s="10">
        <f t="shared" si="16"/>
        <v>1</v>
      </c>
      <c r="K22" s="10">
        <f t="shared" si="16"/>
        <v>0</v>
      </c>
      <c r="L22" s="10">
        <f t="shared" si="16"/>
        <v>0</v>
      </c>
      <c r="M22" s="10">
        <f t="shared" si="16"/>
        <v>1</v>
      </c>
      <c r="N22" s="10">
        <f t="shared" si="3"/>
        <v>111</v>
      </c>
      <c r="O22" s="10">
        <f t="shared" si="4"/>
        <v>56</v>
      </c>
      <c r="P22" s="10">
        <f t="shared" si="5"/>
        <v>56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9.5" customHeight="1">
      <c r="A23" s="77">
        <f>'Sessional + End Term Assessment'!A21</f>
        <v>14</v>
      </c>
      <c r="B23" s="78" t="str">
        <f>'Sessional + End Term Assessment'!B21</f>
        <v>23ETCCS014</v>
      </c>
      <c r="C23" s="104" t="str">
        <f>'Sessional + End Term Assessment'!C21</f>
        <v>ASHOK SUTHAR</v>
      </c>
      <c r="D23" s="10">
        <f>' MID Term 1'!D20+'MID Term 2'!D20</f>
        <v>22</v>
      </c>
      <c r="E23" s="10">
        <f>' MID Term 1'!H20+'MID Term 2'!E20</f>
        <v>20</v>
      </c>
      <c r="F23" s="10">
        <f>' MID Term 1'!L20+'MID Term 2'!F20</f>
        <v>20</v>
      </c>
      <c r="G23" s="10">
        <f>' MID Term 1'!Q20+'MID Term 2'!J20</f>
        <v>13</v>
      </c>
      <c r="H23" s="31">
        <f>' MID Term 1'!R20+'MID Term 2'!N20</f>
        <v>28</v>
      </c>
      <c r="I23" s="10">
        <f t="shared" ref="I23:M23" si="17">IF((D23/$D$8)&gt;=$I$8,1,0)</f>
        <v>1</v>
      </c>
      <c r="J23" s="10">
        <f t="shared" si="17"/>
        <v>1</v>
      </c>
      <c r="K23" s="10">
        <f t="shared" si="17"/>
        <v>1</v>
      </c>
      <c r="L23" s="10">
        <f t="shared" si="17"/>
        <v>0</v>
      </c>
      <c r="M23" s="10">
        <f t="shared" si="17"/>
        <v>1</v>
      </c>
      <c r="N23" s="10">
        <f t="shared" si="3"/>
        <v>103</v>
      </c>
      <c r="O23" s="10">
        <f t="shared" si="4"/>
        <v>52</v>
      </c>
      <c r="P23" s="10">
        <f t="shared" si="5"/>
        <v>52</v>
      </c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9.5" customHeight="1">
      <c r="A24" s="77">
        <f>'Sessional + End Term Assessment'!A22</f>
        <v>15</v>
      </c>
      <c r="B24" s="78" t="str">
        <f>'Sessional + End Term Assessment'!B22</f>
        <v>23ETCCS015</v>
      </c>
      <c r="C24" s="104" t="str">
        <f>'Sessional + End Term Assessment'!C22</f>
        <v>ASHWIN RAJ SINGH CHOUHAN</v>
      </c>
      <c r="D24" s="10">
        <f>' MID Term 1'!D21+'MID Term 2'!D21</f>
        <v>19</v>
      </c>
      <c r="E24" s="10">
        <f>' MID Term 1'!H21+'MID Term 2'!E21</f>
        <v>19</v>
      </c>
      <c r="F24" s="10">
        <f>' MID Term 1'!L21+'MID Term 2'!F21</f>
        <v>15</v>
      </c>
      <c r="G24" s="10">
        <f>' MID Term 1'!Q21+'MID Term 2'!J21</f>
        <v>8</v>
      </c>
      <c r="H24" s="31">
        <f>' MID Term 1'!R21+'MID Term 2'!N21</f>
        <v>28</v>
      </c>
      <c r="I24" s="10">
        <f t="shared" ref="I24:M24" si="18">IF((D24/$D$8)&gt;=$I$8,1,0)</f>
        <v>0</v>
      </c>
      <c r="J24" s="10">
        <f t="shared" si="18"/>
        <v>0</v>
      </c>
      <c r="K24" s="10">
        <f t="shared" si="18"/>
        <v>0</v>
      </c>
      <c r="L24" s="10">
        <f t="shared" si="18"/>
        <v>0</v>
      </c>
      <c r="M24" s="10">
        <f t="shared" si="18"/>
        <v>1</v>
      </c>
      <c r="N24" s="10">
        <f t="shared" si="3"/>
        <v>89</v>
      </c>
      <c r="O24" s="10">
        <f t="shared" si="4"/>
        <v>45</v>
      </c>
      <c r="P24" s="10">
        <f t="shared" si="5"/>
        <v>45</v>
      </c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9.5" customHeight="1">
      <c r="A25" s="77">
        <f>'Sessional + End Term Assessment'!A23</f>
        <v>16</v>
      </c>
      <c r="B25" s="78" t="str">
        <f>'Sessional + End Term Assessment'!B23</f>
        <v>23ETCCS016</v>
      </c>
      <c r="C25" s="104" t="str">
        <f>'Sessional + End Term Assessment'!C23</f>
        <v>BHARAT PRAJAPAT</v>
      </c>
      <c r="D25" s="10">
        <f>' MID Term 1'!D22+'MID Term 2'!D22</f>
        <v>28</v>
      </c>
      <c r="E25" s="10">
        <f>' MID Term 1'!H22+'MID Term 2'!E22</f>
        <v>28</v>
      </c>
      <c r="F25" s="10">
        <f>' MID Term 1'!L22+'MID Term 2'!F22</f>
        <v>25</v>
      </c>
      <c r="G25" s="10">
        <f>' MID Term 1'!Q22+'MID Term 2'!J22</f>
        <v>24</v>
      </c>
      <c r="H25" s="31">
        <f>' MID Term 1'!R22+'MID Term 2'!N22</f>
        <v>28</v>
      </c>
      <c r="I25" s="10">
        <f t="shared" ref="I25:M25" si="19">IF((D25/$D$8)&gt;=$I$8,1,0)</f>
        <v>1</v>
      </c>
      <c r="J25" s="10">
        <f t="shared" si="19"/>
        <v>1</v>
      </c>
      <c r="K25" s="10">
        <f t="shared" si="19"/>
        <v>1</v>
      </c>
      <c r="L25" s="10">
        <f t="shared" si="19"/>
        <v>1</v>
      </c>
      <c r="M25" s="10">
        <f t="shared" si="19"/>
        <v>1</v>
      </c>
      <c r="N25" s="10">
        <f t="shared" si="3"/>
        <v>133</v>
      </c>
      <c r="O25" s="10">
        <f t="shared" si="4"/>
        <v>67</v>
      </c>
      <c r="P25" s="10">
        <f t="shared" si="5"/>
        <v>67</v>
      </c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9.5" customHeight="1">
      <c r="A26" s="77">
        <f>'Sessional + End Term Assessment'!A24</f>
        <v>17</v>
      </c>
      <c r="B26" s="78" t="str">
        <f>'Sessional + End Term Assessment'!B24</f>
        <v>23ETCCS017</v>
      </c>
      <c r="C26" s="104" t="str">
        <f>'Sessional + End Term Assessment'!C24</f>
        <v>BHAVESH GURJAR</v>
      </c>
      <c r="D26" s="10">
        <f>' MID Term 1'!D23+'MID Term 2'!D23</f>
        <v>27</v>
      </c>
      <c r="E26" s="10">
        <f>' MID Term 1'!H23+'MID Term 2'!E23</f>
        <v>29</v>
      </c>
      <c r="F26" s="10">
        <f>' MID Term 1'!L23+'MID Term 2'!F23</f>
        <v>21</v>
      </c>
      <c r="G26" s="10">
        <f>' MID Term 1'!Q23+'MID Term 2'!J23</f>
        <v>27</v>
      </c>
      <c r="H26" s="31">
        <f>' MID Term 1'!R23+'MID Term 2'!N23</f>
        <v>25</v>
      </c>
      <c r="I26" s="10">
        <f t="shared" ref="I26:M26" si="20">IF((D26/$D$8)&gt;=$I$8,1,0)</f>
        <v>1</v>
      </c>
      <c r="J26" s="10">
        <f t="shared" si="20"/>
        <v>1</v>
      </c>
      <c r="K26" s="10">
        <f t="shared" si="20"/>
        <v>1</v>
      </c>
      <c r="L26" s="10">
        <f t="shared" si="20"/>
        <v>1</v>
      </c>
      <c r="M26" s="10">
        <f t="shared" si="20"/>
        <v>1</v>
      </c>
      <c r="N26" s="10">
        <f t="shared" si="3"/>
        <v>129</v>
      </c>
      <c r="O26" s="10">
        <f t="shared" si="4"/>
        <v>65</v>
      </c>
      <c r="P26" s="10">
        <f t="shared" si="5"/>
        <v>65</v>
      </c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9.5" customHeight="1">
      <c r="A27" s="77">
        <f>'Sessional + End Term Assessment'!A25</f>
        <v>18</v>
      </c>
      <c r="B27" s="78" t="str">
        <f>'Sessional + End Term Assessment'!B25</f>
        <v>23ETCCS018</v>
      </c>
      <c r="C27" s="104" t="str">
        <f>'Sessional + End Term Assessment'!C25</f>
        <v>BHAVESH SUTHAR</v>
      </c>
      <c r="D27" s="10">
        <f>' MID Term 1'!D24+'MID Term 2'!D24</f>
        <v>24</v>
      </c>
      <c r="E27" s="10">
        <f>' MID Term 1'!H24+'MID Term 2'!E24</f>
        <v>25</v>
      </c>
      <c r="F27" s="10">
        <f>' MID Term 1'!L24+'MID Term 2'!F24</f>
        <v>20</v>
      </c>
      <c r="G27" s="10">
        <f>' MID Term 1'!Q24+'MID Term 2'!J24</f>
        <v>24</v>
      </c>
      <c r="H27" s="31">
        <f>' MID Term 1'!R24+'MID Term 2'!N24</f>
        <v>22</v>
      </c>
      <c r="I27" s="10">
        <f t="shared" ref="I27:M27" si="21">IF((D27/$D$8)&gt;=$I$8,1,0)</f>
        <v>1</v>
      </c>
      <c r="J27" s="10">
        <f t="shared" si="21"/>
        <v>1</v>
      </c>
      <c r="K27" s="10">
        <f t="shared" si="21"/>
        <v>1</v>
      </c>
      <c r="L27" s="10">
        <f t="shared" si="21"/>
        <v>1</v>
      </c>
      <c r="M27" s="10">
        <f t="shared" si="21"/>
        <v>1</v>
      </c>
      <c r="N27" s="10">
        <f t="shared" si="3"/>
        <v>115</v>
      </c>
      <c r="O27" s="10">
        <f t="shared" si="4"/>
        <v>58</v>
      </c>
      <c r="P27" s="10">
        <f t="shared" si="5"/>
        <v>58</v>
      </c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9.5" customHeight="1">
      <c r="A28" s="77">
        <f>'Sessional + End Term Assessment'!A26</f>
        <v>19</v>
      </c>
      <c r="B28" s="78" t="str">
        <f>'Sessional + End Term Assessment'!B26</f>
        <v>23ETCCS019</v>
      </c>
      <c r="C28" s="104" t="str">
        <f>'Sessional + End Term Assessment'!C26</f>
        <v>BHAVISHYA PALIWAL</v>
      </c>
      <c r="D28" s="10">
        <f>' MID Term 1'!D25+'MID Term 2'!D25</f>
        <v>27</v>
      </c>
      <c r="E28" s="10">
        <f>' MID Term 1'!H25+'MID Term 2'!E25</f>
        <v>25</v>
      </c>
      <c r="F28" s="10">
        <f>' MID Term 1'!L25+'MID Term 2'!F25</f>
        <v>25</v>
      </c>
      <c r="G28" s="10">
        <f>' MID Term 1'!Q25+'MID Term 2'!J25</f>
        <v>27</v>
      </c>
      <c r="H28" s="31">
        <f>' MID Term 1'!R25+'MID Term 2'!N25</f>
        <v>25</v>
      </c>
      <c r="I28" s="10">
        <f t="shared" ref="I28:M28" si="22">IF((D28/$D$8)&gt;=$I$8,1,0)</f>
        <v>1</v>
      </c>
      <c r="J28" s="10">
        <f t="shared" si="22"/>
        <v>1</v>
      </c>
      <c r="K28" s="10">
        <f t="shared" si="22"/>
        <v>1</v>
      </c>
      <c r="L28" s="10">
        <f t="shared" si="22"/>
        <v>1</v>
      </c>
      <c r="M28" s="10">
        <f t="shared" si="22"/>
        <v>1</v>
      </c>
      <c r="N28" s="10">
        <f t="shared" si="3"/>
        <v>129</v>
      </c>
      <c r="O28" s="10">
        <f t="shared" si="4"/>
        <v>65</v>
      </c>
      <c r="P28" s="10">
        <f t="shared" si="5"/>
        <v>65</v>
      </c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9.5" customHeight="1">
      <c r="A29" s="77">
        <f>'Sessional + End Term Assessment'!A27</f>
        <v>20</v>
      </c>
      <c r="B29" s="78" t="str">
        <f>'Sessional + End Term Assessment'!B27</f>
        <v>23ETCCS020</v>
      </c>
      <c r="C29" s="104" t="str">
        <f>'Sessional + End Term Assessment'!C27</f>
        <v>BHAVY BAID</v>
      </c>
      <c r="D29" s="10">
        <f>' MID Term 1'!D26+'MID Term 2'!D26</f>
        <v>27</v>
      </c>
      <c r="E29" s="10">
        <f>' MID Term 1'!H26+'MID Term 2'!E26</f>
        <v>25</v>
      </c>
      <c r="F29" s="10">
        <f>' MID Term 1'!L26+'MID Term 2'!F26</f>
        <v>25</v>
      </c>
      <c r="G29" s="10">
        <f>' MID Term 1'!Q26+'MID Term 2'!J26</f>
        <v>27</v>
      </c>
      <c r="H29" s="31">
        <f>' MID Term 1'!R26+'MID Term 2'!N26</f>
        <v>25</v>
      </c>
      <c r="I29" s="10">
        <f t="shared" ref="I29:M29" si="23">IF((D29/$D$8)&gt;=$I$8,1,0)</f>
        <v>1</v>
      </c>
      <c r="J29" s="10">
        <f t="shared" si="23"/>
        <v>1</v>
      </c>
      <c r="K29" s="10">
        <f t="shared" si="23"/>
        <v>1</v>
      </c>
      <c r="L29" s="10">
        <f t="shared" si="23"/>
        <v>1</v>
      </c>
      <c r="M29" s="10">
        <f t="shared" si="23"/>
        <v>1</v>
      </c>
      <c r="N29" s="10">
        <f t="shared" si="3"/>
        <v>129</v>
      </c>
      <c r="O29" s="10">
        <f t="shared" si="4"/>
        <v>65</v>
      </c>
      <c r="P29" s="10">
        <f t="shared" si="5"/>
        <v>65</v>
      </c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9.5" customHeight="1">
      <c r="A30" s="77">
        <f>'Sessional + End Term Assessment'!A28</f>
        <v>21</v>
      </c>
      <c r="B30" s="78" t="str">
        <f>'Sessional + End Term Assessment'!B28</f>
        <v>23ETCCS021</v>
      </c>
      <c r="C30" s="104" t="str">
        <f>'Sessional + End Term Assessment'!C28</f>
        <v>BHAVY SARVA</v>
      </c>
      <c r="D30" s="10">
        <f>' MID Term 1'!D27+'MID Term 2'!D27</f>
        <v>22</v>
      </c>
      <c r="E30" s="10">
        <f>' MID Term 1'!H27+'MID Term 2'!E27</f>
        <v>22</v>
      </c>
      <c r="F30" s="10">
        <f>' MID Term 1'!L27+'MID Term 2'!F27</f>
        <v>20</v>
      </c>
      <c r="G30" s="10">
        <f>' MID Term 1'!Q27+'MID Term 2'!J27</f>
        <v>22</v>
      </c>
      <c r="H30" s="31">
        <f>' MID Term 1'!R27+'MID Term 2'!N27</f>
        <v>21</v>
      </c>
      <c r="I30" s="10">
        <f t="shared" ref="I30:M30" si="24">IF((D30/$D$8)&gt;=$I$8,1,0)</f>
        <v>1</v>
      </c>
      <c r="J30" s="10">
        <f t="shared" si="24"/>
        <v>1</v>
      </c>
      <c r="K30" s="10">
        <f t="shared" si="24"/>
        <v>1</v>
      </c>
      <c r="L30" s="10">
        <f t="shared" si="24"/>
        <v>1</v>
      </c>
      <c r="M30" s="10">
        <f t="shared" si="24"/>
        <v>1</v>
      </c>
      <c r="N30" s="10">
        <f t="shared" si="3"/>
        <v>107</v>
      </c>
      <c r="O30" s="10">
        <f t="shared" si="4"/>
        <v>54</v>
      </c>
      <c r="P30" s="10">
        <f t="shared" si="5"/>
        <v>54</v>
      </c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9.5" customHeight="1">
      <c r="A31" s="77">
        <f>'Sessional + End Term Assessment'!A29</f>
        <v>22</v>
      </c>
      <c r="B31" s="78" t="str">
        <f>'Sessional + End Term Assessment'!B29</f>
        <v>23ETCCS022</v>
      </c>
      <c r="C31" s="104" t="str">
        <f>'Sessional + End Term Assessment'!C29</f>
        <v>BHAVYARAJ SHRIMALI</v>
      </c>
      <c r="D31" s="10">
        <f>' MID Term 1'!D28+'MID Term 2'!D28</f>
        <v>20</v>
      </c>
      <c r="E31" s="10">
        <f>' MID Term 1'!H28+'MID Term 2'!E28</f>
        <v>18</v>
      </c>
      <c r="F31" s="10">
        <f>' MID Term 1'!L28+'MID Term 2'!F28</f>
        <v>18</v>
      </c>
      <c r="G31" s="10">
        <f>' MID Term 1'!Q28+'MID Term 2'!J28</f>
        <v>19</v>
      </c>
      <c r="H31" s="31">
        <f>' MID Term 1'!R28+'MID Term 2'!N28</f>
        <v>18</v>
      </c>
      <c r="I31" s="10">
        <f t="shared" ref="I31:M31" si="25">IF((D31/$D$8)&gt;=$I$8,1,0)</f>
        <v>1</v>
      </c>
      <c r="J31" s="10">
        <f t="shared" si="25"/>
        <v>0</v>
      </c>
      <c r="K31" s="10">
        <f t="shared" si="25"/>
        <v>0</v>
      </c>
      <c r="L31" s="10">
        <f t="shared" si="25"/>
        <v>0</v>
      </c>
      <c r="M31" s="10">
        <f t="shared" si="25"/>
        <v>0</v>
      </c>
      <c r="N31" s="10">
        <f t="shared" si="3"/>
        <v>93</v>
      </c>
      <c r="O31" s="10">
        <f t="shared" si="4"/>
        <v>47</v>
      </c>
      <c r="P31" s="10">
        <f t="shared" si="5"/>
        <v>47</v>
      </c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9.5" customHeight="1">
      <c r="A32" s="77">
        <f>'Sessional + End Term Assessment'!A30</f>
        <v>23</v>
      </c>
      <c r="B32" s="78" t="str">
        <f>'Sessional + End Term Assessment'!B30</f>
        <v>23ETCCS023</v>
      </c>
      <c r="C32" s="104" t="str">
        <f>'Sessional + End Term Assessment'!C30</f>
        <v>BHUMI PALIWAL</v>
      </c>
      <c r="D32" s="10">
        <f>' MID Term 1'!D29+'MID Term 2'!D29</f>
        <v>22</v>
      </c>
      <c r="E32" s="10">
        <f>' MID Term 1'!H29+'MID Term 2'!E29</f>
        <v>22</v>
      </c>
      <c r="F32" s="10">
        <f>' MID Term 1'!L29+'MID Term 2'!F29</f>
        <v>20</v>
      </c>
      <c r="G32" s="10">
        <f>' MID Term 1'!Q29+'MID Term 2'!J29</f>
        <v>22</v>
      </c>
      <c r="H32" s="31">
        <f>' MID Term 1'!R29+'MID Term 2'!N29</f>
        <v>21</v>
      </c>
      <c r="I32" s="10">
        <f t="shared" ref="I32:M32" si="26">IF((D32/$D$8)&gt;=$I$8,1,0)</f>
        <v>1</v>
      </c>
      <c r="J32" s="10">
        <f t="shared" si="26"/>
        <v>1</v>
      </c>
      <c r="K32" s="10">
        <f t="shared" si="26"/>
        <v>1</v>
      </c>
      <c r="L32" s="10">
        <f t="shared" si="26"/>
        <v>1</v>
      </c>
      <c r="M32" s="10">
        <f t="shared" si="26"/>
        <v>1</v>
      </c>
      <c r="N32" s="10">
        <f t="shared" si="3"/>
        <v>107</v>
      </c>
      <c r="O32" s="10">
        <f t="shared" si="4"/>
        <v>54</v>
      </c>
      <c r="P32" s="10">
        <f t="shared" si="5"/>
        <v>54</v>
      </c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9.5" customHeight="1">
      <c r="A33" s="77">
        <f>'Sessional + End Term Assessment'!A31</f>
        <v>24</v>
      </c>
      <c r="B33" s="78" t="str">
        <f>'Sessional + End Term Assessment'!B31</f>
        <v>23ETCCS024</v>
      </c>
      <c r="C33" s="104" t="str">
        <f>'Sessional + End Term Assessment'!C31</f>
        <v>CHINMAY TRIVEDI</v>
      </c>
      <c r="D33" s="10">
        <f>' MID Term 1'!D30+'MID Term 2'!D30</f>
        <v>26</v>
      </c>
      <c r="E33" s="10">
        <f>' MID Term 1'!H30+'MID Term 2'!E30</f>
        <v>25</v>
      </c>
      <c r="F33" s="10">
        <f>' MID Term 1'!L30+'MID Term 2'!F30</f>
        <v>24</v>
      </c>
      <c r="G33" s="10">
        <f>' MID Term 1'!Q30+'MID Term 2'!J30</f>
        <v>26</v>
      </c>
      <c r="H33" s="31">
        <f>' MID Term 1'!R30+'MID Term 2'!N30</f>
        <v>24</v>
      </c>
      <c r="I33" s="10">
        <f t="shared" ref="I33:M33" si="27">IF((D33/$D$8)&gt;=$I$8,1,0)</f>
        <v>1</v>
      </c>
      <c r="J33" s="10">
        <f t="shared" si="27"/>
        <v>1</v>
      </c>
      <c r="K33" s="10">
        <f t="shared" si="27"/>
        <v>1</v>
      </c>
      <c r="L33" s="10">
        <f t="shared" si="27"/>
        <v>1</v>
      </c>
      <c r="M33" s="10">
        <f t="shared" si="27"/>
        <v>1</v>
      </c>
      <c r="N33" s="10">
        <f t="shared" si="3"/>
        <v>125</v>
      </c>
      <c r="O33" s="10">
        <f t="shared" si="4"/>
        <v>63</v>
      </c>
      <c r="P33" s="10">
        <f t="shared" si="5"/>
        <v>63</v>
      </c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9.5" customHeight="1">
      <c r="A34" s="77">
        <f>'Sessional + End Term Assessment'!A32</f>
        <v>25</v>
      </c>
      <c r="B34" s="78" t="str">
        <f>'Sessional + End Term Assessment'!B32</f>
        <v>23ETCCS025</v>
      </c>
      <c r="C34" s="104" t="str">
        <f>'Sessional + End Term Assessment'!C32</f>
        <v>DARAKSHAN KHAN</v>
      </c>
      <c r="D34" s="10">
        <f>' MID Term 1'!D31+'MID Term 2'!D31</f>
        <v>25</v>
      </c>
      <c r="E34" s="10">
        <f>' MID Term 1'!H31+'MID Term 2'!E31</f>
        <v>24</v>
      </c>
      <c r="F34" s="10">
        <f>' MID Term 1'!L31+'MID Term 2'!F31</f>
        <v>24</v>
      </c>
      <c r="G34" s="10">
        <f>' MID Term 1'!Q31+'MID Term 2'!J31</f>
        <v>25</v>
      </c>
      <c r="H34" s="31">
        <f>' MID Term 1'!R31+'MID Term 2'!N31</f>
        <v>23</v>
      </c>
      <c r="I34" s="10">
        <f t="shared" ref="I34:M34" si="28">IF((D34/$D$8)&gt;=$I$8,1,0)</f>
        <v>1</v>
      </c>
      <c r="J34" s="10">
        <f t="shared" si="28"/>
        <v>1</v>
      </c>
      <c r="K34" s="10">
        <f t="shared" si="28"/>
        <v>1</v>
      </c>
      <c r="L34" s="10">
        <f t="shared" si="28"/>
        <v>1</v>
      </c>
      <c r="M34" s="10">
        <f t="shared" si="28"/>
        <v>1</v>
      </c>
      <c r="N34" s="10">
        <f t="shared" si="3"/>
        <v>121</v>
      </c>
      <c r="O34" s="10">
        <f t="shared" si="4"/>
        <v>61</v>
      </c>
      <c r="P34" s="10">
        <f t="shared" si="5"/>
        <v>61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9.5" customHeight="1">
      <c r="A35" s="77">
        <f>'Sessional + End Term Assessment'!A33</f>
        <v>26</v>
      </c>
      <c r="B35" s="78" t="str">
        <f>'Sessional + End Term Assessment'!B33</f>
        <v>23ETCCS026</v>
      </c>
      <c r="C35" s="104" t="str">
        <f>'Sessional + End Term Assessment'!C33</f>
        <v>DASHRATH JANWA</v>
      </c>
      <c r="D35" s="10">
        <f>' MID Term 1'!D32+'MID Term 2'!D32</f>
        <v>20</v>
      </c>
      <c r="E35" s="10">
        <f>' MID Term 1'!H32+'MID Term 2'!E32</f>
        <v>18</v>
      </c>
      <c r="F35" s="10">
        <f>' MID Term 1'!L32+'MID Term 2'!F32</f>
        <v>18</v>
      </c>
      <c r="G35" s="10">
        <f>' MID Term 1'!Q32+'MID Term 2'!J32</f>
        <v>19</v>
      </c>
      <c r="H35" s="31">
        <f>' MID Term 1'!R32+'MID Term 2'!N32</f>
        <v>18</v>
      </c>
      <c r="I35" s="10">
        <f t="shared" ref="I35:M35" si="29">IF((D35/$D$8)&gt;=$I$8,1,0)</f>
        <v>1</v>
      </c>
      <c r="J35" s="10">
        <f t="shared" si="29"/>
        <v>0</v>
      </c>
      <c r="K35" s="10">
        <f t="shared" si="29"/>
        <v>0</v>
      </c>
      <c r="L35" s="10">
        <f t="shared" si="29"/>
        <v>0</v>
      </c>
      <c r="M35" s="10">
        <f t="shared" si="29"/>
        <v>0</v>
      </c>
      <c r="N35" s="10">
        <f t="shared" si="3"/>
        <v>93</v>
      </c>
      <c r="O35" s="10">
        <f t="shared" si="4"/>
        <v>47</v>
      </c>
      <c r="P35" s="10">
        <f t="shared" si="5"/>
        <v>47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9.5" customHeight="1">
      <c r="A36" s="77">
        <f>'Sessional + End Term Assessment'!A34</f>
        <v>27</v>
      </c>
      <c r="B36" s="78" t="str">
        <f>'Sessional + End Term Assessment'!B34</f>
        <v>23ETCCS027</v>
      </c>
      <c r="C36" s="104" t="str">
        <f>'Sessional + End Term Assessment'!C34</f>
        <v>DEEPAK SAINI</v>
      </c>
      <c r="D36" s="10">
        <f>' MID Term 1'!D33+'MID Term 2'!D33</f>
        <v>26</v>
      </c>
      <c r="E36" s="10">
        <f>' MID Term 1'!H33+'MID Term 2'!E33</f>
        <v>24</v>
      </c>
      <c r="F36" s="10">
        <f>' MID Term 1'!L33+'MID Term 2'!F33</f>
        <v>25</v>
      </c>
      <c r="G36" s="10">
        <f>' MID Term 1'!Q33+'MID Term 2'!J33</f>
        <v>26</v>
      </c>
      <c r="H36" s="31">
        <f>' MID Term 1'!R33+'MID Term 2'!N33</f>
        <v>24</v>
      </c>
      <c r="I36" s="10">
        <f t="shared" ref="I36:M36" si="30">IF((D36/$D$8)&gt;=$I$8,1,0)</f>
        <v>1</v>
      </c>
      <c r="J36" s="10">
        <f t="shared" si="30"/>
        <v>1</v>
      </c>
      <c r="K36" s="10">
        <f t="shared" si="30"/>
        <v>1</v>
      </c>
      <c r="L36" s="10">
        <f t="shared" si="30"/>
        <v>1</v>
      </c>
      <c r="M36" s="10">
        <f t="shared" si="30"/>
        <v>1</v>
      </c>
      <c r="N36" s="10">
        <f t="shared" si="3"/>
        <v>125</v>
      </c>
      <c r="O36" s="10">
        <f t="shared" si="4"/>
        <v>63</v>
      </c>
      <c r="P36" s="10">
        <f t="shared" si="5"/>
        <v>63</v>
      </c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9.5" customHeight="1">
      <c r="A37" s="77">
        <f>'Sessional + End Term Assessment'!A35</f>
        <v>28</v>
      </c>
      <c r="B37" s="78" t="str">
        <f>'Sessional + End Term Assessment'!B35</f>
        <v>23ETCCS028</v>
      </c>
      <c r="C37" s="104" t="str">
        <f>'Sessional + End Term Assessment'!C35</f>
        <v>DEVENDRA SINGH</v>
      </c>
      <c r="D37" s="10">
        <f>' MID Term 1'!D34+'MID Term 2'!D34</f>
        <v>21</v>
      </c>
      <c r="E37" s="10">
        <f>' MID Term 1'!H34+'MID Term 2'!E34</f>
        <v>22</v>
      </c>
      <c r="F37" s="10">
        <f>' MID Term 1'!L34+'MID Term 2'!F34</f>
        <v>16</v>
      </c>
      <c r="G37" s="10">
        <f>' MID Term 1'!Q34+'MID Term 2'!J34</f>
        <v>20</v>
      </c>
      <c r="H37" s="31">
        <f>' MID Term 1'!R34+'MID Term 2'!N34</f>
        <v>20</v>
      </c>
      <c r="I37" s="10">
        <f t="shared" ref="I37:M37" si="31">IF((D37/$D$8)&gt;=$I$8,1,0)</f>
        <v>1</v>
      </c>
      <c r="J37" s="10">
        <f t="shared" si="31"/>
        <v>1</v>
      </c>
      <c r="K37" s="10">
        <f t="shared" si="31"/>
        <v>0</v>
      </c>
      <c r="L37" s="10">
        <f t="shared" si="31"/>
        <v>1</v>
      </c>
      <c r="M37" s="10">
        <f t="shared" si="31"/>
        <v>1</v>
      </c>
      <c r="N37" s="10">
        <f t="shared" si="3"/>
        <v>99</v>
      </c>
      <c r="O37" s="10">
        <f t="shared" si="4"/>
        <v>50</v>
      </c>
      <c r="P37" s="10">
        <f t="shared" si="5"/>
        <v>50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9.5" customHeight="1">
      <c r="A38" s="77">
        <f>'Sessional + End Term Assessment'!A36</f>
        <v>29</v>
      </c>
      <c r="B38" s="78" t="str">
        <f>'Sessional + End Term Assessment'!B36</f>
        <v>23ETCCS029</v>
      </c>
      <c r="C38" s="104" t="str">
        <f>'Sessional + End Term Assessment'!C36</f>
        <v>DEVIKA SAJEEV</v>
      </c>
      <c r="D38" s="10">
        <f>' MID Term 1'!D35+'MID Term 2'!D35</f>
        <v>26</v>
      </c>
      <c r="E38" s="10">
        <f>' MID Term 1'!H35+'MID Term 2'!E35</f>
        <v>28</v>
      </c>
      <c r="F38" s="10">
        <f>' MID Term 1'!L35+'MID Term 2'!F35</f>
        <v>26</v>
      </c>
      <c r="G38" s="10">
        <f>' MID Term 1'!Q35+'MID Term 2'!J35</f>
        <v>27</v>
      </c>
      <c r="H38" s="31">
        <f>' MID Term 1'!R35+'MID Term 2'!N35</f>
        <v>26</v>
      </c>
      <c r="I38" s="10">
        <f t="shared" ref="I38:M38" si="32">IF((D38/$D$8)&gt;=$I$8,1,0)</f>
        <v>1</v>
      </c>
      <c r="J38" s="10">
        <f t="shared" si="32"/>
        <v>1</v>
      </c>
      <c r="K38" s="10">
        <f t="shared" si="32"/>
        <v>1</v>
      </c>
      <c r="L38" s="10">
        <f t="shared" si="32"/>
        <v>1</v>
      </c>
      <c r="M38" s="10">
        <f t="shared" si="32"/>
        <v>1</v>
      </c>
      <c r="N38" s="10">
        <f t="shared" si="3"/>
        <v>133</v>
      </c>
      <c r="O38" s="10">
        <f t="shared" si="4"/>
        <v>67</v>
      </c>
      <c r="P38" s="10">
        <f t="shared" si="5"/>
        <v>67</v>
      </c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9.5" customHeight="1">
      <c r="A39" s="77">
        <f>'Sessional + End Term Assessment'!A37</f>
        <v>30</v>
      </c>
      <c r="B39" s="78" t="str">
        <f>'Sessional + End Term Assessment'!B37</f>
        <v>23ETCCS030</v>
      </c>
      <c r="C39" s="104" t="str">
        <f>'Sessional + End Term Assessment'!C37</f>
        <v>DHRUV AMETA</v>
      </c>
      <c r="D39" s="10">
        <f>' MID Term 1'!D36+'MID Term 2'!D36</f>
        <v>15</v>
      </c>
      <c r="E39" s="10">
        <f>' MID Term 1'!H36+'MID Term 2'!E36</f>
        <v>22</v>
      </c>
      <c r="F39" s="10">
        <f>' MID Term 1'!L36+'MID Term 2'!F36</f>
        <v>16</v>
      </c>
      <c r="G39" s="10">
        <f>' MID Term 1'!Q36+'MID Term 2'!J36</f>
        <v>18</v>
      </c>
      <c r="H39" s="31">
        <f>' MID Term 1'!R36+'MID Term 2'!N36</f>
        <v>18</v>
      </c>
      <c r="I39" s="10">
        <f t="shared" ref="I39:M39" si="33">IF((D39/$D$8)&gt;=$I$8,1,0)</f>
        <v>0</v>
      </c>
      <c r="J39" s="10">
        <f t="shared" si="33"/>
        <v>1</v>
      </c>
      <c r="K39" s="10">
        <f t="shared" si="33"/>
        <v>0</v>
      </c>
      <c r="L39" s="10">
        <f t="shared" si="33"/>
        <v>0</v>
      </c>
      <c r="M39" s="10">
        <f t="shared" si="33"/>
        <v>0</v>
      </c>
      <c r="N39" s="10">
        <f t="shared" si="3"/>
        <v>89</v>
      </c>
      <c r="O39" s="10">
        <f t="shared" si="4"/>
        <v>45</v>
      </c>
      <c r="P39" s="10">
        <f t="shared" si="5"/>
        <v>45</v>
      </c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9.5" customHeight="1">
      <c r="A40" s="77">
        <f>'Sessional + End Term Assessment'!A38</f>
        <v>31</v>
      </c>
      <c r="B40" s="78" t="str">
        <f>'Sessional + End Term Assessment'!B38</f>
        <v>23ETCCS031</v>
      </c>
      <c r="C40" s="104" t="str">
        <f>'Sessional + End Term Assessment'!C38</f>
        <v>DIBYOJYOTI BAL</v>
      </c>
      <c r="D40" s="10">
        <f>' MID Term 1'!D37+'MID Term 2'!D37</f>
        <v>23</v>
      </c>
      <c r="E40" s="10">
        <f>' MID Term 1'!H37+'MID Term 2'!E37</f>
        <v>28</v>
      </c>
      <c r="F40" s="10">
        <f>' MID Term 1'!L37+'MID Term 2'!F37</f>
        <v>26</v>
      </c>
      <c r="G40" s="10">
        <f>' MID Term 1'!Q37+'MID Term 2'!J37</f>
        <v>27</v>
      </c>
      <c r="H40" s="31">
        <f>' MID Term 1'!R37+'MID Term 2'!N37</f>
        <v>25</v>
      </c>
      <c r="I40" s="10">
        <f t="shared" ref="I40:M40" si="34">IF((D40/$D$8)&gt;=$I$8,1,0)</f>
        <v>1</v>
      </c>
      <c r="J40" s="10">
        <f t="shared" si="34"/>
        <v>1</v>
      </c>
      <c r="K40" s="10">
        <f t="shared" si="34"/>
        <v>1</v>
      </c>
      <c r="L40" s="10">
        <f t="shared" si="34"/>
        <v>1</v>
      </c>
      <c r="M40" s="10">
        <f t="shared" si="34"/>
        <v>1</v>
      </c>
      <c r="N40" s="10">
        <f t="shared" si="3"/>
        <v>129</v>
      </c>
      <c r="O40" s="10">
        <f t="shared" si="4"/>
        <v>65</v>
      </c>
      <c r="P40" s="10">
        <f t="shared" si="5"/>
        <v>65</v>
      </c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9.5" customHeight="1">
      <c r="A41" s="77">
        <f>'Sessional + End Term Assessment'!A39</f>
        <v>32</v>
      </c>
      <c r="B41" s="78" t="str">
        <f>'Sessional + End Term Assessment'!B39</f>
        <v>23ETCCS032</v>
      </c>
      <c r="C41" s="104" t="str">
        <f>'Sessional + End Term Assessment'!C39</f>
        <v>DIKSHIT SUTHAR</v>
      </c>
      <c r="D41" s="10">
        <f>' MID Term 1'!D38+'MID Term 2'!D38</f>
        <v>10</v>
      </c>
      <c r="E41" s="10">
        <f>' MID Term 1'!H38+'MID Term 2'!E38</f>
        <v>27</v>
      </c>
      <c r="F41" s="10">
        <f>' MID Term 1'!L38+'MID Term 2'!F38</f>
        <v>12</v>
      </c>
      <c r="G41" s="10">
        <f>' MID Term 1'!Q38+'MID Term 2'!J38</f>
        <v>17</v>
      </c>
      <c r="H41" s="31">
        <f>' MID Term 1'!R38+'MID Term 2'!N38</f>
        <v>15</v>
      </c>
      <c r="I41" s="10">
        <f t="shared" ref="I41:M41" si="35">IF((D41/$D$8)&gt;=$I$8,1,0)</f>
        <v>0</v>
      </c>
      <c r="J41" s="10">
        <f t="shared" si="35"/>
        <v>1</v>
      </c>
      <c r="K41" s="10">
        <f t="shared" si="35"/>
        <v>0</v>
      </c>
      <c r="L41" s="10">
        <f t="shared" si="35"/>
        <v>0</v>
      </c>
      <c r="M41" s="10">
        <f t="shared" si="35"/>
        <v>0</v>
      </c>
      <c r="N41" s="10">
        <f t="shared" si="3"/>
        <v>81</v>
      </c>
      <c r="O41" s="10">
        <f t="shared" si="4"/>
        <v>41</v>
      </c>
      <c r="P41" s="10">
        <f t="shared" si="5"/>
        <v>41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9.5" customHeight="1">
      <c r="A42" s="77">
        <f>'Sessional + End Term Assessment'!A40</f>
        <v>33</v>
      </c>
      <c r="B42" s="78" t="str">
        <f>'Sessional + End Term Assessment'!B40</f>
        <v>23ETCCS033</v>
      </c>
      <c r="C42" s="104" t="str">
        <f>'Sessional + End Term Assessment'!C40</f>
        <v>DISHI GUPTA</v>
      </c>
      <c r="D42" s="10">
        <f>' MID Term 1'!D39+'MID Term 2'!D39</f>
        <v>28</v>
      </c>
      <c r="E42" s="10">
        <f>' MID Term 1'!H39+'MID Term 2'!E39</f>
        <v>26</v>
      </c>
      <c r="F42" s="10">
        <f>' MID Term 1'!L39+'MID Term 2'!F39</f>
        <v>26</v>
      </c>
      <c r="G42" s="10">
        <f>' MID Term 1'!Q39+'MID Term 2'!J39</f>
        <v>27</v>
      </c>
      <c r="H42" s="31">
        <f>' MID Term 1'!R39+'MID Term 2'!N39</f>
        <v>26</v>
      </c>
      <c r="I42" s="10">
        <f t="shared" ref="I42:M42" si="36">IF((D42/$D$8)&gt;=$I$8,1,0)</f>
        <v>1</v>
      </c>
      <c r="J42" s="10">
        <f t="shared" si="36"/>
        <v>1</v>
      </c>
      <c r="K42" s="10">
        <f t="shared" si="36"/>
        <v>1</v>
      </c>
      <c r="L42" s="10">
        <f t="shared" si="36"/>
        <v>1</v>
      </c>
      <c r="M42" s="10">
        <f t="shared" si="36"/>
        <v>1</v>
      </c>
      <c r="N42" s="10">
        <f t="shared" si="3"/>
        <v>133</v>
      </c>
      <c r="O42" s="10">
        <f t="shared" si="4"/>
        <v>67</v>
      </c>
      <c r="P42" s="10">
        <f t="shared" si="5"/>
        <v>67</v>
      </c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9.5" customHeight="1">
      <c r="A43" s="77">
        <f>'Sessional + End Term Assessment'!A41</f>
        <v>34</v>
      </c>
      <c r="B43" s="78" t="str">
        <f>'Sessional + End Term Assessment'!B41</f>
        <v>23ETCCS034</v>
      </c>
      <c r="C43" s="104" t="str">
        <f>'Sessional + End Term Assessment'!C41</f>
        <v>DISHITA JAIN</v>
      </c>
      <c r="D43" s="10">
        <f>' MID Term 1'!D40+'MID Term 2'!D40</f>
        <v>14</v>
      </c>
      <c r="E43" s="10">
        <f>' MID Term 1'!H40+'MID Term 2'!E40</f>
        <v>24</v>
      </c>
      <c r="F43" s="10">
        <f>' MID Term 1'!L40+'MID Term 2'!F40</f>
        <v>18</v>
      </c>
      <c r="G43" s="10">
        <f>' MID Term 1'!Q40+'MID Term 2'!J40</f>
        <v>19</v>
      </c>
      <c r="H43" s="31">
        <f>' MID Term 1'!R40+'MID Term 2'!N40</f>
        <v>18</v>
      </c>
      <c r="I43" s="10">
        <f t="shared" ref="I43:M43" si="37">IF((D43/$D$8)&gt;=$I$8,1,0)</f>
        <v>0</v>
      </c>
      <c r="J43" s="10">
        <f t="shared" si="37"/>
        <v>1</v>
      </c>
      <c r="K43" s="10">
        <f t="shared" si="37"/>
        <v>0</v>
      </c>
      <c r="L43" s="10">
        <f t="shared" si="37"/>
        <v>0</v>
      </c>
      <c r="M43" s="10">
        <f t="shared" si="37"/>
        <v>0</v>
      </c>
      <c r="N43" s="10">
        <f t="shared" si="3"/>
        <v>93</v>
      </c>
      <c r="O43" s="10">
        <f t="shared" si="4"/>
        <v>47</v>
      </c>
      <c r="P43" s="10">
        <f t="shared" si="5"/>
        <v>47</v>
      </c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9.5" customHeight="1">
      <c r="A44" s="77">
        <f>'Sessional + End Term Assessment'!A42</f>
        <v>35</v>
      </c>
      <c r="B44" s="78" t="str">
        <f>'Sessional + End Term Assessment'!B42</f>
        <v>23ETCCS035</v>
      </c>
      <c r="C44" s="104" t="str">
        <f>'Sessional + End Term Assessment'!C42</f>
        <v>DIVYANSH BOLIA</v>
      </c>
      <c r="D44" s="10">
        <f>' MID Term 1'!D41+'MID Term 2'!D41</f>
        <v>14</v>
      </c>
      <c r="E44" s="10">
        <f>' MID Term 1'!H41+'MID Term 2'!E41</f>
        <v>24</v>
      </c>
      <c r="F44" s="10">
        <f>' MID Term 1'!L41+'MID Term 2'!F41</f>
        <v>15</v>
      </c>
      <c r="G44" s="10">
        <f>' MID Term 1'!Q41+'MID Term 2'!J41</f>
        <v>18</v>
      </c>
      <c r="H44" s="31">
        <f>' MID Term 1'!R41+'MID Term 2'!N41</f>
        <v>18</v>
      </c>
      <c r="I44" s="10">
        <f t="shared" ref="I44:M44" si="38">IF((D44/$D$8)&gt;=$I$8,1,0)</f>
        <v>0</v>
      </c>
      <c r="J44" s="10">
        <f t="shared" si="38"/>
        <v>1</v>
      </c>
      <c r="K44" s="10">
        <f t="shared" si="38"/>
        <v>0</v>
      </c>
      <c r="L44" s="10">
        <f t="shared" si="38"/>
        <v>0</v>
      </c>
      <c r="M44" s="10">
        <f t="shared" si="38"/>
        <v>0</v>
      </c>
      <c r="N44" s="10">
        <f t="shared" si="3"/>
        <v>89</v>
      </c>
      <c r="O44" s="10">
        <f t="shared" si="4"/>
        <v>45</v>
      </c>
      <c r="P44" s="10">
        <f t="shared" si="5"/>
        <v>45</v>
      </c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9.5" customHeight="1">
      <c r="A45" s="77">
        <f>'Sessional + End Term Assessment'!A43</f>
        <v>36</v>
      </c>
      <c r="B45" s="78" t="str">
        <f>'Sessional + End Term Assessment'!B43</f>
        <v>23ETCCS036</v>
      </c>
      <c r="C45" s="104" t="str">
        <f>'Sessional + End Term Assessment'!C43</f>
        <v>DIVYANSHU RAJ TAILOR</v>
      </c>
      <c r="D45" s="10">
        <f>' MID Term 1'!D42+'MID Term 2'!D42</f>
        <v>23</v>
      </c>
      <c r="E45" s="10">
        <f>' MID Term 1'!H42+'MID Term 2'!E42</f>
        <v>22</v>
      </c>
      <c r="F45" s="10">
        <f>' MID Term 1'!L42+'MID Term 2'!F42</f>
        <v>22</v>
      </c>
      <c r="G45" s="10">
        <f>' MID Term 1'!Q42+'MID Term 2'!J42</f>
        <v>23</v>
      </c>
      <c r="H45" s="31">
        <f>' MID Term 1'!R42+'MID Term 2'!N42</f>
        <v>21</v>
      </c>
      <c r="I45" s="10">
        <f t="shared" ref="I45:M45" si="39">IF((D45/$D$8)&gt;=$I$8,1,0)</f>
        <v>1</v>
      </c>
      <c r="J45" s="10">
        <f t="shared" si="39"/>
        <v>1</v>
      </c>
      <c r="K45" s="10">
        <f t="shared" si="39"/>
        <v>1</v>
      </c>
      <c r="L45" s="10">
        <f t="shared" si="39"/>
        <v>1</v>
      </c>
      <c r="M45" s="10">
        <f t="shared" si="39"/>
        <v>1</v>
      </c>
      <c r="N45" s="10">
        <f t="shared" si="3"/>
        <v>111</v>
      </c>
      <c r="O45" s="10">
        <f t="shared" si="4"/>
        <v>56</v>
      </c>
      <c r="P45" s="10">
        <f t="shared" si="5"/>
        <v>56</v>
      </c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9.5" customHeight="1">
      <c r="A46" s="77">
        <f>'Sessional + End Term Assessment'!A44</f>
        <v>37</v>
      </c>
      <c r="B46" s="78" t="str">
        <f>'Sessional + End Term Assessment'!B44</f>
        <v>23ETCCS037</v>
      </c>
      <c r="C46" s="104" t="str">
        <f>'Sessional + End Term Assessment'!C44</f>
        <v>GAURAV JOSHI</v>
      </c>
      <c r="D46" s="10">
        <f>' MID Term 1'!D43+'MID Term 2'!D43</f>
        <v>25</v>
      </c>
      <c r="E46" s="10">
        <f>' MID Term 1'!H43+'MID Term 2'!E43</f>
        <v>24</v>
      </c>
      <c r="F46" s="10">
        <f>' MID Term 1'!L43+'MID Term 2'!F43</f>
        <v>24</v>
      </c>
      <c r="G46" s="10">
        <f>' MID Term 1'!Q43+'MID Term 2'!J43</f>
        <v>25</v>
      </c>
      <c r="H46" s="31">
        <f>' MID Term 1'!R43+'MID Term 2'!N43</f>
        <v>23</v>
      </c>
      <c r="I46" s="10">
        <f t="shared" ref="I46:M46" si="40">IF((D46/$D$8)&gt;=$I$8,1,0)</f>
        <v>1</v>
      </c>
      <c r="J46" s="10">
        <f t="shared" si="40"/>
        <v>1</v>
      </c>
      <c r="K46" s="10">
        <f t="shared" si="40"/>
        <v>1</v>
      </c>
      <c r="L46" s="10">
        <f t="shared" si="40"/>
        <v>1</v>
      </c>
      <c r="M46" s="10">
        <f t="shared" si="40"/>
        <v>1</v>
      </c>
      <c r="N46" s="10">
        <f t="shared" si="3"/>
        <v>121</v>
      </c>
      <c r="O46" s="10">
        <f t="shared" si="4"/>
        <v>61</v>
      </c>
      <c r="P46" s="10">
        <f t="shared" si="5"/>
        <v>61</v>
      </c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9.5" customHeight="1">
      <c r="A47" s="77">
        <f>'Sessional + End Term Assessment'!A45</f>
        <v>38</v>
      </c>
      <c r="B47" s="78" t="str">
        <f>'Sessional + End Term Assessment'!B45</f>
        <v>23ETCCS038</v>
      </c>
      <c r="C47" s="104" t="str">
        <f>'Sessional + End Term Assessment'!C45</f>
        <v>GITIKA TRIVEDI</v>
      </c>
      <c r="D47" s="10">
        <f>' MID Term 1'!D44+'MID Term 2'!D44</f>
        <v>14</v>
      </c>
      <c r="E47" s="10">
        <f>' MID Term 1'!H44+'MID Term 2'!E44</f>
        <v>24</v>
      </c>
      <c r="F47" s="10">
        <f>' MID Term 1'!L44+'MID Term 2'!F44</f>
        <v>15</v>
      </c>
      <c r="G47" s="10">
        <f>' MID Term 1'!Q44+'MID Term 2'!J44</f>
        <v>18</v>
      </c>
      <c r="H47" s="31">
        <f>' MID Term 1'!R44+'MID Term 2'!N44</f>
        <v>18</v>
      </c>
      <c r="I47" s="10">
        <f t="shared" ref="I47:M47" si="41">IF((D47/$D$8)&gt;=$I$8,1,0)</f>
        <v>0</v>
      </c>
      <c r="J47" s="10">
        <f t="shared" si="41"/>
        <v>1</v>
      </c>
      <c r="K47" s="10">
        <f t="shared" si="41"/>
        <v>0</v>
      </c>
      <c r="L47" s="10">
        <f t="shared" si="41"/>
        <v>0</v>
      </c>
      <c r="M47" s="10">
        <f t="shared" si="41"/>
        <v>0</v>
      </c>
      <c r="N47" s="10">
        <f t="shared" si="3"/>
        <v>89</v>
      </c>
      <c r="O47" s="10">
        <f t="shared" si="4"/>
        <v>45</v>
      </c>
      <c r="P47" s="10">
        <f t="shared" si="5"/>
        <v>45</v>
      </c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9.5" customHeight="1">
      <c r="A48" s="77">
        <f>'Sessional + End Term Assessment'!A46</f>
        <v>39</v>
      </c>
      <c r="B48" s="78" t="str">
        <f>'Sessional + End Term Assessment'!B46</f>
        <v>23ETCCS039</v>
      </c>
      <c r="C48" s="104" t="str">
        <f>'Sessional + End Term Assessment'!C46</f>
        <v>GOURAV CHANDALIYA</v>
      </c>
      <c r="D48" s="10">
        <f>' MID Term 1'!D45+'MID Term 2'!D45</f>
        <v>18</v>
      </c>
      <c r="E48" s="10">
        <f>' MID Term 1'!H45+'MID Term 2'!E45</f>
        <v>24</v>
      </c>
      <c r="F48" s="10">
        <f>' MID Term 1'!L45+'MID Term 2'!F45</f>
        <v>20</v>
      </c>
      <c r="G48" s="10">
        <f>' MID Term 1'!Q45+'MID Term 2'!J45</f>
        <v>21</v>
      </c>
      <c r="H48" s="31">
        <f>' MID Term 1'!R45+'MID Term 2'!N45</f>
        <v>20</v>
      </c>
      <c r="I48" s="10">
        <f t="shared" ref="I48:M48" si="42">IF((D48/$D$8)&gt;=$I$8,1,0)</f>
        <v>0</v>
      </c>
      <c r="J48" s="10">
        <f t="shared" si="42"/>
        <v>1</v>
      </c>
      <c r="K48" s="10">
        <f t="shared" si="42"/>
        <v>1</v>
      </c>
      <c r="L48" s="10">
        <f t="shared" si="42"/>
        <v>1</v>
      </c>
      <c r="M48" s="10">
        <f t="shared" si="42"/>
        <v>1</v>
      </c>
      <c r="N48" s="10">
        <f t="shared" si="3"/>
        <v>103</v>
      </c>
      <c r="O48" s="10">
        <f t="shared" si="4"/>
        <v>52</v>
      </c>
      <c r="P48" s="10">
        <f t="shared" si="5"/>
        <v>52</v>
      </c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9.5" customHeight="1">
      <c r="A49" s="77">
        <f>'Sessional + End Term Assessment'!A47</f>
        <v>40</v>
      </c>
      <c r="B49" s="78" t="str">
        <f>'Sessional + End Term Assessment'!B47</f>
        <v>23ETCCS040</v>
      </c>
      <c r="C49" s="104" t="str">
        <f>'Sessional + End Term Assessment'!C47</f>
        <v>GOURI SHRIMALI</v>
      </c>
      <c r="D49" s="10">
        <f>' MID Term 1'!D46+'MID Term 2'!D46</f>
        <v>22</v>
      </c>
      <c r="E49" s="10">
        <f>' MID Term 1'!H46+'MID Term 2'!E46</f>
        <v>20</v>
      </c>
      <c r="F49" s="10">
        <f>' MID Term 1'!L46+'MID Term 2'!F46</f>
        <v>20</v>
      </c>
      <c r="G49" s="10">
        <f>' MID Term 1'!Q46+'MID Term 2'!J46</f>
        <v>21</v>
      </c>
      <c r="H49" s="31">
        <f>' MID Term 1'!R46+'MID Term 2'!N46</f>
        <v>20</v>
      </c>
      <c r="I49" s="10">
        <f t="shared" ref="I49:M49" si="43">IF((D49/$D$8)&gt;=$I$8,1,0)</f>
        <v>1</v>
      </c>
      <c r="J49" s="10">
        <f t="shared" si="43"/>
        <v>1</v>
      </c>
      <c r="K49" s="10">
        <f t="shared" si="43"/>
        <v>1</v>
      </c>
      <c r="L49" s="10">
        <f t="shared" si="43"/>
        <v>1</v>
      </c>
      <c r="M49" s="10">
        <f t="shared" si="43"/>
        <v>1</v>
      </c>
      <c r="N49" s="10">
        <f t="shared" si="3"/>
        <v>103</v>
      </c>
      <c r="O49" s="10">
        <f t="shared" si="4"/>
        <v>52</v>
      </c>
      <c r="P49" s="10">
        <f t="shared" si="5"/>
        <v>52</v>
      </c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9.5" customHeight="1">
      <c r="A50" s="77">
        <f>'Sessional + End Term Assessment'!A48</f>
        <v>41</v>
      </c>
      <c r="B50" s="78" t="str">
        <f>'Sessional + End Term Assessment'!B48</f>
        <v>23ETCCS041</v>
      </c>
      <c r="C50" s="104" t="str">
        <f>'Sessional + End Term Assessment'!C48</f>
        <v>GURJAR NIKUNJ GIRDHARLAL</v>
      </c>
      <c r="D50" s="10">
        <f>' MID Term 1'!D47+'MID Term 2'!D47</f>
        <v>25</v>
      </c>
      <c r="E50" s="10">
        <f>' MID Term 1'!H47+'MID Term 2'!E47</f>
        <v>24</v>
      </c>
      <c r="F50" s="10">
        <f>' MID Term 1'!L47+'MID Term 2'!F47</f>
        <v>24</v>
      </c>
      <c r="G50" s="10">
        <f>' MID Term 1'!Q47+'MID Term 2'!J47</f>
        <v>25</v>
      </c>
      <c r="H50" s="31">
        <f>' MID Term 1'!R47+'MID Term 2'!N47</f>
        <v>23</v>
      </c>
      <c r="I50" s="10">
        <f t="shared" ref="I50:M50" si="44">IF((D50/$D$8)&gt;=$I$8,1,0)</f>
        <v>1</v>
      </c>
      <c r="J50" s="10">
        <f t="shared" si="44"/>
        <v>1</v>
      </c>
      <c r="K50" s="10">
        <f t="shared" si="44"/>
        <v>1</v>
      </c>
      <c r="L50" s="10">
        <f t="shared" si="44"/>
        <v>1</v>
      </c>
      <c r="M50" s="10">
        <f t="shared" si="44"/>
        <v>1</v>
      </c>
      <c r="N50" s="10">
        <f t="shared" si="3"/>
        <v>121</v>
      </c>
      <c r="O50" s="10">
        <f t="shared" si="4"/>
        <v>61</v>
      </c>
      <c r="P50" s="10">
        <f t="shared" si="5"/>
        <v>61</v>
      </c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9.5" customHeight="1">
      <c r="A51" s="77">
        <f>'Sessional + End Term Assessment'!A49</f>
        <v>42</v>
      </c>
      <c r="B51" s="78" t="str">
        <f>'Sessional + End Term Assessment'!B49</f>
        <v>23ETCCS042</v>
      </c>
      <c r="C51" s="104" t="str">
        <f>'Sessional + End Term Assessment'!C49</f>
        <v>HARIDRUMAD SINGH JHALA</v>
      </c>
      <c r="D51" s="10">
        <f>' MID Term 1'!D48+'MID Term 2'!D48</f>
        <v>15</v>
      </c>
      <c r="E51" s="10">
        <f>' MID Term 1'!H48+'MID Term 2'!E48</f>
        <v>23</v>
      </c>
      <c r="F51" s="10">
        <f>' MID Term 1'!L48+'MID Term 2'!F48</f>
        <v>15</v>
      </c>
      <c r="G51" s="10">
        <f>' MID Term 1'!Q48+'MID Term 2'!J48</f>
        <v>18</v>
      </c>
      <c r="H51" s="31">
        <f>' MID Term 1'!R48+'MID Term 2'!N48</f>
        <v>18</v>
      </c>
      <c r="I51" s="10">
        <f t="shared" ref="I51:M51" si="45">IF((D51/$D$8)&gt;=$I$8,1,0)</f>
        <v>0</v>
      </c>
      <c r="J51" s="10">
        <f t="shared" si="45"/>
        <v>1</v>
      </c>
      <c r="K51" s="10">
        <f t="shared" si="45"/>
        <v>0</v>
      </c>
      <c r="L51" s="10">
        <f t="shared" si="45"/>
        <v>0</v>
      </c>
      <c r="M51" s="10">
        <f t="shared" si="45"/>
        <v>0</v>
      </c>
      <c r="N51" s="10">
        <f t="shared" si="3"/>
        <v>89</v>
      </c>
      <c r="O51" s="10">
        <f t="shared" si="4"/>
        <v>45</v>
      </c>
      <c r="P51" s="10">
        <f t="shared" si="5"/>
        <v>45</v>
      </c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9.5" customHeight="1">
      <c r="A52" s="77">
        <f>'Sessional + End Term Assessment'!A50</f>
        <v>43</v>
      </c>
      <c r="B52" s="78" t="str">
        <f>'Sessional + End Term Assessment'!B50</f>
        <v>23ETCCS043</v>
      </c>
      <c r="C52" s="104" t="str">
        <f>'Sessional + End Term Assessment'!C50</f>
        <v>HARSH KUMAWAT</v>
      </c>
      <c r="D52" s="10">
        <f>' MID Term 1'!D49+'MID Term 2'!D49</f>
        <v>17</v>
      </c>
      <c r="E52" s="10">
        <f>' MID Term 1'!H49+'MID Term 2'!E49</f>
        <v>24</v>
      </c>
      <c r="F52" s="10">
        <f>' MID Term 1'!L49+'MID Term 2'!F49</f>
        <v>18</v>
      </c>
      <c r="G52" s="10">
        <f>' MID Term 1'!Q49+'MID Term 2'!J49</f>
        <v>20</v>
      </c>
      <c r="H52" s="31">
        <f>' MID Term 1'!R49+'MID Term 2'!N49</f>
        <v>20</v>
      </c>
      <c r="I52" s="10">
        <f t="shared" ref="I52:M52" si="46">IF((D52/$D$8)&gt;=$I$8,1,0)</f>
        <v>0</v>
      </c>
      <c r="J52" s="10">
        <f t="shared" si="46"/>
        <v>1</v>
      </c>
      <c r="K52" s="10">
        <f t="shared" si="46"/>
        <v>0</v>
      </c>
      <c r="L52" s="10">
        <f t="shared" si="46"/>
        <v>1</v>
      </c>
      <c r="M52" s="10">
        <f t="shared" si="46"/>
        <v>1</v>
      </c>
      <c r="N52" s="10">
        <f t="shared" si="3"/>
        <v>99</v>
      </c>
      <c r="O52" s="10">
        <f t="shared" si="4"/>
        <v>50</v>
      </c>
      <c r="P52" s="10">
        <f t="shared" si="5"/>
        <v>50</v>
      </c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9.5" customHeight="1">
      <c r="A53" s="77">
        <f>'Sessional + End Term Assessment'!A51</f>
        <v>44</v>
      </c>
      <c r="B53" s="78" t="str">
        <f>'Sessional + End Term Assessment'!B51</f>
        <v>23ETCCS044</v>
      </c>
      <c r="C53" s="104" t="str">
        <f>'Sessional + End Term Assessment'!C51</f>
        <v>HASMUKH SUTHAR</v>
      </c>
      <c r="D53" s="10">
        <f>' MID Term 1'!D50+'MID Term 2'!D50</f>
        <v>21</v>
      </c>
      <c r="E53" s="10">
        <f>' MID Term 1'!H50+'MID Term 2'!E50</f>
        <v>24</v>
      </c>
      <c r="F53" s="10">
        <f>' MID Term 1'!L50+'MID Term 2'!F50</f>
        <v>22</v>
      </c>
      <c r="G53" s="10">
        <f>' MID Term 1'!Q50+'MID Term 2'!J50</f>
        <v>23</v>
      </c>
      <c r="H53" s="31">
        <f>' MID Term 1'!R50+'MID Term 2'!N50</f>
        <v>21</v>
      </c>
      <c r="I53" s="10">
        <f t="shared" ref="I53:M53" si="47">IF((D53/$D$8)&gt;=$I$8,1,0)</f>
        <v>1</v>
      </c>
      <c r="J53" s="10">
        <f t="shared" si="47"/>
        <v>1</v>
      </c>
      <c r="K53" s="10">
        <f t="shared" si="47"/>
        <v>1</v>
      </c>
      <c r="L53" s="10">
        <f t="shared" si="47"/>
        <v>1</v>
      </c>
      <c r="M53" s="10">
        <f t="shared" si="47"/>
        <v>1</v>
      </c>
      <c r="N53" s="10">
        <f t="shared" si="3"/>
        <v>111</v>
      </c>
      <c r="O53" s="10">
        <f t="shared" si="4"/>
        <v>56</v>
      </c>
      <c r="P53" s="10">
        <f t="shared" si="5"/>
        <v>56</v>
      </c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9.5" customHeight="1">
      <c r="A54" s="77">
        <f>'Sessional + End Term Assessment'!A52</f>
        <v>45</v>
      </c>
      <c r="B54" s="78" t="str">
        <f>'Sessional + End Term Assessment'!B52</f>
        <v>23ETCCS045</v>
      </c>
      <c r="C54" s="104" t="str">
        <f>'Sessional + End Term Assessment'!C52</f>
        <v>HIMANSHI AGARWAL</v>
      </c>
      <c r="D54" s="10">
        <f>' MID Term 1'!D51+'MID Term 2'!D51</f>
        <v>28</v>
      </c>
      <c r="E54" s="10">
        <f>' MID Term 1'!H51+'MID Term 2'!E51</f>
        <v>24</v>
      </c>
      <c r="F54" s="10">
        <f>' MID Term 1'!L51+'MID Term 2'!F51</f>
        <v>25</v>
      </c>
      <c r="G54" s="10">
        <f>' MID Term 1'!Q51+'MID Term 2'!J51</f>
        <v>27</v>
      </c>
      <c r="H54" s="31">
        <f>' MID Term 1'!R51+'MID Term 2'!N51</f>
        <v>25</v>
      </c>
      <c r="I54" s="10">
        <f t="shared" ref="I54:M54" si="48">IF((D54/$D$8)&gt;=$I$8,1,0)</f>
        <v>1</v>
      </c>
      <c r="J54" s="10">
        <f t="shared" si="48"/>
        <v>1</v>
      </c>
      <c r="K54" s="10">
        <f t="shared" si="48"/>
        <v>1</v>
      </c>
      <c r="L54" s="10">
        <f t="shared" si="48"/>
        <v>1</v>
      </c>
      <c r="M54" s="10">
        <f t="shared" si="48"/>
        <v>1</v>
      </c>
      <c r="N54" s="10">
        <f t="shared" si="3"/>
        <v>129</v>
      </c>
      <c r="O54" s="10">
        <f t="shared" si="4"/>
        <v>65</v>
      </c>
      <c r="P54" s="10">
        <f t="shared" si="5"/>
        <v>65</v>
      </c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9.5" customHeight="1">
      <c r="A55" s="77">
        <f>'Sessional + End Term Assessment'!A53</f>
        <v>46</v>
      </c>
      <c r="B55" s="78" t="str">
        <f>'Sessional + End Term Assessment'!B53</f>
        <v>23ETCCS046</v>
      </c>
      <c r="C55" s="104" t="str">
        <f>'Sessional + End Term Assessment'!C53</f>
        <v>HIMESH SHRIMALI</v>
      </c>
      <c r="D55" s="10">
        <f>' MID Term 1'!D52+'MID Term 2'!D52</f>
        <v>23</v>
      </c>
      <c r="E55" s="10">
        <f>' MID Term 1'!H52+'MID Term 2'!E52</f>
        <v>22</v>
      </c>
      <c r="F55" s="10">
        <f>' MID Term 1'!L52+'MID Term 2'!F52</f>
        <v>22</v>
      </c>
      <c r="G55" s="10">
        <f>' MID Term 1'!Q52+'MID Term 2'!J52</f>
        <v>23</v>
      </c>
      <c r="H55" s="31">
        <f>' MID Term 1'!R52+'MID Term 2'!N52</f>
        <v>21</v>
      </c>
      <c r="I55" s="10">
        <f t="shared" ref="I55:M55" si="49">IF((D55/$D$8)&gt;=$I$8,1,0)</f>
        <v>1</v>
      </c>
      <c r="J55" s="10">
        <f t="shared" si="49"/>
        <v>1</v>
      </c>
      <c r="K55" s="10">
        <f t="shared" si="49"/>
        <v>1</v>
      </c>
      <c r="L55" s="10">
        <f t="shared" si="49"/>
        <v>1</v>
      </c>
      <c r="M55" s="10">
        <f t="shared" si="49"/>
        <v>1</v>
      </c>
      <c r="N55" s="10">
        <f t="shared" si="3"/>
        <v>111</v>
      </c>
      <c r="O55" s="10">
        <f t="shared" si="4"/>
        <v>56</v>
      </c>
      <c r="P55" s="10">
        <f t="shared" si="5"/>
        <v>56</v>
      </c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9.5" customHeight="1">
      <c r="A56" s="77">
        <f>'Sessional + End Term Assessment'!A54</f>
        <v>47</v>
      </c>
      <c r="B56" s="78" t="str">
        <f>'Sessional + End Term Assessment'!B54</f>
        <v>23ETCCS047</v>
      </c>
      <c r="C56" s="104" t="str">
        <f>'Sessional + End Term Assessment'!C54</f>
        <v>HIYA KARANPURIA</v>
      </c>
      <c r="D56" s="10">
        <f>' MID Term 1'!D53+'MID Term 2'!D53</f>
        <v>28</v>
      </c>
      <c r="E56" s="10">
        <f>' MID Term 1'!H53+'MID Term 2'!E53</f>
        <v>25</v>
      </c>
      <c r="F56" s="10">
        <f>' MID Term 1'!L53+'MID Term 2'!F53</f>
        <v>27</v>
      </c>
      <c r="G56" s="10">
        <f>' MID Term 1'!Q53+'MID Term 2'!J53</f>
        <v>27</v>
      </c>
      <c r="H56" s="31">
        <f>' MID Term 1'!R53+'MID Term 2'!N53</f>
        <v>26</v>
      </c>
      <c r="I56" s="10">
        <f t="shared" ref="I56:M56" si="50">IF((D56/$D$8)&gt;=$I$8,1,0)</f>
        <v>1</v>
      </c>
      <c r="J56" s="10">
        <f t="shared" si="50"/>
        <v>1</v>
      </c>
      <c r="K56" s="10">
        <f t="shared" si="50"/>
        <v>1</v>
      </c>
      <c r="L56" s="10">
        <f t="shared" si="50"/>
        <v>1</v>
      </c>
      <c r="M56" s="10">
        <f t="shared" si="50"/>
        <v>1</v>
      </c>
      <c r="N56" s="10">
        <f t="shared" si="3"/>
        <v>133</v>
      </c>
      <c r="O56" s="10">
        <f t="shared" si="4"/>
        <v>67</v>
      </c>
      <c r="P56" s="10">
        <f t="shared" si="5"/>
        <v>67</v>
      </c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9.5" customHeight="1">
      <c r="A57" s="77">
        <f>'Sessional + End Term Assessment'!A55</f>
        <v>48</v>
      </c>
      <c r="B57" s="78" t="str">
        <f>'Sessional + End Term Assessment'!B55</f>
        <v>23ETCCS048</v>
      </c>
      <c r="C57" s="104" t="str">
        <f>'Sessional + End Term Assessment'!C55</f>
        <v>ISHWAR SONI</v>
      </c>
      <c r="D57" s="10">
        <f>' MID Term 1'!D54+'MID Term 2'!D54</f>
        <v>21</v>
      </c>
      <c r="E57" s="10">
        <f>' MID Term 1'!H54+'MID Term 2'!E54</f>
        <v>19</v>
      </c>
      <c r="F57" s="10">
        <f>' MID Term 1'!L54+'MID Term 2'!F54</f>
        <v>19</v>
      </c>
      <c r="G57" s="10">
        <f>' MID Term 1'!Q54+'MID Term 2'!J54</f>
        <v>20</v>
      </c>
      <c r="H57" s="31">
        <f>' MID Term 1'!R54+'MID Term 2'!N54</f>
        <v>20</v>
      </c>
      <c r="I57" s="10">
        <f t="shared" ref="I57:M57" si="51">IF((D57/$D$8)&gt;=$I$8,1,0)</f>
        <v>1</v>
      </c>
      <c r="J57" s="10">
        <f t="shared" si="51"/>
        <v>0</v>
      </c>
      <c r="K57" s="10">
        <f t="shared" si="51"/>
        <v>0</v>
      </c>
      <c r="L57" s="10">
        <f t="shared" si="51"/>
        <v>1</v>
      </c>
      <c r="M57" s="10">
        <f t="shared" si="51"/>
        <v>1</v>
      </c>
      <c r="N57" s="10">
        <f t="shared" si="3"/>
        <v>99</v>
      </c>
      <c r="O57" s="10">
        <f t="shared" si="4"/>
        <v>50</v>
      </c>
      <c r="P57" s="10">
        <f t="shared" si="5"/>
        <v>50</v>
      </c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9.5" customHeight="1">
      <c r="A58" s="77">
        <f>'Sessional + End Term Assessment'!A56</f>
        <v>49</v>
      </c>
      <c r="B58" s="78" t="str">
        <f>'Sessional + End Term Assessment'!B56</f>
        <v>23ETCCS049</v>
      </c>
      <c r="C58" s="104" t="str">
        <f>'Sessional + End Term Assessment'!C56</f>
        <v>IVANSHI AGRAWAL</v>
      </c>
      <c r="D58" s="10">
        <f>' MID Term 1'!D55+'MID Term 2'!D55</f>
        <v>21</v>
      </c>
      <c r="E58" s="10">
        <f>' MID Term 1'!H55+'MID Term 2'!E55</f>
        <v>19</v>
      </c>
      <c r="F58" s="10">
        <f>' MID Term 1'!L55+'MID Term 2'!F55</f>
        <v>19</v>
      </c>
      <c r="G58" s="10">
        <f>' MID Term 1'!Q55+'MID Term 2'!J55</f>
        <v>20</v>
      </c>
      <c r="H58" s="31">
        <f>' MID Term 1'!R55+'MID Term 2'!N55</f>
        <v>20</v>
      </c>
      <c r="I58" s="10">
        <f t="shared" ref="I58:M58" si="52">IF((D58/$D$8)&gt;=$I$8,1,0)</f>
        <v>1</v>
      </c>
      <c r="J58" s="10">
        <f t="shared" si="52"/>
        <v>0</v>
      </c>
      <c r="K58" s="10">
        <f t="shared" si="52"/>
        <v>0</v>
      </c>
      <c r="L58" s="10">
        <f t="shared" si="52"/>
        <v>1</v>
      </c>
      <c r="M58" s="10">
        <f t="shared" si="52"/>
        <v>1</v>
      </c>
      <c r="N58" s="10">
        <f t="shared" si="3"/>
        <v>99</v>
      </c>
      <c r="O58" s="10">
        <f t="shared" si="4"/>
        <v>50</v>
      </c>
      <c r="P58" s="10">
        <f t="shared" si="5"/>
        <v>50</v>
      </c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9.5" customHeight="1">
      <c r="A59" s="77">
        <f>'Sessional + End Term Assessment'!A57</f>
        <v>50</v>
      </c>
      <c r="B59" s="78" t="str">
        <f>'Sessional + End Term Assessment'!B57</f>
        <v>23ETCCS050</v>
      </c>
      <c r="C59" s="104" t="str">
        <f>'Sessional + End Term Assessment'!C57</f>
        <v>JAIDEEP SINGH RAO</v>
      </c>
      <c r="D59" s="10">
        <f>' MID Term 1'!D56+'MID Term 2'!D56</f>
        <v>28</v>
      </c>
      <c r="E59" s="10">
        <f>' MID Term 1'!H56+'MID Term 2'!E56</f>
        <v>26</v>
      </c>
      <c r="F59" s="10">
        <f>' MID Term 1'!L56+'MID Term 2'!F56</f>
        <v>26</v>
      </c>
      <c r="G59" s="10">
        <f>' MID Term 1'!Q56+'MID Term 2'!J56</f>
        <v>27</v>
      </c>
      <c r="H59" s="31">
        <f>' MID Term 1'!R56+'MID Term 2'!N56</f>
        <v>26</v>
      </c>
      <c r="I59" s="10">
        <f t="shared" ref="I59:M59" si="53">IF((D59/$D$8)&gt;=$I$8,1,0)</f>
        <v>1</v>
      </c>
      <c r="J59" s="10">
        <f t="shared" si="53"/>
        <v>1</v>
      </c>
      <c r="K59" s="10">
        <f t="shared" si="53"/>
        <v>1</v>
      </c>
      <c r="L59" s="10">
        <f t="shared" si="53"/>
        <v>1</v>
      </c>
      <c r="M59" s="10">
        <f t="shared" si="53"/>
        <v>1</v>
      </c>
      <c r="N59" s="10">
        <f t="shared" si="3"/>
        <v>133</v>
      </c>
      <c r="O59" s="10">
        <f t="shared" si="4"/>
        <v>67</v>
      </c>
      <c r="P59" s="10">
        <f t="shared" si="5"/>
        <v>67</v>
      </c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9.5" customHeight="1">
      <c r="A60" s="77">
        <f>'Sessional + End Term Assessment'!A58</f>
        <v>51</v>
      </c>
      <c r="B60" s="78" t="str">
        <f>'Sessional + End Term Assessment'!B58</f>
        <v>23ETCCS051</v>
      </c>
      <c r="C60" s="104" t="str">
        <f>'Sessional + End Term Assessment'!C58</f>
        <v>JAISHEEL JAIN</v>
      </c>
      <c r="D60" s="10">
        <f>' MID Term 1'!D57+'MID Term 2'!D57</f>
        <v>25</v>
      </c>
      <c r="E60" s="10">
        <f>' MID Term 1'!H57+'MID Term 2'!E57</f>
        <v>24</v>
      </c>
      <c r="F60" s="10">
        <f>' MID Term 1'!L57+'MID Term 2'!F57</f>
        <v>24</v>
      </c>
      <c r="G60" s="10">
        <f>' MID Term 1'!Q57+'MID Term 2'!J57</f>
        <v>25</v>
      </c>
      <c r="H60" s="31">
        <f>' MID Term 1'!R57+'MID Term 2'!N57</f>
        <v>23</v>
      </c>
      <c r="I60" s="10">
        <f t="shared" ref="I60:M60" si="54">IF((D60/$D$8)&gt;=$I$8,1,0)</f>
        <v>1</v>
      </c>
      <c r="J60" s="10">
        <f t="shared" si="54"/>
        <v>1</v>
      </c>
      <c r="K60" s="10">
        <f t="shared" si="54"/>
        <v>1</v>
      </c>
      <c r="L60" s="10">
        <f t="shared" si="54"/>
        <v>1</v>
      </c>
      <c r="M60" s="10">
        <f t="shared" si="54"/>
        <v>1</v>
      </c>
      <c r="N60" s="10">
        <f t="shared" si="3"/>
        <v>121</v>
      </c>
      <c r="O60" s="10">
        <f t="shared" si="4"/>
        <v>61</v>
      </c>
      <c r="P60" s="10">
        <f t="shared" si="5"/>
        <v>61</v>
      </c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9.5" customHeight="1">
      <c r="A61" s="77">
        <f>'Sessional + End Term Assessment'!A59</f>
        <v>52</v>
      </c>
      <c r="B61" s="78" t="str">
        <f>'Sessional + End Term Assessment'!B59</f>
        <v>23ETCCS052</v>
      </c>
      <c r="C61" s="104" t="str">
        <f>'Sessional + End Term Assessment'!C59</f>
        <v>JAY NIGAM</v>
      </c>
      <c r="D61" s="10">
        <f>' MID Term 1'!D58+'MID Term 2'!D58</f>
        <v>19</v>
      </c>
      <c r="E61" s="10">
        <f>' MID Term 1'!H58+'MID Term 2'!E58</f>
        <v>24</v>
      </c>
      <c r="F61" s="10">
        <f>' MID Term 1'!L58+'MID Term 2'!F58</f>
        <v>16</v>
      </c>
      <c r="G61" s="10">
        <f>' MID Term 1'!Q58+'MID Term 2'!J58</f>
        <v>20</v>
      </c>
      <c r="H61" s="31">
        <f>' MID Term 1'!R58+'MID Term 2'!N58</f>
        <v>20</v>
      </c>
      <c r="I61" s="10">
        <f t="shared" ref="I61:M61" si="55">IF((D61/$D$8)&gt;=$I$8,1,0)</f>
        <v>0</v>
      </c>
      <c r="J61" s="10">
        <f t="shared" si="55"/>
        <v>1</v>
      </c>
      <c r="K61" s="10">
        <f t="shared" si="55"/>
        <v>0</v>
      </c>
      <c r="L61" s="10">
        <f t="shared" si="55"/>
        <v>1</v>
      </c>
      <c r="M61" s="10">
        <f t="shared" si="55"/>
        <v>1</v>
      </c>
      <c r="N61" s="10">
        <f t="shared" si="3"/>
        <v>99</v>
      </c>
      <c r="O61" s="10">
        <f t="shared" si="4"/>
        <v>50</v>
      </c>
      <c r="P61" s="10">
        <f t="shared" si="5"/>
        <v>50</v>
      </c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9.5" customHeight="1">
      <c r="A62" s="77">
        <f>'Sessional + End Term Assessment'!A60</f>
        <v>53</v>
      </c>
      <c r="B62" s="78" t="str">
        <f>'Sessional + End Term Assessment'!B60</f>
        <v>23ETCCS053</v>
      </c>
      <c r="C62" s="104" t="str">
        <f>'Sessional + End Term Assessment'!C60</f>
        <v>JAY SHARMA</v>
      </c>
      <c r="D62" s="10">
        <f>' MID Term 1'!D59+'MID Term 2'!D59</f>
        <v>22</v>
      </c>
      <c r="E62" s="10">
        <f>' MID Term 1'!H59+'MID Term 2'!E59</f>
        <v>20</v>
      </c>
      <c r="F62" s="10">
        <f>' MID Term 1'!L59+'MID Term 2'!F59</f>
        <v>20</v>
      </c>
      <c r="G62" s="10">
        <f>' MID Term 1'!Q59+'MID Term 2'!J59</f>
        <v>21</v>
      </c>
      <c r="H62" s="31">
        <f>' MID Term 1'!R59+'MID Term 2'!N59</f>
        <v>20</v>
      </c>
      <c r="I62" s="10">
        <f t="shared" ref="I62:M62" si="56">IF((D62/$D$8)&gt;=$I$8,1,0)</f>
        <v>1</v>
      </c>
      <c r="J62" s="10">
        <f t="shared" si="56"/>
        <v>1</v>
      </c>
      <c r="K62" s="10">
        <f t="shared" si="56"/>
        <v>1</v>
      </c>
      <c r="L62" s="10">
        <f t="shared" si="56"/>
        <v>1</v>
      </c>
      <c r="M62" s="10">
        <f t="shared" si="56"/>
        <v>1</v>
      </c>
      <c r="N62" s="10">
        <f t="shared" si="3"/>
        <v>103</v>
      </c>
      <c r="O62" s="10">
        <f t="shared" si="4"/>
        <v>52</v>
      </c>
      <c r="P62" s="10">
        <f t="shared" si="5"/>
        <v>52</v>
      </c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9.5" customHeight="1">
      <c r="A63" s="77">
        <f>'Sessional + End Term Assessment'!A61</f>
        <v>54</v>
      </c>
      <c r="B63" s="78" t="str">
        <f>'Sessional + End Term Assessment'!B61</f>
        <v>23ETCCS054</v>
      </c>
      <c r="C63" s="104" t="str">
        <f>'Sessional + End Term Assessment'!C61</f>
        <v>JAY SINGHVI</v>
      </c>
      <c r="D63" s="10">
        <f>' MID Term 1'!D60+'MID Term 2'!D60</f>
        <v>27</v>
      </c>
      <c r="E63" s="10">
        <f>' MID Term 1'!H60+'MID Term 2'!E60</f>
        <v>25</v>
      </c>
      <c r="F63" s="10">
        <f>' MID Term 1'!L60+'MID Term 2'!F60</f>
        <v>25</v>
      </c>
      <c r="G63" s="10">
        <f>' MID Term 1'!Q60+'MID Term 2'!J60</f>
        <v>27</v>
      </c>
      <c r="H63" s="31">
        <f>' MID Term 1'!R60+'MID Term 2'!N60</f>
        <v>25</v>
      </c>
      <c r="I63" s="10">
        <f t="shared" ref="I63:M63" si="57">IF((D63/$D$8)&gt;=$I$8,1,0)</f>
        <v>1</v>
      </c>
      <c r="J63" s="10">
        <f t="shared" si="57"/>
        <v>1</v>
      </c>
      <c r="K63" s="10">
        <f t="shared" si="57"/>
        <v>1</v>
      </c>
      <c r="L63" s="10">
        <f t="shared" si="57"/>
        <v>1</v>
      </c>
      <c r="M63" s="10">
        <f t="shared" si="57"/>
        <v>1</v>
      </c>
      <c r="N63" s="10">
        <f t="shared" si="3"/>
        <v>129</v>
      </c>
      <c r="O63" s="10">
        <f t="shared" si="4"/>
        <v>65</v>
      </c>
      <c r="P63" s="10">
        <f t="shared" si="5"/>
        <v>65</v>
      </c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9.5" customHeight="1">
      <c r="A64" s="77">
        <f>'Sessional + End Term Assessment'!A62</f>
        <v>55</v>
      </c>
      <c r="B64" s="78" t="str">
        <f>'Sessional + End Term Assessment'!B62</f>
        <v>23ETCCS055</v>
      </c>
      <c r="C64" s="104" t="str">
        <f>'Sessional + End Term Assessment'!C62</f>
        <v>JAYA SINGH</v>
      </c>
      <c r="D64" s="10">
        <f>' MID Term 1'!D61+'MID Term 2'!D61</f>
        <v>21</v>
      </c>
      <c r="E64" s="10">
        <f>' MID Term 1'!H61+'MID Term 2'!E61</f>
        <v>19</v>
      </c>
      <c r="F64" s="10">
        <f>' MID Term 1'!L61+'MID Term 2'!F61</f>
        <v>19</v>
      </c>
      <c r="G64" s="10">
        <f>' MID Term 1'!Q61+'MID Term 2'!J61</f>
        <v>20</v>
      </c>
      <c r="H64" s="31">
        <f>' MID Term 1'!R61+'MID Term 2'!N61</f>
        <v>20</v>
      </c>
      <c r="I64" s="10">
        <f t="shared" ref="I64:M64" si="58">IF((D64/$D$8)&gt;=$I$8,1,0)</f>
        <v>1</v>
      </c>
      <c r="J64" s="10">
        <f t="shared" si="58"/>
        <v>0</v>
      </c>
      <c r="K64" s="10">
        <f t="shared" si="58"/>
        <v>0</v>
      </c>
      <c r="L64" s="10">
        <f t="shared" si="58"/>
        <v>1</v>
      </c>
      <c r="M64" s="10">
        <f t="shared" si="58"/>
        <v>1</v>
      </c>
      <c r="N64" s="10">
        <f t="shared" si="3"/>
        <v>99</v>
      </c>
      <c r="O64" s="10">
        <f t="shared" si="4"/>
        <v>50</v>
      </c>
      <c r="P64" s="10">
        <f t="shared" si="5"/>
        <v>50</v>
      </c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9.5" customHeight="1">
      <c r="A65" s="77">
        <f>'Sessional + End Term Assessment'!A63</f>
        <v>56</v>
      </c>
      <c r="B65" s="78" t="str">
        <f>'Sessional + End Term Assessment'!B63</f>
        <v>23ETCCS056</v>
      </c>
      <c r="C65" s="104" t="str">
        <f>'Sessional + End Term Assessment'!C63</f>
        <v>JAYAM JAIN</v>
      </c>
      <c r="D65" s="10">
        <f>' MID Term 1'!D62+'MID Term 2'!D62</f>
        <v>27</v>
      </c>
      <c r="E65" s="10">
        <f>' MID Term 1'!H62+'MID Term 2'!E62</f>
        <v>25</v>
      </c>
      <c r="F65" s="10">
        <f>' MID Term 1'!L62+'MID Term 2'!F62</f>
        <v>25</v>
      </c>
      <c r="G65" s="10">
        <f>' MID Term 1'!Q62+'MID Term 2'!J62</f>
        <v>27</v>
      </c>
      <c r="H65" s="31">
        <f>' MID Term 1'!R62+'MID Term 2'!N62</f>
        <v>25</v>
      </c>
      <c r="I65" s="10">
        <f t="shared" ref="I65:M65" si="59">IF((D65/$D$8)&gt;=$I$8,1,0)</f>
        <v>1</v>
      </c>
      <c r="J65" s="10">
        <f t="shared" si="59"/>
        <v>1</v>
      </c>
      <c r="K65" s="10">
        <f t="shared" si="59"/>
        <v>1</v>
      </c>
      <c r="L65" s="10">
        <f t="shared" si="59"/>
        <v>1</v>
      </c>
      <c r="M65" s="10">
        <f t="shared" si="59"/>
        <v>1</v>
      </c>
      <c r="N65" s="10">
        <f t="shared" si="3"/>
        <v>129</v>
      </c>
      <c r="O65" s="10">
        <f t="shared" si="4"/>
        <v>65</v>
      </c>
      <c r="P65" s="10">
        <f t="shared" si="5"/>
        <v>65</v>
      </c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9.5" customHeight="1">
      <c r="A66" s="77">
        <f>'Sessional + End Term Assessment'!A64</f>
        <v>57</v>
      </c>
      <c r="B66" s="78" t="str">
        <f>'Sessional + End Term Assessment'!B64</f>
        <v>23ETCCS057</v>
      </c>
      <c r="C66" s="104" t="str">
        <f>'Sessional + End Term Assessment'!C64</f>
        <v>JAYESH GAYRI</v>
      </c>
      <c r="D66" s="10">
        <f>' MID Term 1'!D63+'MID Term 2'!D63</f>
        <v>14</v>
      </c>
      <c r="E66" s="10">
        <f>' MID Term 1'!H63+'MID Term 2'!E63</f>
        <v>25</v>
      </c>
      <c r="F66" s="10">
        <f>' MID Term 1'!L63+'MID Term 2'!F63</f>
        <v>17</v>
      </c>
      <c r="G66" s="10">
        <f>' MID Term 1'!Q63+'MID Term 2'!J63</f>
        <v>19</v>
      </c>
      <c r="H66" s="31">
        <f>' MID Term 1'!R63+'MID Term 2'!N63</f>
        <v>18</v>
      </c>
      <c r="I66" s="10">
        <f t="shared" ref="I66:M66" si="60">IF((D66/$D$8)&gt;=$I$8,1,0)</f>
        <v>0</v>
      </c>
      <c r="J66" s="10">
        <f t="shared" si="60"/>
        <v>1</v>
      </c>
      <c r="K66" s="10">
        <f t="shared" si="60"/>
        <v>0</v>
      </c>
      <c r="L66" s="10">
        <f t="shared" si="60"/>
        <v>0</v>
      </c>
      <c r="M66" s="10">
        <f t="shared" si="60"/>
        <v>0</v>
      </c>
      <c r="N66" s="10">
        <f t="shared" si="3"/>
        <v>93</v>
      </c>
      <c r="O66" s="10">
        <f t="shared" si="4"/>
        <v>47</v>
      </c>
      <c r="P66" s="10">
        <f t="shared" si="5"/>
        <v>47</v>
      </c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9.5" customHeight="1">
      <c r="A67" s="77">
        <f>'Sessional + End Term Assessment'!A65</f>
        <v>58</v>
      </c>
      <c r="B67" s="78" t="str">
        <f>'Sessional + End Term Assessment'!B65</f>
        <v>23ETCCS058</v>
      </c>
      <c r="C67" s="104" t="str">
        <f>'Sessional + End Term Assessment'!C65</f>
        <v>JAYESH KALYANA</v>
      </c>
      <c r="D67" s="10">
        <f>' MID Term 1'!D64+'MID Term 2'!D64</f>
        <v>19</v>
      </c>
      <c r="E67" s="10">
        <f>' MID Term 1'!H64+'MID Term 2'!E64</f>
        <v>17</v>
      </c>
      <c r="F67" s="10">
        <f>' MID Term 1'!L64+'MID Term 2'!F64</f>
        <v>17</v>
      </c>
      <c r="G67" s="10">
        <f>' MID Term 1'!Q64+'MID Term 2'!J64</f>
        <v>18</v>
      </c>
      <c r="H67" s="31">
        <f>' MID Term 1'!R64+'MID Term 2'!N64</f>
        <v>18</v>
      </c>
      <c r="I67" s="10">
        <f t="shared" ref="I67:M67" si="61">IF((D67/$D$8)&gt;=$I$8,1,0)</f>
        <v>0</v>
      </c>
      <c r="J67" s="10">
        <f t="shared" si="61"/>
        <v>0</v>
      </c>
      <c r="K67" s="10">
        <f t="shared" si="61"/>
        <v>0</v>
      </c>
      <c r="L67" s="10">
        <f t="shared" si="61"/>
        <v>0</v>
      </c>
      <c r="M67" s="10">
        <f t="shared" si="61"/>
        <v>0</v>
      </c>
      <c r="N67" s="10">
        <f t="shared" si="3"/>
        <v>89</v>
      </c>
      <c r="O67" s="10">
        <f t="shared" si="4"/>
        <v>45</v>
      </c>
      <c r="P67" s="10">
        <f t="shared" si="5"/>
        <v>45</v>
      </c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9.5" customHeight="1">
      <c r="A68" s="77">
        <f>'Sessional + End Term Assessment'!A66</f>
        <v>59</v>
      </c>
      <c r="B68" s="78" t="str">
        <f>'Sessional + End Term Assessment'!B66</f>
        <v>23ETCCS059</v>
      </c>
      <c r="C68" s="104" t="str">
        <f>'Sessional + End Term Assessment'!C66</f>
        <v>KANISHK RAJAWAT</v>
      </c>
      <c r="D68" s="10">
        <f>' MID Term 1'!D65+'MID Term 2'!D65</f>
        <v>27</v>
      </c>
      <c r="E68" s="10">
        <f>' MID Term 1'!H65+'MID Term 2'!E65</f>
        <v>25</v>
      </c>
      <c r="F68" s="10">
        <f>' MID Term 1'!L65+'MID Term 2'!F65</f>
        <v>25</v>
      </c>
      <c r="G68" s="10">
        <f>' MID Term 1'!Q65+'MID Term 2'!J65</f>
        <v>27</v>
      </c>
      <c r="H68" s="31">
        <f>' MID Term 1'!R65+'MID Term 2'!N65</f>
        <v>25</v>
      </c>
      <c r="I68" s="10">
        <f t="shared" ref="I68:M68" si="62">IF((D68/$D$8)&gt;=$I$8,1,0)</f>
        <v>1</v>
      </c>
      <c r="J68" s="10">
        <f t="shared" si="62"/>
        <v>1</v>
      </c>
      <c r="K68" s="10">
        <f t="shared" si="62"/>
        <v>1</v>
      </c>
      <c r="L68" s="10">
        <f t="shared" si="62"/>
        <v>1</v>
      </c>
      <c r="M68" s="10">
        <f t="shared" si="62"/>
        <v>1</v>
      </c>
      <c r="N68" s="10">
        <f t="shared" si="3"/>
        <v>129</v>
      </c>
      <c r="O68" s="10">
        <f t="shared" si="4"/>
        <v>65</v>
      </c>
      <c r="P68" s="10">
        <f t="shared" si="5"/>
        <v>65</v>
      </c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9.5" customHeight="1">
      <c r="A69" s="77">
        <f>'Sessional + End Term Assessment'!A67</f>
        <v>60</v>
      </c>
      <c r="B69" s="78" t="str">
        <f>'Sessional + End Term Assessment'!B67</f>
        <v>23ETCCS060</v>
      </c>
      <c r="C69" s="104" t="str">
        <f>'Sessional + End Term Assessment'!C67</f>
        <v>KAVISH PATEL</v>
      </c>
      <c r="D69" s="10">
        <f>' MID Term 1'!D66+'MID Term 2'!D66</f>
        <v>24</v>
      </c>
      <c r="E69" s="10">
        <f>' MID Term 1'!H66+'MID Term 2'!E66</f>
        <v>23</v>
      </c>
      <c r="F69" s="10">
        <f>' MID Term 1'!L66+'MID Term 2'!F66</f>
        <v>22</v>
      </c>
      <c r="G69" s="10">
        <f>' MID Term 1'!Q66+'MID Term 2'!J66</f>
        <v>24</v>
      </c>
      <c r="H69" s="31">
        <f>' MID Term 1'!R66+'MID Term 2'!N66</f>
        <v>22</v>
      </c>
      <c r="I69" s="10">
        <f t="shared" ref="I69:M69" si="63">IF((D69/$D$8)&gt;=$I$8,1,0)</f>
        <v>1</v>
      </c>
      <c r="J69" s="10">
        <f t="shared" si="63"/>
        <v>1</v>
      </c>
      <c r="K69" s="10">
        <f t="shared" si="63"/>
        <v>1</v>
      </c>
      <c r="L69" s="10">
        <f t="shared" si="63"/>
        <v>1</v>
      </c>
      <c r="M69" s="10">
        <f t="shared" si="63"/>
        <v>1</v>
      </c>
      <c r="N69" s="10">
        <f t="shared" si="3"/>
        <v>115</v>
      </c>
      <c r="O69" s="10">
        <f t="shared" si="4"/>
        <v>58</v>
      </c>
      <c r="P69" s="10">
        <f t="shared" si="5"/>
        <v>58</v>
      </c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9.5" customHeight="1">
      <c r="A70" s="77">
        <f>'Sessional + End Term Assessment'!A68</f>
        <v>61</v>
      </c>
      <c r="B70" s="78" t="str">
        <f>'Sessional + End Term Assessment'!B68</f>
        <v>23ETCCS061</v>
      </c>
      <c r="C70" s="104" t="str">
        <f>'Sessional + End Term Assessment'!C68</f>
        <v>KHUSHAL DAK</v>
      </c>
      <c r="D70" s="10">
        <f>' MID Term 1'!D67+'MID Term 2'!D67</f>
        <v>27</v>
      </c>
      <c r="E70" s="10">
        <f>' MID Term 1'!H67+'MID Term 2'!E67</f>
        <v>25</v>
      </c>
      <c r="F70" s="10">
        <f>' MID Term 1'!L67+'MID Term 2'!F67</f>
        <v>25</v>
      </c>
      <c r="G70" s="10">
        <f>' MID Term 1'!Q67+'MID Term 2'!J67</f>
        <v>27</v>
      </c>
      <c r="H70" s="31">
        <f>' MID Term 1'!R67+'MID Term 2'!N67</f>
        <v>25</v>
      </c>
      <c r="I70" s="10">
        <f t="shared" ref="I70:M70" si="64">IF((D70/$D$8)&gt;=$I$8,1,0)</f>
        <v>1</v>
      </c>
      <c r="J70" s="10">
        <f t="shared" si="64"/>
        <v>1</v>
      </c>
      <c r="K70" s="10">
        <f t="shared" si="64"/>
        <v>1</v>
      </c>
      <c r="L70" s="10">
        <f t="shared" si="64"/>
        <v>1</v>
      </c>
      <c r="M70" s="10">
        <f t="shared" si="64"/>
        <v>1</v>
      </c>
      <c r="N70" s="10">
        <f t="shared" si="3"/>
        <v>129</v>
      </c>
      <c r="O70" s="10">
        <f t="shared" si="4"/>
        <v>65</v>
      </c>
      <c r="P70" s="10">
        <f t="shared" si="5"/>
        <v>65</v>
      </c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9.5" customHeight="1">
      <c r="A71" s="77">
        <f>'Sessional + End Term Assessment'!A69</f>
        <v>62</v>
      </c>
      <c r="B71" s="78" t="str">
        <f>'Sessional + End Term Assessment'!B69</f>
        <v>23ETCCS062</v>
      </c>
      <c r="C71" s="104" t="str">
        <f>'Sessional + End Term Assessment'!C69</f>
        <v>KHUSHAL TAMBAR</v>
      </c>
      <c r="D71" s="10">
        <f>' MID Term 1'!D68+'MID Term 2'!D68</f>
        <v>23</v>
      </c>
      <c r="E71" s="10">
        <f>' MID Term 1'!H68+'MID Term 2'!E68</f>
        <v>25</v>
      </c>
      <c r="F71" s="10">
        <f>' MID Term 1'!L68+'MID Term 2'!F68</f>
        <v>19</v>
      </c>
      <c r="G71" s="10">
        <f>' MID Term 1'!Q68+'MID Term 2'!J68</f>
        <v>23</v>
      </c>
      <c r="H71" s="31">
        <f>' MID Term 1'!R68+'MID Term 2'!N68</f>
        <v>21</v>
      </c>
      <c r="I71" s="10">
        <f t="shared" ref="I71:M71" si="65">IF((D71/$D$8)&gt;=$I$8,1,0)</f>
        <v>1</v>
      </c>
      <c r="J71" s="10">
        <f t="shared" si="65"/>
        <v>1</v>
      </c>
      <c r="K71" s="10">
        <f t="shared" si="65"/>
        <v>0</v>
      </c>
      <c r="L71" s="10">
        <f t="shared" si="65"/>
        <v>1</v>
      </c>
      <c r="M71" s="10">
        <f t="shared" si="65"/>
        <v>1</v>
      </c>
      <c r="N71" s="10">
        <f t="shared" si="3"/>
        <v>111</v>
      </c>
      <c r="O71" s="10">
        <f t="shared" si="4"/>
        <v>56</v>
      </c>
      <c r="P71" s="10">
        <f t="shared" si="5"/>
        <v>56</v>
      </c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9.5" customHeight="1">
      <c r="A72" s="77">
        <f>'Sessional + End Term Assessment'!A70</f>
        <v>63</v>
      </c>
      <c r="B72" s="78" t="str">
        <f>'Sessional + End Term Assessment'!B70</f>
        <v>23ETCCS063</v>
      </c>
      <c r="C72" s="104" t="str">
        <f>'Sessional + End Term Assessment'!C70</f>
        <v>KHUSHBU BISHT</v>
      </c>
      <c r="D72" s="10">
        <f>' MID Term 1'!D69+'MID Term 2'!D69</f>
        <v>23</v>
      </c>
      <c r="E72" s="10">
        <f>' MID Term 1'!H69+'MID Term 2'!E69</f>
        <v>24</v>
      </c>
      <c r="F72" s="10">
        <f>' MID Term 1'!L69+'MID Term 2'!F69</f>
        <v>22</v>
      </c>
      <c r="G72" s="10">
        <f>' MID Term 1'!Q69+'MID Term 2'!J69</f>
        <v>24</v>
      </c>
      <c r="H72" s="31">
        <f>' MID Term 1'!R69+'MID Term 2'!N69</f>
        <v>22</v>
      </c>
      <c r="I72" s="10">
        <f t="shared" ref="I72:M72" si="66">IF((D72/$D$8)&gt;=$I$8,1,0)</f>
        <v>1</v>
      </c>
      <c r="J72" s="10">
        <f t="shared" si="66"/>
        <v>1</v>
      </c>
      <c r="K72" s="10">
        <f t="shared" si="66"/>
        <v>1</v>
      </c>
      <c r="L72" s="10">
        <f t="shared" si="66"/>
        <v>1</v>
      </c>
      <c r="M72" s="10">
        <f t="shared" si="66"/>
        <v>1</v>
      </c>
      <c r="N72" s="10">
        <f t="shared" si="3"/>
        <v>115</v>
      </c>
      <c r="O72" s="10">
        <f t="shared" si="4"/>
        <v>58</v>
      </c>
      <c r="P72" s="10">
        <f t="shared" si="5"/>
        <v>58</v>
      </c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9.5" customHeight="1">
      <c r="A73" s="77">
        <f>'Sessional + End Term Assessment'!A71</f>
        <v>64</v>
      </c>
      <c r="B73" s="78" t="str">
        <f>'Sessional + End Term Assessment'!B71</f>
        <v>23ETCCS064</v>
      </c>
      <c r="C73" s="104" t="str">
        <f>'Sessional + End Term Assessment'!C71</f>
        <v>KHUSHI JAIN</v>
      </c>
      <c r="D73" s="10">
        <f>' MID Term 1'!D70+'MID Term 2'!D70</f>
        <v>28</v>
      </c>
      <c r="E73" s="10">
        <f>' MID Term 1'!H70+'MID Term 2'!E70</f>
        <v>26</v>
      </c>
      <c r="F73" s="10">
        <f>' MID Term 1'!L70+'MID Term 2'!F70</f>
        <v>26</v>
      </c>
      <c r="G73" s="10">
        <f>' MID Term 1'!Q70+'MID Term 2'!J70</f>
        <v>27</v>
      </c>
      <c r="H73" s="31">
        <f>' MID Term 1'!R70+'MID Term 2'!N70</f>
        <v>26</v>
      </c>
      <c r="I73" s="10">
        <f t="shared" ref="I73:M73" si="67">IF((D73/$D$8)&gt;=$I$8,1,0)</f>
        <v>1</v>
      </c>
      <c r="J73" s="10">
        <f t="shared" si="67"/>
        <v>1</v>
      </c>
      <c r="K73" s="10">
        <f t="shared" si="67"/>
        <v>1</v>
      </c>
      <c r="L73" s="10">
        <f t="shared" si="67"/>
        <v>1</v>
      </c>
      <c r="M73" s="10">
        <f t="shared" si="67"/>
        <v>1</v>
      </c>
      <c r="N73" s="10">
        <f t="shared" si="3"/>
        <v>133</v>
      </c>
      <c r="O73" s="10">
        <f t="shared" si="4"/>
        <v>67</v>
      </c>
      <c r="P73" s="10">
        <f t="shared" si="5"/>
        <v>67</v>
      </c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9.5" customHeight="1">
      <c r="A74" s="77">
        <f>'Sessional + End Term Assessment'!A72</f>
        <v>65</v>
      </c>
      <c r="B74" s="78" t="str">
        <f>'Sessional + End Term Assessment'!B72</f>
        <v>23ETCCS065</v>
      </c>
      <c r="C74" s="104" t="str">
        <f>'Sessional + End Term Assessment'!C72</f>
        <v>KOMAL SHARMA</v>
      </c>
      <c r="D74" s="10">
        <f>' MID Term 1'!D71+'MID Term 2'!D71</f>
        <v>28</v>
      </c>
      <c r="E74" s="10">
        <f>' MID Term 1'!H71+'MID Term 2'!E71</f>
        <v>24</v>
      </c>
      <c r="F74" s="10">
        <f>' MID Term 1'!L71+'MID Term 2'!F71</f>
        <v>12</v>
      </c>
      <c r="G74" s="10">
        <f>' MID Term 1'!Q71+'MID Term 2'!J71</f>
        <v>22</v>
      </c>
      <c r="H74" s="31">
        <f>' MID Term 1'!R71+'MID Term 2'!N71</f>
        <v>21</v>
      </c>
      <c r="I74" s="10">
        <f t="shared" ref="I74:M74" si="68">IF((D74/$D$8)&gt;=$I$8,1,0)</f>
        <v>1</v>
      </c>
      <c r="J74" s="10">
        <f t="shared" si="68"/>
        <v>1</v>
      </c>
      <c r="K74" s="10">
        <f t="shared" si="68"/>
        <v>0</v>
      </c>
      <c r="L74" s="10">
        <f t="shared" si="68"/>
        <v>1</v>
      </c>
      <c r="M74" s="10">
        <f t="shared" si="68"/>
        <v>1</v>
      </c>
      <c r="N74" s="10">
        <f t="shared" si="3"/>
        <v>107</v>
      </c>
      <c r="O74" s="10">
        <f t="shared" si="4"/>
        <v>54</v>
      </c>
      <c r="P74" s="10">
        <f t="shared" si="5"/>
        <v>54</v>
      </c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9.5" customHeight="1">
      <c r="A75" s="77">
        <f>'Sessional + End Term Assessment'!A73</f>
        <v>66</v>
      </c>
      <c r="B75" s="78" t="str">
        <f>'Sessional + End Term Assessment'!B73</f>
        <v>23ETCCS066</v>
      </c>
      <c r="C75" s="104" t="str">
        <f>'Sessional + End Term Assessment'!C73</f>
        <v>KRATIK SHARMA</v>
      </c>
      <c r="D75" s="10">
        <f>' MID Term 1'!D72+'MID Term 2'!D72</f>
        <v>22</v>
      </c>
      <c r="E75" s="10">
        <f>' MID Term 1'!H72+'MID Term 2'!E72</f>
        <v>18</v>
      </c>
      <c r="F75" s="10">
        <f>' MID Term 1'!L72+'MID Term 2'!F72</f>
        <v>24</v>
      </c>
      <c r="G75" s="10">
        <f>' MID Term 1'!Q72+'MID Term 2'!J72</f>
        <v>22</v>
      </c>
      <c r="H75" s="31">
        <f>' MID Term 1'!R72+'MID Term 2'!N72</f>
        <v>21</v>
      </c>
      <c r="I75" s="10">
        <f t="shared" ref="I75:M75" si="69">IF((D75/$D$8)&gt;=$I$8,1,0)</f>
        <v>1</v>
      </c>
      <c r="J75" s="10">
        <f t="shared" si="69"/>
        <v>0</v>
      </c>
      <c r="K75" s="10">
        <f t="shared" si="69"/>
        <v>1</v>
      </c>
      <c r="L75" s="10">
        <f t="shared" si="69"/>
        <v>1</v>
      </c>
      <c r="M75" s="10">
        <f t="shared" si="69"/>
        <v>1</v>
      </c>
      <c r="N75" s="10">
        <f t="shared" si="3"/>
        <v>107</v>
      </c>
      <c r="O75" s="10">
        <f t="shared" si="4"/>
        <v>54</v>
      </c>
      <c r="P75" s="10">
        <f t="shared" si="5"/>
        <v>54</v>
      </c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9.5" customHeight="1">
      <c r="A76" s="77">
        <f>'Sessional + End Term Assessment'!A74</f>
        <v>67</v>
      </c>
      <c r="B76" s="78" t="str">
        <f>'Sessional + End Term Assessment'!B74</f>
        <v>23ETCCS067</v>
      </c>
      <c r="C76" s="104" t="str">
        <f>'Sessional + End Term Assessment'!C74</f>
        <v>KRISHNA DOSHI</v>
      </c>
      <c r="D76" s="10">
        <f>' MID Term 1'!D73+'MID Term 2'!D73</f>
        <v>27</v>
      </c>
      <c r="E76" s="10">
        <f>' MID Term 1'!H73+'MID Term 2'!E73</f>
        <v>25</v>
      </c>
      <c r="F76" s="10">
        <f>' MID Term 1'!L73+'MID Term 2'!F73</f>
        <v>25</v>
      </c>
      <c r="G76" s="10">
        <f>' MID Term 1'!Q73+'MID Term 2'!J73</f>
        <v>27</v>
      </c>
      <c r="H76" s="31">
        <f>' MID Term 1'!R73+'MID Term 2'!N73</f>
        <v>25</v>
      </c>
      <c r="I76" s="10">
        <f t="shared" ref="I76:M76" si="70">IF((D76/$D$8)&gt;=$I$8,1,0)</f>
        <v>1</v>
      </c>
      <c r="J76" s="10">
        <f t="shared" si="70"/>
        <v>1</v>
      </c>
      <c r="K76" s="10">
        <f t="shared" si="70"/>
        <v>1</v>
      </c>
      <c r="L76" s="10">
        <f t="shared" si="70"/>
        <v>1</v>
      </c>
      <c r="M76" s="10">
        <f t="shared" si="70"/>
        <v>1</v>
      </c>
      <c r="N76" s="10">
        <f t="shared" si="3"/>
        <v>129</v>
      </c>
      <c r="O76" s="10">
        <f t="shared" si="4"/>
        <v>65</v>
      </c>
      <c r="P76" s="10">
        <f t="shared" si="5"/>
        <v>65</v>
      </c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9.5" customHeight="1">
      <c r="A77" s="77">
        <f>'Sessional + End Term Assessment'!A75</f>
        <v>68</v>
      </c>
      <c r="B77" s="78" t="str">
        <f>'Sessional + End Term Assessment'!B75</f>
        <v>23ETCCS068</v>
      </c>
      <c r="C77" s="104" t="str">
        <f>'Sessional + End Term Assessment'!C75</f>
        <v>KUASHAL KUMAWAT</v>
      </c>
      <c r="D77" s="10">
        <f>' MID Term 1'!D74+'MID Term 2'!D74</f>
        <v>21</v>
      </c>
      <c r="E77" s="10">
        <f>' MID Term 1'!H74+'MID Term 2'!E74</f>
        <v>19</v>
      </c>
      <c r="F77" s="10">
        <f>' MID Term 1'!L74+'MID Term 2'!F74</f>
        <v>19</v>
      </c>
      <c r="G77" s="10">
        <f>' MID Term 1'!Q74+'MID Term 2'!J74</f>
        <v>20</v>
      </c>
      <c r="H77" s="31">
        <f>' MID Term 1'!R74+'MID Term 2'!N74</f>
        <v>20</v>
      </c>
      <c r="I77" s="10">
        <f t="shared" ref="I77:M77" si="71">IF((D77/$D$8)&gt;=$I$8,1,0)</f>
        <v>1</v>
      </c>
      <c r="J77" s="10">
        <f t="shared" si="71"/>
        <v>0</v>
      </c>
      <c r="K77" s="10">
        <f t="shared" si="71"/>
        <v>0</v>
      </c>
      <c r="L77" s="10">
        <f t="shared" si="71"/>
        <v>1</v>
      </c>
      <c r="M77" s="10">
        <f t="shared" si="71"/>
        <v>1</v>
      </c>
      <c r="N77" s="10">
        <f t="shared" si="3"/>
        <v>99</v>
      </c>
      <c r="O77" s="10">
        <f t="shared" si="4"/>
        <v>50</v>
      </c>
      <c r="P77" s="10">
        <f t="shared" si="5"/>
        <v>50</v>
      </c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9.5" customHeight="1">
      <c r="A78" s="77">
        <f>'Sessional + End Term Assessment'!A76</f>
        <v>69</v>
      </c>
      <c r="B78" s="78" t="str">
        <f>'Sessional + End Term Assessment'!B76</f>
        <v>23ETCCS069</v>
      </c>
      <c r="C78" s="104" t="str">
        <f>'Sessional + End Term Assessment'!C76</f>
        <v>LAKSH PATEL</v>
      </c>
      <c r="D78" s="10">
        <f>' MID Term 1'!D75+'MID Term 2'!D75</f>
        <v>20</v>
      </c>
      <c r="E78" s="10">
        <f>' MID Term 1'!H75+'MID Term 2'!E75</f>
        <v>18</v>
      </c>
      <c r="F78" s="10">
        <f>' MID Term 1'!L75+'MID Term 2'!F75</f>
        <v>18</v>
      </c>
      <c r="G78" s="10">
        <f>' MID Term 1'!Q75+'MID Term 2'!J75</f>
        <v>19</v>
      </c>
      <c r="H78" s="31">
        <f>' MID Term 1'!R75+'MID Term 2'!N75</f>
        <v>18</v>
      </c>
      <c r="I78" s="10">
        <f t="shared" ref="I78:M78" si="72">IF((D78/$D$8)&gt;=$I$8,1,0)</f>
        <v>1</v>
      </c>
      <c r="J78" s="10">
        <f t="shared" si="72"/>
        <v>0</v>
      </c>
      <c r="K78" s="10">
        <f t="shared" si="72"/>
        <v>0</v>
      </c>
      <c r="L78" s="10">
        <f t="shared" si="72"/>
        <v>0</v>
      </c>
      <c r="M78" s="10">
        <f t="shared" si="72"/>
        <v>0</v>
      </c>
      <c r="N78" s="10">
        <f t="shared" si="3"/>
        <v>93</v>
      </c>
      <c r="O78" s="10">
        <f t="shared" si="4"/>
        <v>47</v>
      </c>
      <c r="P78" s="10">
        <f t="shared" si="5"/>
        <v>47</v>
      </c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9.5" customHeight="1">
      <c r="A79" s="77">
        <f>'Sessional + End Term Assessment'!A77</f>
        <v>70</v>
      </c>
      <c r="B79" s="78" t="str">
        <f>'Sessional + End Term Assessment'!B77</f>
        <v>23ETCCS070</v>
      </c>
      <c r="C79" s="104" t="str">
        <f>'Sessional + End Term Assessment'!C77</f>
        <v>LAKSHITA CHUNDAWAT</v>
      </c>
      <c r="D79" s="10">
        <f>' MID Term 1'!D76+'MID Term 2'!D76</f>
        <v>25</v>
      </c>
      <c r="E79" s="10">
        <f>' MID Term 1'!H76+'MID Term 2'!E76</f>
        <v>24</v>
      </c>
      <c r="F79" s="10">
        <f>' MID Term 1'!L76+'MID Term 2'!F76</f>
        <v>24</v>
      </c>
      <c r="G79" s="10">
        <f>' MID Term 1'!Q76+'MID Term 2'!J76</f>
        <v>25</v>
      </c>
      <c r="H79" s="31">
        <f>' MID Term 1'!R76+'MID Term 2'!N76</f>
        <v>23</v>
      </c>
      <c r="I79" s="10">
        <f t="shared" ref="I79:M79" si="73">IF((D79/$D$8)&gt;=$I$8,1,0)</f>
        <v>1</v>
      </c>
      <c r="J79" s="10">
        <f t="shared" si="73"/>
        <v>1</v>
      </c>
      <c r="K79" s="10">
        <f t="shared" si="73"/>
        <v>1</v>
      </c>
      <c r="L79" s="10">
        <f t="shared" si="73"/>
        <v>1</v>
      </c>
      <c r="M79" s="10">
        <f t="shared" si="73"/>
        <v>1</v>
      </c>
      <c r="N79" s="10">
        <f t="shared" si="3"/>
        <v>121</v>
      </c>
      <c r="O79" s="10">
        <f t="shared" si="4"/>
        <v>61</v>
      </c>
      <c r="P79" s="10">
        <f t="shared" si="5"/>
        <v>61</v>
      </c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9.5" customHeight="1">
      <c r="A80" s="77">
        <f>'Sessional + End Term Assessment'!A78</f>
        <v>71</v>
      </c>
      <c r="B80" s="78" t="str">
        <f>'Sessional + End Term Assessment'!B78</f>
        <v>23ETCCS071</v>
      </c>
      <c r="C80" s="104" t="str">
        <f>'Sessional + End Term Assessment'!C78</f>
        <v>LAKSHYARAJ PURBIA</v>
      </c>
      <c r="D80" s="10">
        <f>' MID Term 1'!D77+'MID Term 2'!D77</f>
        <v>26</v>
      </c>
      <c r="E80" s="10">
        <f>' MID Term 1'!H77+'MID Term 2'!E77</f>
        <v>25</v>
      </c>
      <c r="F80" s="10">
        <f>' MID Term 1'!L77+'MID Term 2'!F77</f>
        <v>24</v>
      </c>
      <c r="G80" s="10">
        <f>' MID Term 1'!Q77+'MID Term 2'!J77</f>
        <v>26</v>
      </c>
      <c r="H80" s="31">
        <f>' MID Term 1'!R77+'MID Term 2'!N77</f>
        <v>24</v>
      </c>
      <c r="I80" s="10">
        <f t="shared" ref="I80:M80" si="74">IF((D80/$D$8)&gt;=$I$8,1,0)</f>
        <v>1</v>
      </c>
      <c r="J80" s="10">
        <f t="shared" si="74"/>
        <v>1</v>
      </c>
      <c r="K80" s="10">
        <f t="shared" si="74"/>
        <v>1</v>
      </c>
      <c r="L80" s="10">
        <f t="shared" si="74"/>
        <v>1</v>
      </c>
      <c r="M80" s="10">
        <f t="shared" si="74"/>
        <v>1</v>
      </c>
      <c r="N80" s="10">
        <f t="shared" si="3"/>
        <v>125</v>
      </c>
      <c r="O80" s="10">
        <f t="shared" si="4"/>
        <v>63</v>
      </c>
      <c r="P80" s="10">
        <f t="shared" si="5"/>
        <v>63</v>
      </c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9.5" customHeight="1">
      <c r="A81" s="77">
        <f>'Sessional + End Term Assessment'!A79</f>
        <v>72</v>
      </c>
      <c r="B81" s="78" t="str">
        <f>'Sessional + End Term Assessment'!B79</f>
        <v>23ETCCS072</v>
      </c>
      <c r="C81" s="104" t="str">
        <f>'Sessional + End Term Assessment'!C79</f>
        <v>LALIT SUTHAR</v>
      </c>
      <c r="D81" s="10">
        <f>' MID Term 1'!D78+'MID Term 2'!D78</f>
        <v>27</v>
      </c>
      <c r="E81" s="10">
        <f>' MID Term 1'!H78+'MID Term 2'!E78</f>
        <v>25</v>
      </c>
      <c r="F81" s="10">
        <f>' MID Term 1'!L78+'MID Term 2'!F78</f>
        <v>25</v>
      </c>
      <c r="G81" s="10">
        <f>' MID Term 1'!Q78+'MID Term 2'!J78</f>
        <v>27</v>
      </c>
      <c r="H81" s="31">
        <f>' MID Term 1'!R78+'MID Term 2'!N78</f>
        <v>25</v>
      </c>
      <c r="I81" s="10">
        <f t="shared" ref="I81:M81" si="75">IF((D81/$D$8)&gt;=$I$8,1,0)</f>
        <v>1</v>
      </c>
      <c r="J81" s="10">
        <f t="shared" si="75"/>
        <v>1</v>
      </c>
      <c r="K81" s="10">
        <f t="shared" si="75"/>
        <v>1</v>
      </c>
      <c r="L81" s="10">
        <f t="shared" si="75"/>
        <v>1</v>
      </c>
      <c r="M81" s="10">
        <f t="shared" si="75"/>
        <v>1</v>
      </c>
      <c r="N81" s="10">
        <f t="shared" si="3"/>
        <v>129</v>
      </c>
      <c r="O81" s="10">
        <f t="shared" si="4"/>
        <v>65</v>
      </c>
      <c r="P81" s="10">
        <f t="shared" si="5"/>
        <v>65</v>
      </c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9.5" customHeight="1">
      <c r="A82" s="77">
        <f>'Sessional + End Term Assessment'!A80</f>
        <v>73</v>
      </c>
      <c r="B82" s="78" t="str">
        <f>'Sessional + End Term Assessment'!B80</f>
        <v>23ETCCS073</v>
      </c>
      <c r="C82" s="104" t="str">
        <f>'Sessional + End Term Assessment'!C80</f>
        <v>MANAN JAIN</v>
      </c>
      <c r="D82" s="10">
        <f>' MID Term 1'!D79+'MID Term 2'!D79</f>
        <v>25</v>
      </c>
      <c r="E82" s="10">
        <f>' MID Term 1'!H79+'MID Term 2'!E79</f>
        <v>24</v>
      </c>
      <c r="F82" s="10">
        <f>' MID Term 1'!L79+'MID Term 2'!F79</f>
        <v>24</v>
      </c>
      <c r="G82" s="10">
        <f>' MID Term 1'!Q79+'MID Term 2'!J79</f>
        <v>25</v>
      </c>
      <c r="H82" s="31">
        <f>' MID Term 1'!R79+'MID Term 2'!N79</f>
        <v>23</v>
      </c>
      <c r="I82" s="10">
        <f t="shared" ref="I82:M82" si="76">IF((D82/$D$8)&gt;=$I$8,1,0)</f>
        <v>1</v>
      </c>
      <c r="J82" s="10">
        <f t="shared" si="76"/>
        <v>1</v>
      </c>
      <c r="K82" s="10">
        <f t="shared" si="76"/>
        <v>1</v>
      </c>
      <c r="L82" s="10">
        <f t="shared" si="76"/>
        <v>1</v>
      </c>
      <c r="M82" s="10">
        <f t="shared" si="76"/>
        <v>1</v>
      </c>
      <c r="N82" s="10">
        <f t="shared" si="3"/>
        <v>121</v>
      </c>
      <c r="O82" s="10">
        <f t="shared" si="4"/>
        <v>61</v>
      </c>
      <c r="P82" s="10">
        <f t="shared" si="5"/>
        <v>61</v>
      </c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9.5" customHeight="1">
      <c r="A83" s="77">
        <f>'Sessional + End Term Assessment'!A81</f>
        <v>74</v>
      </c>
      <c r="B83" s="78" t="str">
        <f>'Sessional + End Term Assessment'!B81</f>
        <v>23ETCCS074</v>
      </c>
      <c r="C83" s="104" t="str">
        <f>'Sessional + End Term Assessment'!C81</f>
        <v>MANAN MEHTA</v>
      </c>
      <c r="D83" s="10">
        <f>' MID Term 1'!D80+'MID Term 2'!D80</f>
        <v>25</v>
      </c>
      <c r="E83" s="10">
        <f>' MID Term 1'!H80+'MID Term 2'!E80</f>
        <v>24</v>
      </c>
      <c r="F83" s="10">
        <f>' MID Term 1'!L80+'MID Term 2'!F80</f>
        <v>24</v>
      </c>
      <c r="G83" s="10">
        <f>' MID Term 1'!Q80+'MID Term 2'!J80</f>
        <v>25</v>
      </c>
      <c r="H83" s="31">
        <f>' MID Term 1'!R80+'MID Term 2'!N80</f>
        <v>23</v>
      </c>
      <c r="I83" s="10">
        <f t="shared" ref="I83:M83" si="77">IF((D83/$D$8)&gt;=$I$8,1,0)</f>
        <v>1</v>
      </c>
      <c r="J83" s="10">
        <f t="shared" si="77"/>
        <v>1</v>
      </c>
      <c r="K83" s="10">
        <f t="shared" si="77"/>
        <v>1</v>
      </c>
      <c r="L83" s="10">
        <f t="shared" si="77"/>
        <v>1</v>
      </c>
      <c r="M83" s="10">
        <f t="shared" si="77"/>
        <v>1</v>
      </c>
      <c r="N83" s="10">
        <f t="shared" si="3"/>
        <v>121</v>
      </c>
      <c r="O83" s="10">
        <f t="shared" si="4"/>
        <v>61</v>
      </c>
      <c r="P83" s="10">
        <f t="shared" si="5"/>
        <v>61</v>
      </c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9.5" customHeight="1">
      <c r="A84" s="77">
        <f>'Sessional + End Term Assessment'!A82</f>
        <v>75</v>
      </c>
      <c r="B84" s="78" t="str">
        <f>'Sessional + End Term Assessment'!B82</f>
        <v>23ETCCS075</v>
      </c>
      <c r="C84" s="104" t="str">
        <f>'Sessional + End Term Assessment'!C82</f>
        <v>MANISH SUTHAR</v>
      </c>
      <c r="D84" s="10">
        <f>' MID Term 1'!D81+'MID Term 2'!D81</f>
        <v>21</v>
      </c>
      <c r="E84" s="10">
        <f>' MID Term 1'!H81+'MID Term 2'!E81</f>
        <v>19</v>
      </c>
      <c r="F84" s="10">
        <f>' MID Term 1'!L81+'MID Term 2'!F81</f>
        <v>19</v>
      </c>
      <c r="G84" s="10">
        <f>' MID Term 1'!Q81+'MID Term 2'!J81</f>
        <v>20</v>
      </c>
      <c r="H84" s="31">
        <f>' MID Term 1'!R81+'MID Term 2'!N81</f>
        <v>20</v>
      </c>
      <c r="I84" s="10">
        <f t="shared" ref="I84:M84" si="78">IF((D84/$D$8)&gt;=$I$8,1,0)</f>
        <v>1</v>
      </c>
      <c r="J84" s="10">
        <f t="shared" si="78"/>
        <v>0</v>
      </c>
      <c r="K84" s="10">
        <f t="shared" si="78"/>
        <v>0</v>
      </c>
      <c r="L84" s="10">
        <f t="shared" si="78"/>
        <v>1</v>
      </c>
      <c r="M84" s="10">
        <f t="shared" si="78"/>
        <v>1</v>
      </c>
      <c r="N84" s="10">
        <f t="shared" si="3"/>
        <v>99</v>
      </c>
      <c r="O84" s="10">
        <f t="shared" si="4"/>
        <v>50</v>
      </c>
      <c r="P84" s="10">
        <f t="shared" si="5"/>
        <v>50</v>
      </c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9.5" customHeight="1">
      <c r="A85" s="77">
        <f>'Sessional + End Term Assessment'!A83</f>
        <v>76</v>
      </c>
      <c r="B85" s="78" t="str">
        <f>'Sessional + End Term Assessment'!B83</f>
        <v>23ETCCS076</v>
      </c>
      <c r="C85" s="104" t="str">
        <f>'Sessional + End Term Assessment'!C83</f>
        <v>MANRAJ SINGH CHOUHAN</v>
      </c>
      <c r="D85" s="10">
        <f>' MID Term 1'!D82+'MID Term 2'!D82</f>
        <v>18</v>
      </c>
      <c r="E85" s="10">
        <f>' MID Term 1'!H82+'MID Term 2'!E82</f>
        <v>17</v>
      </c>
      <c r="F85" s="10">
        <f>' MID Term 1'!L82+'MID Term 2'!F82</f>
        <v>16</v>
      </c>
      <c r="G85" s="10">
        <f>' MID Term 1'!Q82+'MID Term 2'!J82</f>
        <v>18</v>
      </c>
      <c r="H85" s="31">
        <f>' MID Term 1'!R82+'MID Term 2'!N82</f>
        <v>16</v>
      </c>
      <c r="I85" s="10">
        <f t="shared" ref="I85:M85" si="79">IF((D85/$D$8)&gt;=$I$8,1,0)</f>
        <v>0</v>
      </c>
      <c r="J85" s="10">
        <f t="shared" si="79"/>
        <v>0</v>
      </c>
      <c r="K85" s="10">
        <f t="shared" si="79"/>
        <v>0</v>
      </c>
      <c r="L85" s="10">
        <f t="shared" si="79"/>
        <v>0</v>
      </c>
      <c r="M85" s="10">
        <f t="shared" si="79"/>
        <v>0</v>
      </c>
      <c r="N85" s="10">
        <f t="shared" si="3"/>
        <v>85</v>
      </c>
      <c r="O85" s="10">
        <f t="shared" si="4"/>
        <v>43</v>
      </c>
      <c r="P85" s="10">
        <f t="shared" si="5"/>
        <v>43</v>
      </c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9.5" customHeight="1">
      <c r="A86" s="77">
        <f>'Sessional + End Term Assessment'!A84</f>
        <v>77</v>
      </c>
      <c r="B86" s="78" t="str">
        <f>'Sessional + End Term Assessment'!B84</f>
        <v>23ETCCS077</v>
      </c>
      <c r="C86" s="104" t="str">
        <f>'Sessional + End Term Assessment'!C84</f>
        <v>MAYANK KUMAR GAUTAM</v>
      </c>
      <c r="D86" s="10">
        <f>' MID Term 1'!D83+'MID Term 2'!D83</f>
        <v>22</v>
      </c>
      <c r="E86" s="10">
        <f>' MID Term 1'!H83+'MID Term 2'!E83</f>
        <v>22</v>
      </c>
      <c r="F86" s="10">
        <f>' MID Term 1'!L83+'MID Term 2'!F83</f>
        <v>20</v>
      </c>
      <c r="G86" s="10">
        <f>' MID Term 1'!Q83+'MID Term 2'!J83</f>
        <v>22</v>
      </c>
      <c r="H86" s="31">
        <f>' MID Term 1'!R83+'MID Term 2'!N83</f>
        <v>21</v>
      </c>
      <c r="I86" s="10">
        <f t="shared" ref="I86:M86" si="80">IF((D86/$D$8)&gt;=$I$8,1,0)</f>
        <v>1</v>
      </c>
      <c r="J86" s="10">
        <f t="shared" si="80"/>
        <v>1</v>
      </c>
      <c r="K86" s="10">
        <f t="shared" si="80"/>
        <v>1</v>
      </c>
      <c r="L86" s="10">
        <f t="shared" si="80"/>
        <v>1</v>
      </c>
      <c r="M86" s="10">
        <f t="shared" si="80"/>
        <v>1</v>
      </c>
      <c r="N86" s="10">
        <f t="shared" si="3"/>
        <v>107</v>
      </c>
      <c r="O86" s="10">
        <f t="shared" si="4"/>
        <v>54</v>
      </c>
      <c r="P86" s="10">
        <f t="shared" si="5"/>
        <v>54</v>
      </c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9.5" customHeight="1">
      <c r="A87" s="77">
        <f>'Sessional + End Term Assessment'!A85</f>
        <v>78</v>
      </c>
      <c r="B87" s="78" t="str">
        <f>'Sessional + End Term Assessment'!B85</f>
        <v>23ETCCS078</v>
      </c>
      <c r="C87" s="104" t="str">
        <f>'Sessional + End Term Assessment'!C85</f>
        <v>MAYANK LOHAR</v>
      </c>
      <c r="D87" s="10">
        <f>' MID Term 1'!D84+'MID Term 2'!D84</f>
        <v>27</v>
      </c>
      <c r="E87" s="10">
        <f>' MID Term 1'!H84+'MID Term 2'!E84</f>
        <v>25</v>
      </c>
      <c r="F87" s="10">
        <f>' MID Term 1'!L84+'MID Term 2'!F84</f>
        <v>25</v>
      </c>
      <c r="G87" s="10">
        <f>' MID Term 1'!Q84+'MID Term 2'!J84</f>
        <v>27</v>
      </c>
      <c r="H87" s="31">
        <f>' MID Term 1'!R84+'MID Term 2'!N84</f>
        <v>25</v>
      </c>
      <c r="I87" s="10">
        <f t="shared" ref="I87:M87" si="81">IF((D87/$D$8)&gt;=$I$8,1,0)</f>
        <v>1</v>
      </c>
      <c r="J87" s="10">
        <f t="shared" si="81"/>
        <v>1</v>
      </c>
      <c r="K87" s="10">
        <f t="shared" si="81"/>
        <v>1</v>
      </c>
      <c r="L87" s="10">
        <f t="shared" si="81"/>
        <v>1</v>
      </c>
      <c r="M87" s="10">
        <f t="shared" si="81"/>
        <v>1</v>
      </c>
      <c r="N87" s="10">
        <f t="shared" si="3"/>
        <v>129</v>
      </c>
      <c r="O87" s="10">
        <f t="shared" si="4"/>
        <v>65</v>
      </c>
      <c r="P87" s="10">
        <f t="shared" si="5"/>
        <v>65</v>
      </c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9.5" customHeight="1">
      <c r="A88" s="77">
        <f>'Sessional + End Term Assessment'!A86</f>
        <v>79</v>
      </c>
      <c r="B88" s="78" t="str">
        <f>'Sessional + End Term Assessment'!B86</f>
        <v>23ETCCS079</v>
      </c>
      <c r="C88" s="104" t="str">
        <f>'Sessional + End Term Assessment'!C86</f>
        <v>MEET SHARMA</v>
      </c>
      <c r="D88" s="10">
        <f>' MID Term 1'!D85+'MID Term 2'!D85</f>
        <v>22</v>
      </c>
      <c r="E88" s="10">
        <f>' MID Term 1'!H85+'MID Term 2'!E85</f>
        <v>20</v>
      </c>
      <c r="F88" s="10">
        <f>' MID Term 1'!L85+'MID Term 2'!F85</f>
        <v>20</v>
      </c>
      <c r="G88" s="10">
        <f>' MID Term 1'!Q85+'MID Term 2'!J85</f>
        <v>21</v>
      </c>
      <c r="H88" s="31">
        <f>' MID Term 1'!R85+'MID Term 2'!N85</f>
        <v>20</v>
      </c>
      <c r="I88" s="10">
        <f t="shared" ref="I88:M88" si="82">IF((D88/$D$8)&gt;=$I$8,1,0)</f>
        <v>1</v>
      </c>
      <c r="J88" s="10">
        <f t="shared" si="82"/>
        <v>1</v>
      </c>
      <c r="K88" s="10">
        <f t="shared" si="82"/>
        <v>1</v>
      </c>
      <c r="L88" s="10">
        <f t="shared" si="82"/>
        <v>1</v>
      </c>
      <c r="M88" s="10">
        <f t="shared" si="82"/>
        <v>1</v>
      </c>
      <c r="N88" s="10">
        <f t="shared" si="3"/>
        <v>103</v>
      </c>
      <c r="O88" s="10">
        <f t="shared" si="4"/>
        <v>52</v>
      </c>
      <c r="P88" s="10">
        <f t="shared" si="5"/>
        <v>52</v>
      </c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9.5" customHeight="1">
      <c r="A89" s="77">
        <f>'Sessional + End Term Assessment'!A87</f>
        <v>80</v>
      </c>
      <c r="B89" s="78" t="str">
        <f>'Sessional + End Term Assessment'!B87</f>
        <v>23ETCCS080</v>
      </c>
      <c r="C89" s="104" t="str">
        <f>'Sessional + End Term Assessment'!C87</f>
        <v>MISHIKA PARIKH</v>
      </c>
      <c r="D89" s="10">
        <f>' MID Term 1'!D86+'MID Term 2'!D86</f>
        <v>27</v>
      </c>
      <c r="E89" s="10">
        <f>' MID Term 1'!H86+'MID Term 2'!E86</f>
        <v>25</v>
      </c>
      <c r="F89" s="10">
        <f>' MID Term 1'!L86+'MID Term 2'!F86</f>
        <v>25</v>
      </c>
      <c r="G89" s="10">
        <f>' MID Term 1'!Q86+'MID Term 2'!J86</f>
        <v>27</v>
      </c>
      <c r="H89" s="31">
        <f>' MID Term 1'!R86+'MID Term 2'!N86</f>
        <v>25</v>
      </c>
      <c r="I89" s="10">
        <f t="shared" ref="I89:M89" si="83">IF((D89/$D$8)&gt;=$I$8,1,0)</f>
        <v>1</v>
      </c>
      <c r="J89" s="10">
        <f t="shared" si="83"/>
        <v>1</v>
      </c>
      <c r="K89" s="10">
        <f t="shared" si="83"/>
        <v>1</v>
      </c>
      <c r="L89" s="10">
        <f t="shared" si="83"/>
        <v>1</v>
      </c>
      <c r="M89" s="10">
        <f t="shared" si="83"/>
        <v>1</v>
      </c>
      <c r="N89" s="10">
        <f t="shared" si="3"/>
        <v>129</v>
      </c>
      <c r="O89" s="10">
        <f t="shared" si="4"/>
        <v>65</v>
      </c>
      <c r="P89" s="10">
        <f t="shared" si="5"/>
        <v>65</v>
      </c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9.5" customHeight="1">
      <c r="A90" s="77">
        <f>'Sessional + End Term Assessment'!A88</f>
        <v>81</v>
      </c>
      <c r="B90" s="78" t="str">
        <f>'Sessional + End Term Assessment'!B88</f>
        <v>23ETCCS081</v>
      </c>
      <c r="C90" s="104" t="str">
        <f>'Sessional + End Term Assessment'!C88</f>
        <v>MOHIT KUMAR KALAL</v>
      </c>
      <c r="D90" s="10">
        <f>' MID Term 1'!D87+'MID Term 2'!D87</f>
        <v>22</v>
      </c>
      <c r="E90" s="10">
        <f>' MID Term 1'!H87+'MID Term 2'!E87</f>
        <v>20</v>
      </c>
      <c r="F90" s="10">
        <f>' MID Term 1'!L87+'MID Term 2'!F87</f>
        <v>20</v>
      </c>
      <c r="G90" s="10">
        <f>' MID Term 1'!Q87+'MID Term 2'!J87</f>
        <v>21</v>
      </c>
      <c r="H90" s="31">
        <f>' MID Term 1'!R87+'MID Term 2'!N87</f>
        <v>20</v>
      </c>
      <c r="I90" s="10">
        <f t="shared" ref="I90:M90" si="84">IF((D90/$D$8)&gt;=$I$8,1,0)</f>
        <v>1</v>
      </c>
      <c r="J90" s="10">
        <f t="shared" si="84"/>
        <v>1</v>
      </c>
      <c r="K90" s="10">
        <f t="shared" si="84"/>
        <v>1</v>
      </c>
      <c r="L90" s="10">
        <f t="shared" si="84"/>
        <v>1</v>
      </c>
      <c r="M90" s="10">
        <f t="shared" si="84"/>
        <v>1</v>
      </c>
      <c r="N90" s="10">
        <f t="shared" si="3"/>
        <v>103</v>
      </c>
      <c r="O90" s="10">
        <f t="shared" si="4"/>
        <v>52</v>
      </c>
      <c r="P90" s="10">
        <f t="shared" si="5"/>
        <v>52</v>
      </c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9.5" customHeight="1">
      <c r="A91" s="77">
        <f>'Sessional + End Term Assessment'!A89</f>
        <v>82</v>
      </c>
      <c r="B91" s="78" t="str">
        <f>'Sessional + End Term Assessment'!B89</f>
        <v>23ETCCS082</v>
      </c>
      <c r="C91" s="104" t="str">
        <f>'Sessional + End Term Assessment'!C89</f>
        <v>MOHIT MALI</v>
      </c>
      <c r="D91" s="10">
        <f>' MID Term 1'!D88+'MID Term 2'!D88</f>
        <v>20</v>
      </c>
      <c r="E91" s="10">
        <f>' MID Term 1'!H88+'MID Term 2'!E88</f>
        <v>18</v>
      </c>
      <c r="F91" s="10">
        <f>' MID Term 1'!L88+'MID Term 2'!F88</f>
        <v>18</v>
      </c>
      <c r="G91" s="10">
        <f>' MID Term 1'!Q88+'MID Term 2'!J88</f>
        <v>19</v>
      </c>
      <c r="H91" s="31">
        <f>' MID Term 1'!R88+'MID Term 2'!N88</f>
        <v>18</v>
      </c>
      <c r="I91" s="10">
        <f t="shared" ref="I91:M91" si="85">IF((D91/$D$8)&gt;=$I$8,1,0)</f>
        <v>1</v>
      </c>
      <c r="J91" s="10">
        <f t="shared" si="85"/>
        <v>0</v>
      </c>
      <c r="K91" s="10">
        <f t="shared" si="85"/>
        <v>0</v>
      </c>
      <c r="L91" s="10">
        <f t="shared" si="85"/>
        <v>0</v>
      </c>
      <c r="M91" s="10">
        <f t="shared" si="85"/>
        <v>0</v>
      </c>
      <c r="N91" s="10">
        <f t="shared" si="3"/>
        <v>93</v>
      </c>
      <c r="O91" s="10">
        <f t="shared" si="4"/>
        <v>47</v>
      </c>
      <c r="P91" s="10">
        <f t="shared" si="5"/>
        <v>47</v>
      </c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9.5" customHeight="1">
      <c r="A92" s="77">
        <f>'Sessional + End Term Assessment'!A90</f>
        <v>83</v>
      </c>
      <c r="B92" s="78" t="str">
        <f>'Sessional + End Term Assessment'!B90</f>
        <v>23ETCCS083</v>
      </c>
      <c r="C92" s="104" t="str">
        <f>'Sessional + End Term Assessment'!C90</f>
        <v>MRADUL BAHETI</v>
      </c>
      <c r="D92" s="10">
        <f>' MID Term 1'!D89+'MID Term 2'!D89</f>
        <v>28</v>
      </c>
      <c r="E92" s="10">
        <f>' MID Term 1'!H89+'MID Term 2'!E89</f>
        <v>26</v>
      </c>
      <c r="F92" s="10">
        <f>' MID Term 1'!L89+'MID Term 2'!F89</f>
        <v>26</v>
      </c>
      <c r="G92" s="10">
        <f>' MID Term 1'!Q89+'MID Term 2'!J89</f>
        <v>27</v>
      </c>
      <c r="H92" s="31">
        <f>' MID Term 1'!R89+'MID Term 2'!N89</f>
        <v>26</v>
      </c>
      <c r="I92" s="10">
        <f t="shared" ref="I92:M92" si="86">IF((D92/$D$8)&gt;=$I$8,1,0)</f>
        <v>1</v>
      </c>
      <c r="J92" s="10">
        <f t="shared" si="86"/>
        <v>1</v>
      </c>
      <c r="K92" s="10">
        <f t="shared" si="86"/>
        <v>1</v>
      </c>
      <c r="L92" s="10">
        <f t="shared" si="86"/>
        <v>1</v>
      </c>
      <c r="M92" s="10">
        <f t="shared" si="86"/>
        <v>1</v>
      </c>
      <c r="N92" s="10">
        <f t="shared" si="3"/>
        <v>133</v>
      </c>
      <c r="O92" s="10">
        <f t="shared" si="4"/>
        <v>67</v>
      </c>
      <c r="P92" s="10">
        <f t="shared" si="5"/>
        <v>67</v>
      </c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9.5" customHeight="1">
      <c r="A93" s="77">
        <f>'Sessional + End Term Assessment'!A91</f>
        <v>84</v>
      </c>
      <c r="B93" s="78" t="str">
        <f>'Sessional + End Term Assessment'!B91</f>
        <v>23ETCCS084</v>
      </c>
      <c r="C93" s="104" t="str">
        <f>'Sessional + End Term Assessment'!C91</f>
        <v>MS.BHAVYA SAHU</v>
      </c>
      <c r="D93" s="10">
        <f>' MID Term 1'!D90+'MID Term 2'!D90</f>
        <v>28</v>
      </c>
      <c r="E93" s="10">
        <f>' MID Term 1'!H90+'MID Term 2'!E90</f>
        <v>26</v>
      </c>
      <c r="F93" s="10">
        <f>' MID Term 1'!L90+'MID Term 2'!F90</f>
        <v>26</v>
      </c>
      <c r="G93" s="10">
        <f>' MID Term 1'!Q90+'MID Term 2'!J90</f>
        <v>27</v>
      </c>
      <c r="H93" s="31">
        <f>' MID Term 1'!R90+'MID Term 2'!N90</f>
        <v>26</v>
      </c>
      <c r="I93" s="10">
        <f t="shared" ref="I93:M93" si="87">IF((D93/$D$8)&gt;=$I$8,1,0)</f>
        <v>1</v>
      </c>
      <c r="J93" s="10">
        <f t="shared" si="87"/>
        <v>1</v>
      </c>
      <c r="K93" s="10">
        <f t="shared" si="87"/>
        <v>1</v>
      </c>
      <c r="L93" s="10">
        <f t="shared" si="87"/>
        <v>1</v>
      </c>
      <c r="M93" s="10">
        <f t="shared" si="87"/>
        <v>1</v>
      </c>
      <c r="N93" s="10">
        <f t="shared" si="3"/>
        <v>133</v>
      </c>
      <c r="O93" s="10">
        <f t="shared" si="4"/>
        <v>67</v>
      </c>
      <c r="P93" s="10">
        <f t="shared" si="5"/>
        <v>67</v>
      </c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9.5" customHeight="1">
      <c r="A94" s="77">
        <f>'Sessional + End Term Assessment'!A92</f>
        <v>85</v>
      </c>
      <c r="B94" s="78" t="str">
        <f>'Sessional + End Term Assessment'!B92</f>
        <v>23ETCCS085</v>
      </c>
      <c r="C94" s="104" t="str">
        <f>'Sessional + End Term Assessment'!C92</f>
        <v>MS.BHUVIKA SHARMA</v>
      </c>
      <c r="D94" s="10">
        <f>' MID Term 1'!D91+'MID Term 2'!D91</f>
        <v>20</v>
      </c>
      <c r="E94" s="10">
        <f>' MID Term 1'!H91+'MID Term 2'!E91</f>
        <v>18</v>
      </c>
      <c r="F94" s="10">
        <f>' MID Term 1'!L91+'MID Term 2'!F91</f>
        <v>18</v>
      </c>
      <c r="G94" s="10">
        <f>' MID Term 1'!Q91+'MID Term 2'!J91</f>
        <v>19</v>
      </c>
      <c r="H94" s="31">
        <f>' MID Term 1'!R91+'MID Term 2'!N91</f>
        <v>18</v>
      </c>
      <c r="I94" s="10">
        <f t="shared" ref="I94:M94" si="88">IF((D94/$D$8)&gt;=$I$8,1,0)</f>
        <v>1</v>
      </c>
      <c r="J94" s="10">
        <f t="shared" si="88"/>
        <v>0</v>
      </c>
      <c r="K94" s="10">
        <f t="shared" si="88"/>
        <v>0</v>
      </c>
      <c r="L94" s="10">
        <f t="shared" si="88"/>
        <v>0</v>
      </c>
      <c r="M94" s="10">
        <f t="shared" si="88"/>
        <v>0</v>
      </c>
      <c r="N94" s="10">
        <f t="shared" si="3"/>
        <v>93</v>
      </c>
      <c r="O94" s="10">
        <f t="shared" si="4"/>
        <v>47</v>
      </c>
      <c r="P94" s="10">
        <f t="shared" si="5"/>
        <v>47</v>
      </c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9.5" customHeight="1">
      <c r="A95" s="77">
        <f>'Sessional + End Term Assessment'!A93</f>
        <v>86</v>
      </c>
      <c r="B95" s="78" t="str">
        <f>'Sessional + End Term Assessment'!B93</f>
        <v>23ETCCS086</v>
      </c>
      <c r="C95" s="104" t="str">
        <f>'Sessional + End Term Assessment'!C93</f>
        <v>MS.CHARU MALI</v>
      </c>
      <c r="D95" s="10">
        <f>' MID Term 1'!D92+'MID Term 2'!D92</f>
        <v>26</v>
      </c>
      <c r="E95" s="10">
        <f>' MID Term 1'!H92+'MID Term 2'!E92</f>
        <v>25</v>
      </c>
      <c r="F95" s="10">
        <f>' MID Term 1'!L92+'MID Term 2'!F92</f>
        <v>24</v>
      </c>
      <c r="G95" s="10">
        <f>' MID Term 1'!Q92+'MID Term 2'!J92</f>
        <v>26</v>
      </c>
      <c r="H95" s="31">
        <f>' MID Term 1'!R92+'MID Term 2'!N92</f>
        <v>24</v>
      </c>
      <c r="I95" s="10">
        <f t="shared" ref="I95:M95" si="89">IF((D95/$D$8)&gt;=$I$8,1,0)</f>
        <v>1</v>
      </c>
      <c r="J95" s="10">
        <f t="shared" si="89"/>
        <v>1</v>
      </c>
      <c r="K95" s="10">
        <f t="shared" si="89"/>
        <v>1</v>
      </c>
      <c r="L95" s="10">
        <f t="shared" si="89"/>
        <v>1</v>
      </c>
      <c r="M95" s="10">
        <f t="shared" si="89"/>
        <v>1</v>
      </c>
      <c r="N95" s="10">
        <f t="shared" si="3"/>
        <v>125</v>
      </c>
      <c r="O95" s="10">
        <f t="shared" si="4"/>
        <v>63</v>
      </c>
      <c r="P95" s="10">
        <f t="shared" si="5"/>
        <v>63</v>
      </c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9.5" customHeight="1">
      <c r="A96" s="77">
        <f>'Sessional + End Term Assessment'!A94</f>
        <v>87</v>
      </c>
      <c r="B96" s="78" t="str">
        <f>'Sessional + End Term Assessment'!B94</f>
        <v>23ETCCS087</v>
      </c>
      <c r="C96" s="104" t="str">
        <f>'Sessional + End Term Assessment'!C94</f>
        <v>MS.EKTA JOSHI</v>
      </c>
      <c r="D96" s="10">
        <f>' MID Term 1'!D93+'MID Term 2'!D93</f>
        <v>24</v>
      </c>
      <c r="E96" s="10">
        <f>' MID Term 1'!H93+'MID Term 2'!E93</f>
        <v>23</v>
      </c>
      <c r="F96" s="10">
        <f>' MID Term 1'!L93+'MID Term 2'!F93</f>
        <v>22</v>
      </c>
      <c r="G96" s="10">
        <f>' MID Term 1'!Q93+'MID Term 2'!J93</f>
        <v>24</v>
      </c>
      <c r="H96" s="31">
        <f>' MID Term 1'!R93+'MID Term 2'!N93</f>
        <v>22</v>
      </c>
      <c r="I96" s="10">
        <f t="shared" ref="I96:M96" si="90">IF((D96/$D$8)&gt;=$I$8,1,0)</f>
        <v>1</v>
      </c>
      <c r="J96" s="10">
        <f t="shared" si="90"/>
        <v>1</v>
      </c>
      <c r="K96" s="10">
        <f t="shared" si="90"/>
        <v>1</v>
      </c>
      <c r="L96" s="10">
        <f t="shared" si="90"/>
        <v>1</v>
      </c>
      <c r="M96" s="10">
        <f t="shared" si="90"/>
        <v>1</v>
      </c>
      <c r="N96" s="10">
        <f t="shared" si="3"/>
        <v>115</v>
      </c>
      <c r="O96" s="10">
        <f t="shared" si="4"/>
        <v>58</v>
      </c>
      <c r="P96" s="10">
        <f t="shared" si="5"/>
        <v>58</v>
      </c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9.5" customHeight="1">
      <c r="A97" s="77">
        <f>'Sessional + End Term Assessment'!A95</f>
        <v>88</v>
      </c>
      <c r="B97" s="78" t="str">
        <f>'Sessional + End Term Assessment'!B95</f>
        <v>23ETCCS088</v>
      </c>
      <c r="C97" s="104" t="str">
        <f>'Sessional + End Term Assessment'!C95</f>
        <v>MS.ISHI BHAVSAR</v>
      </c>
      <c r="D97" s="10">
        <f>' MID Term 1'!D94+'MID Term 2'!D94</f>
        <v>24</v>
      </c>
      <c r="E97" s="10">
        <f>' MID Term 1'!H94+'MID Term 2'!E94</f>
        <v>23</v>
      </c>
      <c r="F97" s="10">
        <f>' MID Term 1'!L94+'MID Term 2'!F94</f>
        <v>22</v>
      </c>
      <c r="G97" s="10">
        <f>' MID Term 1'!Q94+'MID Term 2'!J94</f>
        <v>24</v>
      </c>
      <c r="H97" s="31">
        <f>' MID Term 1'!R94+'MID Term 2'!N94</f>
        <v>22</v>
      </c>
      <c r="I97" s="10">
        <f t="shared" ref="I97:M97" si="91">IF((D97/$D$8)&gt;=$I$8,1,0)</f>
        <v>1</v>
      </c>
      <c r="J97" s="10">
        <f t="shared" si="91"/>
        <v>1</v>
      </c>
      <c r="K97" s="10">
        <f t="shared" si="91"/>
        <v>1</v>
      </c>
      <c r="L97" s="10">
        <f t="shared" si="91"/>
        <v>1</v>
      </c>
      <c r="M97" s="10">
        <f t="shared" si="91"/>
        <v>1</v>
      </c>
      <c r="N97" s="10">
        <f t="shared" si="3"/>
        <v>115</v>
      </c>
      <c r="O97" s="10">
        <f t="shared" si="4"/>
        <v>58</v>
      </c>
      <c r="P97" s="10">
        <f t="shared" si="5"/>
        <v>58</v>
      </c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9.5" customHeight="1">
      <c r="A98" s="77">
        <f>'Sessional + End Term Assessment'!A96</f>
        <v>89</v>
      </c>
      <c r="B98" s="78" t="str">
        <f>'Sessional + End Term Assessment'!B96</f>
        <v>23ETCCS089</v>
      </c>
      <c r="C98" s="104" t="str">
        <f>'Sessional + End Term Assessment'!C96</f>
        <v>MS.KAJAL JOSHI</v>
      </c>
      <c r="D98" s="10">
        <f>' MID Term 1'!D95+'MID Term 2'!D95</f>
        <v>21</v>
      </c>
      <c r="E98" s="10">
        <f>' MID Term 1'!H95+'MID Term 2'!E95</f>
        <v>19</v>
      </c>
      <c r="F98" s="10">
        <f>' MID Term 1'!L95+'MID Term 2'!F95</f>
        <v>19</v>
      </c>
      <c r="G98" s="10">
        <f>' MID Term 1'!Q95+'MID Term 2'!J95</f>
        <v>20</v>
      </c>
      <c r="H98" s="31">
        <f>' MID Term 1'!R95+'MID Term 2'!N95</f>
        <v>20</v>
      </c>
      <c r="I98" s="10">
        <f t="shared" ref="I98:M98" si="92">IF((D98/$D$8)&gt;=$I$8,1,0)</f>
        <v>1</v>
      </c>
      <c r="J98" s="10">
        <f t="shared" si="92"/>
        <v>0</v>
      </c>
      <c r="K98" s="10">
        <f t="shared" si="92"/>
        <v>0</v>
      </c>
      <c r="L98" s="10">
        <f t="shared" si="92"/>
        <v>1</v>
      </c>
      <c r="M98" s="10">
        <f t="shared" si="92"/>
        <v>1</v>
      </c>
      <c r="N98" s="10">
        <f t="shared" si="3"/>
        <v>99</v>
      </c>
      <c r="O98" s="10">
        <f t="shared" si="4"/>
        <v>50</v>
      </c>
      <c r="P98" s="10">
        <f t="shared" si="5"/>
        <v>50</v>
      </c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9.5" customHeight="1">
      <c r="A99" s="77">
        <f>'Sessional + End Term Assessment'!A97</f>
        <v>90</v>
      </c>
      <c r="B99" s="78" t="str">
        <f>'Sessional + End Term Assessment'!B97</f>
        <v>23ETCCS090</v>
      </c>
      <c r="C99" s="104" t="str">
        <f>'Sessional + End Term Assessment'!C97</f>
        <v>MS.KASHISH SONI</v>
      </c>
      <c r="D99" s="10">
        <f>' MID Term 1'!D96+'MID Term 2'!D96</f>
        <v>26</v>
      </c>
      <c r="E99" s="10">
        <f>' MID Term 1'!H96+'MID Term 2'!E96</f>
        <v>25</v>
      </c>
      <c r="F99" s="10">
        <f>' MID Term 1'!L96+'MID Term 2'!F96</f>
        <v>24</v>
      </c>
      <c r="G99" s="10">
        <f>' MID Term 1'!Q96+'MID Term 2'!J96</f>
        <v>26</v>
      </c>
      <c r="H99" s="31">
        <f>' MID Term 1'!R96+'MID Term 2'!N96</f>
        <v>24</v>
      </c>
      <c r="I99" s="10">
        <f t="shared" ref="I99:M99" si="93">IF((D99/$D$8)&gt;=$I$8,1,0)</f>
        <v>1</v>
      </c>
      <c r="J99" s="10">
        <f t="shared" si="93"/>
        <v>1</v>
      </c>
      <c r="K99" s="10">
        <f t="shared" si="93"/>
        <v>1</v>
      </c>
      <c r="L99" s="10">
        <f t="shared" si="93"/>
        <v>1</v>
      </c>
      <c r="M99" s="10">
        <f t="shared" si="93"/>
        <v>1</v>
      </c>
      <c r="N99" s="10">
        <f t="shared" si="3"/>
        <v>125</v>
      </c>
      <c r="O99" s="10">
        <f t="shared" si="4"/>
        <v>63</v>
      </c>
      <c r="P99" s="10">
        <f t="shared" si="5"/>
        <v>63</v>
      </c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9.5" customHeight="1">
      <c r="A100" s="77">
        <f>'Sessional + End Term Assessment'!A98</f>
        <v>91</v>
      </c>
      <c r="B100" s="78" t="str">
        <f>'Sessional + End Term Assessment'!B98</f>
        <v>23ETCCS091</v>
      </c>
      <c r="C100" s="104" t="str">
        <f>'Sessional + End Term Assessment'!C98</f>
        <v>MS.KINSHUL YADAV</v>
      </c>
      <c r="D100" s="10">
        <f>' MID Term 1'!D97+'MID Term 2'!D97</f>
        <v>21</v>
      </c>
      <c r="E100" s="10">
        <f>' MID Term 1'!H97+'MID Term 2'!E97</f>
        <v>19</v>
      </c>
      <c r="F100" s="10">
        <f>' MID Term 1'!L97+'MID Term 2'!F97</f>
        <v>19</v>
      </c>
      <c r="G100" s="10">
        <f>' MID Term 1'!Q97+'MID Term 2'!J97</f>
        <v>20</v>
      </c>
      <c r="H100" s="31">
        <f>' MID Term 1'!R97+'MID Term 2'!N97</f>
        <v>20</v>
      </c>
      <c r="I100" s="10">
        <f t="shared" ref="I100:M100" si="94">IF((D100/$D$8)&gt;=$I$8,1,0)</f>
        <v>1</v>
      </c>
      <c r="J100" s="10">
        <f t="shared" si="94"/>
        <v>0</v>
      </c>
      <c r="K100" s="10">
        <f t="shared" si="94"/>
        <v>0</v>
      </c>
      <c r="L100" s="10">
        <f t="shared" si="94"/>
        <v>1</v>
      </c>
      <c r="M100" s="10">
        <f t="shared" si="94"/>
        <v>1</v>
      </c>
      <c r="N100" s="10">
        <f t="shared" si="3"/>
        <v>99</v>
      </c>
      <c r="O100" s="10">
        <f t="shared" si="4"/>
        <v>50</v>
      </c>
      <c r="P100" s="10">
        <f t="shared" si="5"/>
        <v>50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9.5" customHeight="1">
      <c r="A101" s="77">
        <f>'Sessional + End Term Assessment'!A99</f>
        <v>92</v>
      </c>
      <c r="B101" s="78" t="str">
        <f>'Sessional + End Term Assessment'!B99</f>
        <v>23ETCCS092</v>
      </c>
      <c r="C101" s="104" t="str">
        <f>'Sessional + End Term Assessment'!C99</f>
        <v>MS.KUMKUM LOHIYA</v>
      </c>
      <c r="D101" s="10">
        <f>' MID Term 1'!D98+'MID Term 2'!D98</f>
        <v>28</v>
      </c>
      <c r="E101" s="10">
        <f>' MID Term 1'!H98+'MID Term 2'!E98</f>
        <v>26</v>
      </c>
      <c r="F101" s="10">
        <f>' MID Term 1'!L98+'MID Term 2'!F98</f>
        <v>26</v>
      </c>
      <c r="G101" s="10">
        <f>' MID Term 1'!Q98+'MID Term 2'!J98</f>
        <v>27</v>
      </c>
      <c r="H101" s="31">
        <f>' MID Term 1'!R98+'MID Term 2'!N98</f>
        <v>26</v>
      </c>
      <c r="I101" s="10">
        <f t="shared" ref="I101:M101" si="95">IF((D101/$D$8)&gt;=$I$8,1,0)</f>
        <v>1</v>
      </c>
      <c r="J101" s="10">
        <f t="shared" si="95"/>
        <v>1</v>
      </c>
      <c r="K101" s="10">
        <f t="shared" si="95"/>
        <v>1</v>
      </c>
      <c r="L101" s="10">
        <f t="shared" si="95"/>
        <v>1</v>
      </c>
      <c r="M101" s="10">
        <f t="shared" si="95"/>
        <v>1</v>
      </c>
      <c r="N101" s="10">
        <f t="shared" si="3"/>
        <v>133</v>
      </c>
      <c r="O101" s="10">
        <f t="shared" si="4"/>
        <v>67</v>
      </c>
      <c r="P101" s="10">
        <f t="shared" si="5"/>
        <v>67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9.5" customHeight="1">
      <c r="A102" s="77">
        <f>'Sessional + End Term Assessment'!A100</f>
        <v>93</v>
      </c>
      <c r="B102" s="78" t="str">
        <f>'Sessional + End Term Assessment'!B100</f>
        <v>23ETCCS093</v>
      </c>
      <c r="C102" s="104" t="str">
        <f>'Sessional + End Term Assessment'!C100</f>
        <v>MS.LUBHANSHI RATHORE</v>
      </c>
      <c r="D102" s="10">
        <f>' MID Term 1'!D99+'MID Term 2'!D99</f>
        <v>21</v>
      </c>
      <c r="E102" s="10">
        <f>' MID Term 1'!H99+'MID Term 2'!E99</f>
        <v>19</v>
      </c>
      <c r="F102" s="10">
        <f>' MID Term 1'!L99+'MID Term 2'!F99</f>
        <v>19</v>
      </c>
      <c r="G102" s="10">
        <f>' MID Term 1'!Q99+'MID Term 2'!J99</f>
        <v>20</v>
      </c>
      <c r="H102" s="31">
        <f>' MID Term 1'!R99+'MID Term 2'!N99</f>
        <v>20</v>
      </c>
      <c r="I102" s="10">
        <f t="shared" ref="I102:M102" si="96">IF((D102/$D$8)&gt;=$I$8,1,0)</f>
        <v>1</v>
      </c>
      <c r="J102" s="10">
        <f t="shared" si="96"/>
        <v>0</v>
      </c>
      <c r="K102" s="10">
        <f t="shared" si="96"/>
        <v>0</v>
      </c>
      <c r="L102" s="10">
        <f t="shared" si="96"/>
        <v>1</v>
      </c>
      <c r="M102" s="10">
        <f t="shared" si="96"/>
        <v>1</v>
      </c>
      <c r="N102" s="10">
        <f t="shared" si="3"/>
        <v>99</v>
      </c>
      <c r="O102" s="10">
        <f t="shared" si="4"/>
        <v>50</v>
      </c>
      <c r="P102" s="10">
        <f t="shared" si="5"/>
        <v>50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9.5" customHeight="1">
      <c r="A103" s="77">
        <f>'Sessional + End Term Assessment'!A101</f>
        <v>94</v>
      </c>
      <c r="B103" s="78" t="str">
        <f>'Sessional + End Term Assessment'!B101</f>
        <v>23ETCCS094</v>
      </c>
      <c r="C103" s="104" t="str">
        <f>'Sessional + End Term Assessment'!C101</f>
        <v>MS.LUCKY OJHA</v>
      </c>
      <c r="D103" s="10">
        <f>' MID Term 1'!D100+'MID Term 2'!D100</f>
        <v>22</v>
      </c>
      <c r="E103" s="10">
        <f>' MID Term 1'!H100+'MID Term 2'!E100</f>
        <v>20</v>
      </c>
      <c r="F103" s="10">
        <f>' MID Term 1'!L100+'MID Term 2'!F100</f>
        <v>20</v>
      </c>
      <c r="G103" s="10">
        <f>' MID Term 1'!Q100+'MID Term 2'!J100</f>
        <v>21</v>
      </c>
      <c r="H103" s="31">
        <f>' MID Term 1'!R100+'MID Term 2'!N100</f>
        <v>20</v>
      </c>
      <c r="I103" s="10">
        <f t="shared" ref="I103:M103" si="97">IF((D103/$D$8)&gt;=$I$8,1,0)</f>
        <v>1</v>
      </c>
      <c r="J103" s="10">
        <f t="shared" si="97"/>
        <v>1</v>
      </c>
      <c r="K103" s="10">
        <f t="shared" si="97"/>
        <v>1</v>
      </c>
      <c r="L103" s="10">
        <f t="shared" si="97"/>
        <v>1</v>
      </c>
      <c r="M103" s="10">
        <f t="shared" si="97"/>
        <v>1</v>
      </c>
      <c r="N103" s="10">
        <f t="shared" si="3"/>
        <v>103</v>
      </c>
      <c r="O103" s="10">
        <f t="shared" si="4"/>
        <v>52</v>
      </c>
      <c r="P103" s="10">
        <f t="shared" si="5"/>
        <v>52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9.5" customHeight="1">
      <c r="A104" s="77">
        <f>'Sessional + End Term Assessment'!A102</f>
        <v>95</v>
      </c>
      <c r="B104" s="78" t="str">
        <f>'Sessional + End Term Assessment'!B102</f>
        <v>23ETCCS095</v>
      </c>
      <c r="C104" s="104" t="str">
        <f>'Sessional + End Term Assessment'!C102</f>
        <v>MS.MAHIMA KUMAWAT</v>
      </c>
      <c r="D104" s="10">
        <f>' MID Term 1'!D101+'MID Term 2'!D101</f>
        <v>23</v>
      </c>
      <c r="E104" s="10">
        <f>' MID Term 1'!H101+'MID Term 2'!E101</f>
        <v>22</v>
      </c>
      <c r="F104" s="10">
        <f>' MID Term 1'!L101+'MID Term 2'!F101</f>
        <v>22</v>
      </c>
      <c r="G104" s="10">
        <f>' MID Term 1'!Q101+'MID Term 2'!J101</f>
        <v>23</v>
      </c>
      <c r="H104" s="31">
        <f>' MID Term 1'!R101+'MID Term 2'!N101</f>
        <v>21</v>
      </c>
      <c r="I104" s="10">
        <f t="shared" ref="I104:M104" si="98">IF((D104/$D$8)&gt;=$I$8,1,0)</f>
        <v>1</v>
      </c>
      <c r="J104" s="10">
        <f t="shared" si="98"/>
        <v>1</v>
      </c>
      <c r="K104" s="10">
        <f t="shared" si="98"/>
        <v>1</v>
      </c>
      <c r="L104" s="10">
        <f t="shared" si="98"/>
        <v>1</v>
      </c>
      <c r="M104" s="10">
        <f t="shared" si="98"/>
        <v>1</v>
      </c>
      <c r="N104" s="10">
        <f t="shared" si="3"/>
        <v>111</v>
      </c>
      <c r="O104" s="10">
        <f t="shared" si="4"/>
        <v>56</v>
      </c>
      <c r="P104" s="10">
        <f t="shared" si="5"/>
        <v>56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9.5" customHeight="1">
      <c r="A105" s="77">
        <f>'Sessional + End Term Assessment'!A103</f>
        <v>96</v>
      </c>
      <c r="B105" s="78" t="str">
        <f>'Sessional + End Term Assessment'!B103</f>
        <v>23ETCCS096</v>
      </c>
      <c r="C105" s="104" t="str">
        <f>'Sessional + End Term Assessment'!C103</f>
        <v>MS.MAHIMA RAO</v>
      </c>
      <c r="D105" s="10">
        <f>' MID Term 1'!D102+'MID Term 2'!D102</f>
        <v>28</v>
      </c>
      <c r="E105" s="10">
        <f>' MID Term 1'!H102+'MID Term 2'!E102</f>
        <v>26</v>
      </c>
      <c r="F105" s="10">
        <f>' MID Term 1'!L102+'MID Term 2'!F102</f>
        <v>26</v>
      </c>
      <c r="G105" s="10">
        <f>' MID Term 1'!Q102+'MID Term 2'!J102</f>
        <v>27</v>
      </c>
      <c r="H105" s="31">
        <f>' MID Term 1'!R102+'MID Term 2'!N102</f>
        <v>26</v>
      </c>
      <c r="I105" s="10">
        <f t="shared" ref="I105:M105" si="99">IF((D105/$D$8)&gt;=$I$8,1,0)</f>
        <v>1</v>
      </c>
      <c r="J105" s="10">
        <f t="shared" si="99"/>
        <v>1</v>
      </c>
      <c r="K105" s="10">
        <f t="shared" si="99"/>
        <v>1</v>
      </c>
      <c r="L105" s="10">
        <f t="shared" si="99"/>
        <v>1</v>
      </c>
      <c r="M105" s="10">
        <f t="shared" si="99"/>
        <v>1</v>
      </c>
      <c r="N105" s="10">
        <f t="shared" si="3"/>
        <v>133</v>
      </c>
      <c r="O105" s="10">
        <f t="shared" si="4"/>
        <v>67</v>
      </c>
      <c r="P105" s="10">
        <f t="shared" si="5"/>
        <v>67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9.5" customHeight="1">
      <c r="A106" s="77">
        <f>'Sessional + End Term Assessment'!A104</f>
        <v>97</v>
      </c>
      <c r="B106" s="78" t="str">
        <f>'Sessional + End Term Assessment'!B104</f>
        <v>23ETCCS097</v>
      </c>
      <c r="C106" s="104" t="str">
        <f>'Sessional + End Term Assessment'!C104</f>
        <v>MS.MANSI LOHAR</v>
      </c>
      <c r="D106" s="10">
        <f>' MID Term 1'!D103+'MID Term 2'!D103</f>
        <v>21</v>
      </c>
      <c r="E106" s="10">
        <f>' MID Term 1'!H103+'MID Term 2'!E103</f>
        <v>19</v>
      </c>
      <c r="F106" s="10">
        <f>' MID Term 1'!L103+'MID Term 2'!F103</f>
        <v>19</v>
      </c>
      <c r="G106" s="10">
        <f>' MID Term 1'!Q103+'MID Term 2'!J103</f>
        <v>20</v>
      </c>
      <c r="H106" s="31">
        <f>' MID Term 1'!R103+'MID Term 2'!N103</f>
        <v>20</v>
      </c>
      <c r="I106" s="10">
        <f t="shared" ref="I106:M106" si="100">IF((D106/$D$8)&gt;=$I$8,1,0)</f>
        <v>1</v>
      </c>
      <c r="J106" s="10">
        <f t="shared" si="100"/>
        <v>0</v>
      </c>
      <c r="K106" s="10">
        <f t="shared" si="100"/>
        <v>0</v>
      </c>
      <c r="L106" s="10">
        <f t="shared" si="100"/>
        <v>1</v>
      </c>
      <c r="M106" s="10">
        <f t="shared" si="100"/>
        <v>1</v>
      </c>
      <c r="N106" s="10">
        <f t="shared" si="3"/>
        <v>99</v>
      </c>
      <c r="O106" s="10">
        <f t="shared" si="4"/>
        <v>50</v>
      </c>
      <c r="P106" s="10">
        <f t="shared" si="5"/>
        <v>50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9.5" customHeight="1">
      <c r="A107" s="77">
        <f>'Sessional + End Term Assessment'!A105</f>
        <v>98</v>
      </c>
      <c r="B107" s="78" t="str">
        <f>'Sessional + End Term Assessment'!B105</f>
        <v>23ETCCS098</v>
      </c>
      <c r="C107" s="104" t="str">
        <f>'Sessional + End Term Assessment'!C105</f>
        <v>MS.MONIKA PATEL</v>
      </c>
      <c r="D107" s="10">
        <f>' MID Term 1'!D104+'MID Term 2'!D104</f>
        <v>22</v>
      </c>
      <c r="E107" s="10">
        <f>' MID Term 1'!H104+'MID Term 2'!E104</f>
        <v>22</v>
      </c>
      <c r="F107" s="10">
        <f>' MID Term 1'!L104+'MID Term 2'!F104</f>
        <v>20</v>
      </c>
      <c r="G107" s="10">
        <f>' MID Term 1'!Q104+'MID Term 2'!J104</f>
        <v>22</v>
      </c>
      <c r="H107" s="31">
        <f>' MID Term 1'!R104+'MID Term 2'!N104</f>
        <v>21</v>
      </c>
      <c r="I107" s="10">
        <f t="shared" ref="I107:M107" si="101">IF((D107/$D$8)&gt;=$I$8,1,0)</f>
        <v>1</v>
      </c>
      <c r="J107" s="10">
        <f t="shared" si="101"/>
        <v>1</v>
      </c>
      <c r="K107" s="10">
        <f t="shared" si="101"/>
        <v>1</v>
      </c>
      <c r="L107" s="10">
        <f t="shared" si="101"/>
        <v>1</v>
      </c>
      <c r="M107" s="10">
        <f t="shared" si="101"/>
        <v>1</v>
      </c>
      <c r="N107" s="10">
        <f t="shared" si="3"/>
        <v>107</v>
      </c>
      <c r="O107" s="10">
        <f t="shared" si="4"/>
        <v>54</v>
      </c>
      <c r="P107" s="10">
        <f t="shared" si="5"/>
        <v>54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9.5" customHeight="1">
      <c r="A108" s="77">
        <f>'Sessional + End Term Assessment'!A106</f>
        <v>99</v>
      </c>
      <c r="B108" s="78" t="str">
        <f>'Sessional + End Term Assessment'!B106</f>
        <v>23ETCCS099</v>
      </c>
      <c r="C108" s="104" t="str">
        <f>'Sessional + End Term Assessment'!C106</f>
        <v>MS.MOXI TAK</v>
      </c>
      <c r="D108" s="10">
        <f>' MID Term 1'!D105+'MID Term 2'!D105</f>
        <v>27</v>
      </c>
      <c r="E108" s="10">
        <f>' MID Term 1'!H105+'MID Term 2'!E105</f>
        <v>25</v>
      </c>
      <c r="F108" s="10">
        <f>' MID Term 1'!L105+'MID Term 2'!F105</f>
        <v>25</v>
      </c>
      <c r="G108" s="10">
        <f>' MID Term 1'!Q105+'MID Term 2'!J105</f>
        <v>27</v>
      </c>
      <c r="H108" s="31">
        <f>' MID Term 1'!R105+'MID Term 2'!N105</f>
        <v>25</v>
      </c>
      <c r="I108" s="10">
        <f t="shared" ref="I108:M108" si="102">IF((D108/$D$8)&gt;=$I$8,1,0)</f>
        <v>1</v>
      </c>
      <c r="J108" s="10">
        <f t="shared" si="102"/>
        <v>1</v>
      </c>
      <c r="K108" s="10">
        <f t="shared" si="102"/>
        <v>1</v>
      </c>
      <c r="L108" s="10">
        <f t="shared" si="102"/>
        <v>1</v>
      </c>
      <c r="M108" s="10">
        <f t="shared" si="102"/>
        <v>1</v>
      </c>
      <c r="N108" s="10">
        <f t="shared" si="3"/>
        <v>129</v>
      </c>
      <c r="O108" s="10">
        <f t="shared" si="4"/>
        <v>65</v>
      </c>
      <c r="P108" s="10">
        <f t="shared" si="5"/>
        <v>65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9.5" customHeight="1">
      <c r="A109" s="77">
        <f>'Sessional + End Term Assessment'!A107</f>
        <v>100</v>
      </c>
      <c r="B109" s="78" t="str">
        <f>'Sessional + End Term Assessment'!B107</f>
        <v>23ETCCS100</v>
      </c>
      <c r="C109" s="104" t="str">
        <f>'Sessional + End Term Assessment'!C107</f>
        <v>MS.REENA AUDICHYA</v>
      </c>
      <c r="D109" s="10">
        <f>' MID Term 1'!D106+'MID Term 2'!D106</f>
        <v>28</v>
      </c>
      <c r="E109" s="10">
        <f>' MID Term 1'!H106+'MID Term 2'!E106</f>
        <v>26</v>
      </c>
      <c r="F109" s="10">
        <f>' MID Term 1'!L106+'MID Term 2'!F106</f>
        <v>26</v>
      </c>
      <c r="G109" s="10">
        <f>' MID Term 1'!Q106+'MID Term 2'!J106</f>
        <v>27</v>
      </c>
      <c r="H109" s="31">
        <f>' MID Term 1'!R106+'MID Term 2'!N106</f>
        <v>26</v>
      </c>
      <c r="I109" s="10">
        <f t="shared" ref="I109:M109" si="103">IF((D109/$D$8)&gt;=$I$8,1,0)</f>
        <v>1</v>
      </c>
      <c r="J109" s="10">
        <f t="shared" si="103"/>
        <v>1</v>
      </c>
      <c r="K109" s="10">
        <f t="shared" si="103"/>
        <v>1</v>
      </c>
      <c r="L109" s="10">
        <f t="shared" si="103"/>
        <v>1</v>
      </c>
      <c r="M109" s="10">
        <f t="shared" si="103"/>
        <v>1</v>
      </c>
      <c r="N109" s="10">
        <f t="shared" si="3"/>
        <v>133</v>
      </c>
      <c r="O109" s="10">
        <f t="shared" si="4"/>
        <v>67</v>
      </c>
      <c r="P109" s="10">
        <f t="shared" si="5"/>
        <v>67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9.5" customHeight="1">
      <c r="A110" s="77">
        <f>'Sessional + End Term Assessment'!A108</f>
        <v>101</v>
      </c>
      <c r="B110" s="78" t="str">
        <f>'Sessional + End Term Assessment'!B108</f>
        <v>23ETCCS101</v>
      </c>
      <c r="C110" s="104" t="str">
        <f>'Sessional + End Term Assessment'!C108</f>
        <v>MS.TAYSIDDHI MADHVI BHAVSAR</v>
      </c>
      <c r="D110" s="10">
        <f>' MID Term 1'!D107+'MID Term 2'!D107</f>
        <v>19</v>
      </c>
      <c r="E110" s="10">
        <f>' MID Term 1'!H107+'MID Term 2'!E107</f>
        <v>17</v>
      </c>
      <c r="F110" s="10">
        <f>' MID Term 1'!L107+'MID Term 2'!F107</f>
        <v>17</v>
      </c>
      <c r="G110" s="10">
        <f>' MID Term 1'!Q107+'MID Term 2'!J107</f>
        <v>18</v>
      </c>
      <c r="H110" s="31">
        <f>' MID Term 1'!R107+'MID Term 2'!N107</f>
        <v>18</v>
      </c>
      <c r="I110" s="10">
        <f t="shared" ref="I110:M110" si="104">IF((D110/$D$8)&gt;=$I$8,1,0)</f>
        <v>0</v>
      </c>
      <c r="J110" s="10">
        <f t="shared" si="104"/>
        <v>0</v>
      </c>
      <c r="K110" s="10">
        <f t="shared" si="104"/>
        <v>0</v>
      </c>
      <c r="L110" s="10">
        <f t="shared" si="104"/>
        <v>0</v>
      </c>
      <c r="M110" s="10">
        <f t="shared" si="104"/>
        <v>0</v>
      </c>
      <c r="N110" s="10">
        <f t="shared" si="3"/>
        <v>89</v>
      </c>
      <c r="O110" s="10">
        <f t="shared" si="4"/>
        <v>45</v>
      </c>
      <c r="P110" s="10">
        <f t="shared" si="5"/>
        <v>45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9.5" customHeight="1">
      <c r="A111" s="77">
        <f>'Sessional + End Term Assessment'!A109</f>
        <v>102</v>
      </c>
      <c r="B111" s="78" t="str">
        <f>'Sessional + End Term Assessment'!B109</f>
        <v>23ETCCS102</v>
      </c>
      <c r="C111" s="104" t="str">
        <f>'Sessional + End Term Assessment'!C109</f>
        <v>MS.USHA KUNWAR CHUNDAWAT</v>
      </c>
      <c r="D111" s="10">
        <f>' MID Term 1'!D108+'MID Term 2'!D108</f>
        <v>27</v>
      </c>
      <c r="E111" s="10">
        <f>' MID Term 1'!H108+'MID Term 2'!E108</f>
        <v>25</v>
      </c>
      <c r="F111" s="10">
        <f>' MID Term 1'!L108+'MID Term 2'!F108</f>
        <v>25</v>
      </c>
      <c r="G111" s="10">
        <f>' MID Term 1'!Q108+'MID Term 2'!J108</f>
        <v>27</v>
      </c>
      <c r="H111" s="31">
        <f>' MID Term 1'!R108+'MID Term 2'!N108</f>
        <v>25</v>
      </c>
      <c r="I111" s="10">
        <f t="shared" ref="I111:M111" si="105">IF((D111/$D$8)&gt;=$I$8,1,0)</f>
        <v>1</v>
      </c>
      <c r="J111" s="10">
        <f t="shared" si="105"/>
        <v>1</v>
      </c>
      <c r="K111" s="10">
        <f t="shared" si="105"/>
        <v>1</v>
      </c>
      <c r="L111" s="10">
        <f t="shared" si="105"/>
        <v>1</v>
      </c>
      <c r="M111" s="10">
        <f t="shared" si="105"/>
        <v>1</v>
      </c>
      <c r="N111" s="10">
        <f t="shared" si="3"/>
        <v>129</v>
      </c>
      <c r="O111" s="10">
        <f t="shared" si="4"/>
        <v>65</v>
      </c>
      <c r="P111" s="10">
        <f t="shared" si="5"/>
        <v>65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9.5" customHeight="1">
      <c r="A112" s="77">
        <f>'Sessional + End Term Assessment'!A110</f>
        <v>103</v>
      </c>
      <c r="B112" s="78" t="str">
        <f>'Sessional + End Term Assessment'!B110</f>
        <v>23ETCCS103</v>
      </c>
      <c r="C112" s="104" t="str">
        <f>'Sessional + End Term Assessment'!C110</f>
        <v>MUDIT GUPTA</v>
      </c>
      <c r="D112" s="10">
        <f>' MID Term 1'!D109+'MID Term 2'!D109</f>
        <v>23</v>
      </c>
      <c r="E112" s="10">
        <f>' MID Term 1'!H109+'MID Term 2'!E109</f>
        <v>22</v>
      </c>
      <c r="F112" s="10">
        <f>' MID Term 1'!L109+'MID Term 2'!F109</f>
        <v>22</v>
      </c>
      <c r="G112" s="10">
        <f>' MID Term 1'!Q109+'MID Term 2'!J109</f>
        <v>23</v>
      </c>
      <c r="H112" s="31">
        <f>' MID Term 1'!R109+'MID Term 2'!N109</f>
        <v>21</v>
      </c>
      <c r="I112" s="10">
        <f t="shared" ref="I112:M112" si="106">IF((D112/$D$8)&gt;=$I$8,1,0)</f>
        <v>1</v>
      </c>
      <c r="J112" s="10">
        <f t="shared" si="106"/>
        <v>1</v>
      </c>
      <c r="K112" s="10">
        <f t="shared" si="106"/>
        <v>1</v>
      </c>
      <c r="L112" s="10">
        <f t="shared" si="106"/>
        <v>1</v>
      </c>
      <c r="M112" s="10">
        <f t="shared" si="106"/>
        <v>1</v>
      </c>
      <c r="N112" s="10">
        <f t="shared" si="3"/>
        <v>111</v>
      </c>
      <c r="O112" s="10">
        <f t="shared" si="4"/>
        <v>56</v>
      </c>
      <c r="P112" s="10">
        <f t="shared" si="5"/>
        <v>56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9.5" customHeight="1">
      <c r="A113" s="77">
        <f>'Sessional + End Term Assessment'!A111</f>
        <v>104</v>
      </c>
      <c r="B113" s="78" t="str">
        <f>'Sessional + End Term Assessment'!B111</f>
        <v>23ETCCS104</v>
      </c>
      <c r="C113" s="104" t="str">
        <f>'Sessional + End Term Assessment'!C111</f>
        <v>NARESH SINGH BAGHEL</v>
      </c>
      <c r="D113" s="10">
        <f>' MID Term 1'!D110+'MID Term 2'!D110</f>
        <v>28</v>
      </c>
      <c r="E113" s="10">
        <f>' MID Term 1'!H110+'MID Term 2'!E110</f>
        <v>26</v>
      </c>
      <c r="F113" s="10">
        <f>' MID Term 1'!L110+'MID Term 2'!F110</f>
        <v>26</v>
      </c>
      <c r="G113" s="10">
        <f>' MID Term 1'!Q110+'MID Term 2'!J110</f>
        <v>27</v>
      </c>
      <c r="H113" s="31">
        <f>' MID Term 1'!R110+'MID Term 2'!N110</f>
        <v>26</v>
      </c>
      <c r="I113" s="10">
        <f t="shared" ref="I113:M113" si="107">IF((D113/$D$8)&gt;=$I$8,1,0)</f>
        <v>1</v>
      </c>
      <c r="J113" s="10">
        <f t="shared" si="107"/>
        <v>1</v>
      </c>
      <c r="K113" s="10">
        <f t="shared" si="107"/>
        <v>1</v>
      </c>
      <c r="L113" s="10">
        <f t="shared" si="107"/>
        <v>1</v>
      </c>
      <c r="M113" s="10">
        <f t="shared" si="107"/>
        <v>1</v>
      </c>
      <c r="N113" s="10">
        <f t="shared" si="3"/>
        <v>133</v>
      </c>
      <c r="O113" s="10">
        <f t="shared" si="4"/>
        <v>67</v>
      </c>
      <c r="P113" s="10">
        <f t="shared" si="5"/>
        <v>67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9.5" customHeight="1">
      <c r="A114" s="77">
        <f>'Sessional + End Term Assessment'!A112</f>
        <v>105</v>
      </c>
      <c r="B114" s="78" t="str">
        <f>'Sessional + End Term Assessment'!B112</f>
        <v>23ETCCS105</v>
      </c>
      <c r="C114" s="104" t="str">
        <f>'Sessional + End Term Assessment'!C112</f>
        <v>NASRAT ANSARI</v>
      </c>
      <c r="D114" s="10">
        <f>' MID Term 1'!D111+'MID Term 2'!D111</f>
        <v>18</v>
      </c>
      <c r="E114" s="10">
        <f>' MID Term 1'!H111+'MID Term 2'!E111</f>
        <v>17</v>
      </c>
      <c r="F114" s="10">
        <f>' MID Term 1'!L111+'MID Term 2'!F111</f>
        <v>16</v>
      </c>
      <c r="G114" s="10">
        <f>' MID Term 1'!Q111+'MID Term 2'!J111</f>
        <v>18</v>
      </c>
      <c r="H114" s="31">
        <f>' MID Term 1'!R111+'MID Term 2'!N111</f>
        <v>16</v>
      </c>
      <c r="I114" s="10">
        <f t="shared" ref="I114:M114" si="108">IF((D114/$D$8)&gt;=$I$8,1,0)</f>
        <v>0</v>
      </c>
      <c r="J114" s="10">
        <f t="shared" si="108"/>
        <v>0</v>
      </c>
      <c r="K114" s="10">
        <f t="shared" si="108"/>
        <v>0</v>
      </c>
      <c r="L114" s="10">
        <f t="shared" si="108"/>
        <v>0</v>
      </c>
      <c r="M114" s="10">
        <f t="shared" si="108"/>
        <v>0</v>
      </c>
      <c r="N114" s="10">
        <f t="shared" si="3"/>
        <v>85</v>
      </c>
      <c r="O114" s="10">
        <f t="shared" si="4"/>
        <v>43</v>
      </c>
      <c r="P114" s="10">
        <f t="shared" si="5"/>
        <v>43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9.5" customHeight="1">
      <c r="A115" s="77">
        <f>'Sessional + End Term Assessment'!A113</f>
        <v>106</v>
      </c>
      <c r="B115" s="78" t="str">
        <f>'Sessional + End Term Assessment'!B113</f>
        <v>23ETCCS106</v>
      </c>
      <c r="C115" s="104" t="str">
        <f>'Sessional + End Term Assessment'!C113</f>
        <v>NIKHIL SHARMA</v>
      </c>
      <c r="D115" s="10">
        <f>' MID Term 1'!D112+'MID Term 2'!D112</f>
        <v>19</v>
      </c>
      <c r="E115" s="10">
        <f>' MID Term 1'!H112+'MID Term 2'!E112</f>
        <v>17</v>
      </c>
      <c r="F115" s="10">
        <f>' MID Term 1'!L112+'MID Term 2'!F112</f>
        <v>17</v>
      </c>
      <c r="G115" s="10">
        <f>' MID Term 1'!Q112+'MID Term 2'!J112</f>
        <v>18</v>
      </c>
      <c r="H115" s="31">
        <f>' MID Term 1'!R112+'MID Term 2'!N112</f>
        <v>18</v>
      </c>
      <c r="I115" s="10">
        <f t="shared" ref="I115:M115" si="109">IF((D115/$D$8)&gt;=$I$8,1,0)</f>
        <v>0</v>
      </c>
      <c r="J115" s="10">
        <f t="shared" si="109"/>
        <v>0</v>
      </c>
      <c r="K115" s="10">
        <f t="shared" si="109"/>
        <v>0</v>
      </c>
      <c r="L115" s="10">
        <f t="shared" si="109"/>
        <v>0</v>
      </c>
      <c r="M115" s="10">
        <f t="shared" si="109"/>
        <v>0</v>
      </c>
      <c r="N115" s="10">
        <f t="shared" si="3"/>
        <v>89</v>
      </c>
      <c r="O115" s="10">
        <f t="shared" si="4"/>
        <v>45</v>
      </c>
      <c r="P115" s="10">
        <f t="shared" si="5"/>
        <v>45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9.5" customHeight="1">
      <c r="A116" s="77">
        <f>'Sessional + End Term Assessment'!A114</f>
        <v>107</v>
      </c>
      <c r="B116" s="78" t="str">
        <f>'Sessional + End Term Assessment'!B114</f>
        <v>23ETCCS107</v>
      </c>
      <c r="C116" s="104" t="str">
        <f>'Sessional + End Term Assessment'!C114</f>
        <v>NIKHIL SUTHAR</v>
      </c>
      <c r="D116" s="10">
        <f>' MID Term 1'!D113+'MID Term 2'!D113</f>
        <v>21</v>
      </c>
      <c r="E116" s="10">
        <f>' MID Term 1'!H113+'MID Term 2'!E113</f>
        <v>19</v>
      </c>
      <c r="F116" s="10">
        <f>' MID Term 1'!L113+'MID Term 2'!F113</f>
        <v>19</v>
      </c>
      <c r="G116" s="10">
        <f>' MID Term 1'!Q113+'MID Term 2'!J113</f>
        <v>20</v>
      </c>
      <c r="H116" s="31">
        <f>' MID Term 1'!R113+'MID Term 2'!N113</f>
        <v>20</v>
      </c>
      <c r="I116" s="10">
        <f t="shared" ref="I116:M116" si="110">IF((D116/$D$8)&gt;=$I$8,1,0)</f>
        <v>1</v>
      </c>
      <c r="J116" s="10">
        <f t="shared" si="110"/>
        <v>0</v>
      </c>
      <c r="K116" s="10">
        <f t="shared" si="110"/>
        <v>0</v>
      </c>
      <c r="L116" s="10">
        <f t="shared" si="110"/>
        <v>1</v>
      </c>
      <c r="M116" s="10">
        <f t="shared" si="110"/>
        <v>1</v>
      </c>
      <c r="N116" s="10">
        <f t="shared" si="3"/>
        <v>99</v>
      </c>
      <c r="O116" s="10">
        <f t="shared" si="4"/>
        <v>50</v>
      </c>
      <c r="P116" s="10">
        <f t="shared" si="5"/>
        <v>50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9.5" customHeight="1">
      <c r="A117" s="77">
        <f>'Sessional + End Term Assessment'!A115</f>
        <v>108</v>
      </c>
      <c r="B117" s="78" t="str">
        <f>'Sessional + End Term Assessment'!B115</f>
        <v>23ETCCS108</v>
      </c>
      <c r="C117" s="104" t="str">
        <f>'Sessional + End Term Assessment'!C115</f>
        <v>NIKITA DANGI</v>
      </c>
      <c r="D117" s="10">
        <f>' MID Term 1'!D114+'MID Term 2'!D114</f>
        <v>24</v>
      </c>
      <c r="E117" s="10">
        <f>' MID Term 1'!H114+'MID Term 2'!E114</f>
        <v>23</v>
      </c>
      <c r="F117" s="10">
        <f>' MID Term 1'!L114+'MID Term 2'!F114</f>
        <v>22</v>
      </c>
      <c r="G117" s="10">
        <f>' MID Term 1'!Q114+'MID Term 2'!J114</f>
        <v>24</v>
      </c>
      <c r="H117" s="31">
        <f>' MID Term 1'!R114+'MID Term 2'!N114</f>
        <v>22</v>
      </c>
      <c r="I117" s="10">
        <f t="shared" ref="I117:M117" si="111">IF((D117/$D$8)&gt;=$I$8,1,0)</f>
        <v>1</v>
      </c>
      <c r="J117" s="10">
        <f t="shared" si="111"/>
        <v>1</v>
      </c>
      <c r="K117" s="10">
        <f t="shared" si="111"/>
        <v>1</v>
      </c>
      <c r="L117" s="10">
        <f t="shared" si="111"/>
        <v>1</v>
      </c>
      <c r="M117" s="10">
        <f t="shared" si="111"/>
        <v>1</v>
      </c>
      <c r="N117" s="10">
        <f t="shared" si="3"/>
        <v>115</v>
      </c>
      <c r="O117" s="10">
        <f t="shared" si="4"/>
        <v>58</v>
      </c>
      <c r="P117" s="10">
        <f t="shared" si="5"/>
        <v>58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9.5" customHeight="1">
      <c r="A118" s="77">
        <f>'Sessional + End Term Assessment'!A116</f>
        <v>109</v>
      </c>
      <c r="B118" s="78" t="str">
        <f>'Sessional + End Term Assessment'!B116</f>
        <v>23ETCCS109</v>
      </c>
      <c r="C118" s="104" t="str">
        <f>'Sessional + End Term Assessment'!C116</f>
        <v>NILESH PURI</v>
      </c>
      <c r="D118" s="10">
        <f>' MID Term 1'!D115+'MID Term 2'!D115</f>
        <v>19</v>
      </c>
      <c r="E118" s="10">
        <f>' MID Term 1'!H115+'MID Term 2'!E115</f>
        <v>17</v>
      </c>
      <c r="F118" s="10">
        <f>' MID Term 1'!L115+'MID Term 2'!F115</f>
        <v>17</v>
      </c>
      <c r="G118" s="10">
        <f>' MID Term 1'!Q115+'MID Term 2'!J115</f>
        <v>18</v>
      </c>
      <c r="H118" s="31">
        <f>' MID Term 1'!R115+'MID Term 2'!N115</f>
        <v>18</v>
      </c>
      <c r="I118" s="10">
        <f t="shared" ref="I118:M118" si="112">IF((D118/$D$8)&gt;=$I$8,1,0)</f>
        <v>0</v>
      </c>
      <c r="J118" s="10">
        <f t="shared" si="112"/>
        <v>0</v>
      </c>
      <c r="K118" s="10">
        <f t="shared" si="112"/>
        <v>0</v>
      </c>
      <c r="L118" s="10">
        <f t="shared" si="112"/>
        <v>0</v>
      </c>
      <c r="M118" s="10">
        <f t="shared" si="112"/>
        <v>0</v>
      </c>
      <c r="N118" s="10">
        <f t="shared" si="3"/>
        <v>89</v>
      </c>
      <c r="O118" s="10">
        <f t="shared" si="4"/>
        <v>45</v>
      </c>
      <c r="P118" s="10">
        <f t="shared" si="5"/>
        <v>45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9.5" customHeight="1">
      <c r="A119" s="77">
        <f>'Sessional + End Term Assessment'!A117</f>
        <v>110</v>
      </c>
      <c r="B119" s="78" t="str">
        <f>'Sessional + End Term Assessment'!B117</f>
        <v>23ETCCS110</v>
      </c>
      <c r="C119" s="104" t="str">
        <f>'Sessional + End Term Assessment'!C117</f>
        <v>NISHTHA SONI</v>
      </c>
      <c r="D119" s="10">
        <f>' MID Term 1'!D116+'MID Term 2'!D116</f>
        <v>28</v>
      </c>
      <c r="E119" s="10">
        <f>' MID Term 1'!H116+'MID Term 2'!E116</f>
        <v>26</v>
      </c>
      <c r="F119" s="10">
        <f>' MID Term 1'!L116+'MID Term 2'!F116</f>
        <v>26</v>
      </c>
      <c r="G119" s="10">
        <f>' MID Term 1'!Q116+'MID Term 2'!J116</f>
        <v>27</v>
      </c>
      <c r="H119" s="31">
        <f>' MID Term 1'!R116+'MID Term 2'!N116</f>
        <v>26</v>
      </c>
      <c r="I119" s="10">
        <f t="shared" ref="I119:M119" si="113">IF((D119/$D$8)&gt;=$I$8,1,0)</f>
        <v>1</v>
      </c>
      <c r="J119" s="10">
        <f t="shared" si="113"/>
        <v>1</v>
      </c>
      <c r="K119" s="10">
        <f t="shared" si="113"/>
        <v>1</v>
      </c>
      <c r="L119" s="10">
        <f t="shared" si="113"/>
        <v>1</v>
      </c>
      <c r="M119" s="10">
        <f t="shared" si="113"/>
        <v>1</v>
      </c>
      <c r="N119" s="10">
        <f t="shared" si="3"/>
        <v>133</v>
      </c>
      <c r="O119" s="10">
        <f t="shared" si="4"/>
        <v>67</v>
      </c>
      <c r="P119" s="10">
        <f t="shared" si="5"/>
        <v>67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9.5" customHeight="1">
      <c r="A120" s="77">
        <f>'Sessional + End Term Assessment'!A118</f>
        <v>111</v>
      </c>
      <c r="B120" s="78" t="str">
        <f>'Sessional + End Term Assessment'!B118</f>
        <v>23ETCCS111</v>
      </c>
      <c r="C120" s="104" t="str">
        <f>'Sessional + End Term Assessment'!C118</f>
        <v>PALAK JAIN</v>
      </c>
      <c r="D120" s="10">
        <f>' MID Term 1'!D117+'MID Term 2'!D117</f>
        <v>22</v>
      </c>
      <c r="E120" s="10">
        <f>' MID Term 1'!H117+'MID Term 2'!E117</f>
        <v>20</v>
      </c>
      <c r="F120" s="10">
        <f>' MID Term 1'!L117+'MID Term 2'!F117</f>
        <v>20</v>
      </c>
      <c r="G120" s="10">
        <f>' MID Term 1'!Q117+'MID Term 2'!J117</f>
        <v>21</v>
      </c>
      <c r="H120" s="31">
        <f>' MID Term 1'!R117+'MID Term 2'!N117</f>
        <v>20</v>
      </c>
      <c r="I120" s="10">
        <f t="shared" ref="I120:M120" si="114">IF((D120/$D$8)&gt;=$I$8,1,0)</f>
        <v>1</v>
      </c>
      <c r="J120" s="10">
        <f t="shared" si="114"/>
        <v>1</v>
      </c>
      <c r="K120" s="10">
        <f t="shared" si="114"/>
        <v>1</v>
      </c>
      <c r="L120" s="10">
        <f t="shared" si="114"/>
        <v>1</v>
      </c>
      <c r="M120" s="10">
        <f t="shared" si="114"/>
        <v>1</v>
      </c>
      <c r="N120" s="10">
        <f t="shared" si="3"/>
        <v>103</v>
      </c>
      <c r="O120" s="10">
        <f t="shared" si="4"/>
        <v>52</v>
      </c>
      <c r="P120" s="10">
        <f t="shared" si="5"/>
        <v>52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9.5" customHeight="1">
      <c r="A121" s="77">
        <f>'Sessional + End Term Assessment'!A119</f>
        <v>112</v>
      </c>
      <c r="B121" s="78" t="str">
        <f>'Sessional + End Term Assessment'!B119</f>
        <v>23ETCCS112</v>
      </c>
      <c r="C121" s="104" t="str">
        <f>'Sessional + End Term Assessment'!C119</f>
        <v>PALAK NAGORI</v>
      </c>
      <c r="D121" s="10">
        <f>' MID Term 1'!D118+'MID Term 2'!D118</f>
        <v>23</v>
      </c>
      <c r="E121" s="10">
        <f>' MID Term 1'!H118+'MID Term 2'!E118</f>
        <v>22</v>
      </c>
      <c r="F121" s="10">
        <f>' MID Term 1'!L118+'MID Term 2'!F118</f>
        <v>22</v>
      </c>
      <c r="G121" s="10">
        <f>' MID Term 1'!Q118+'MID Term 2'!J118</f>
        <v>23</v>
      </c>
      <c r="H121" s="31">
        <f>' MID Term 1'!R118+'MID Term 2'!N118</f>
        <v>21</v>
      </c>
      <c r="I121" s="10">
        <f t="shared" ref="I121:M121" si="115">IF((D121/$D$8)&gt;=$I$8,1,0)</f>
        <v>1</v>
      </c>
      <c r="J121" s="10">
        <f t="shared" si="115"/>
        <v>1</v>
      </c>
      <c r="K121" s="10">
        <f t="shared" si="115"/>
        <v>1</v>
      </c>
      <c r="L121" s="10">
        <f t="shared" si="115"/>
        <v>1</v>
      </c>
      <c r="M121" s="10">
        <f t="shared" si="115"/>
        <v>1</v>
      </c>
      <c r="N121" s="10">
        <f t="shared" si="3"/>
        <v>111</v>
      </c>
      <c r="O121" s="10">
        <f t="shared" si="4"/>
        <v>56</v>
      </c>
      <c r="P121" s="10">
        <f t="shared" si="5"/>
        <v>56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9.5" customHeight="1">
      <c r="A122" s="77">
        <f>'Sessional + End Term Assessment'!A120</f>
        <v>113</v>
      </c>
      <c r="B122" s="78" t="str">
        <f>'Sessional + End Term Assessment'!B120</f>
        <v>23ETCCS113</v>
      </c>
      <c r="C122" s="104" t="str">
        <f>'Sessional + End Term Assessment'!C120</f>
        <v>PANKAJ DANGI</v>
      </c>
      <c r="D122" s="10">
        <f>' MID Term 1'!D119+'MID Term 2'!D119</f>
        <v>25</v>
      </c>
      <c r="E122" s="10">
        <f>' MID Term 1'!H119+'MID Term 2'!E119</f>
        <v>24</v>
      </c>
      <c r="F122" s="10">
        <f>' MID Term 1'!L119+'MID Term 2'!F119</f>
        <v>24</v>
      </c>
      <c r="G122" s="10">
        <f>' MID Term 1'!Q119+'MID Term 2'!J119</f>
        <v>25</v>
      </c>
      <c r="H122" s="31">
        <f>' MID Term 1'!R119+'MID Term 2'!N119</f>
        <v>23</v>
      </c>
      <c r="I122" s="10">
        <f t="shared" ref="I122:M122" si="116">IF((D122/$D$8)&gt;=$I$8,1,0)</f>
        <v>1</v>
      </c>
      <c r="J122" s="10">
        <f t="shared" si="116"/>
        <v>1</v>
      </c>
      <c r="K122" s="10">
        <f t="shared" si="116"/>
        <v>1</v>
      </c>
      <c r="L122" s="10">
        <f t="shared" si="116"/>
        <v>1</v>
      </c>
      <c r="M122" s="10">
        <f t="shared" si="116"/>
        <v>1</v>
      </c>
      <c r="N122" s="10">
        <f t="shared" si="3"/>
        <v>121</v>
      </c>
      <c r="O122" s="10">
        <f t="shared" si="4"/>
        <v>61</v>
      </c>
      <c r="P122" s="10">
        <f t="shared" si="5"/>
        <v>61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9.5" customHeight="1">
      <c r="A123" s="77">
        <f>'Sessional + End Term Assessment'!A121</f>
        <v>114</v>
      </c>
      <c r="B123" s="78" t="str">
        <f>'Sessional + End Term Assessment'!B121</f>
        <v>23ETCCS114</v>
      </c>
      <c r="C123" s="104" t="str">
        <f>'Sessional + End Term Assessment'!C121</f>
        <v>PANKAJ JOSHI</v>
      </c>
      <c r="D123" s="10">
        <f>' MID Term 1'!D120+'MID Term 2'!D120</f>
        <v>24</v>
      </c>
      <c r="E123" s="10">
        <f>' MID Term 1'!H120+'MID Term 2'!E120</f>
        <v>23</v>
      </c>
      <c r="F123" s="10">
        <f>' MID Term 1'!L120+'MID Term 2'!F120</f>
        <v>22</v>
      </c>
      <c r="G123" s="10">
        <f>' MID Term 1'!Q120+'MID Term 2'!J120</f>
        <v>24</v>
      </c>
      <c r="H123" s="31">
        <f>' MID Term 1'!R120+'MID Term 2'!N120</f>
        <v>22</v>
      </c>
      <c r="I123" s="10">
        <f t="shared" ref="I123:M123" si="117">IF((D123/$D$8)&gt;=$I$8,1,0)</f>
        <v>1</v>
      </c>
      <c r="J123" s="10">
        <f t="shared" si="117"/>
        <v>1</v>
      </c>
      <c r="K123" s="10">
        <f t="shared" si="117"/>
        <v>1</v>
      </c>
      <c r="L123" s="10">
        <f t="shared" si="117"/>
        <v>1</v>
      </c>
      <c r="M123" s="10">
        <f t="shared" si="117"/>
        <v>1</v>
      </c>
      <c r="N123" s="10">
        <f t="shared" si="3"/>
        <v>115</v>
      </c>
      <c r="O123" s="10">
        <f t="shared" si="4"/>
        <v>58</v>
      </c>
      <c r="P123" s="10">
        <f t="shared" si="5"/>
        <v>58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9.5" customHeight="1">
      <c r="A124" s="77">
        <f>'Sessional + End Term Assessment'!A122</f>
        <v>115</v>
      </c>
      <c r="B124" s="78" t="str">
        <f>'Sessional + End Term Assessment'!B122</f>
        <v>23ETCCS115</v>
      </c>
      <c r="C124" s="104" t="str">
        <f>'Sessional + End Term Assessment'!C122</f>
        <v>PARIDHI MEHRA</v>
      </c>
      <c r="D124" s="10">
        <f>' MID Term 1'!D121+'MID Term 2'!D121</f>
        <v>26</v>
      </c>
      <c r="E124" s="10">
        <f>' MID Term 1'!H121+'MID Term 2'!E121</f>
        <v>25</v>
      </c>
      <c r="F124" s="10">
        <f>' MID Term 1'!L121+'MID Term 2'!F121</f>
        <v>24</v>
      </c>
      <c r="G124" s="10">
        <f>' MID Term 1'!Q121+'MID Term 2'!J121</f>
        <v>26</v>
      </c>
      <c r="H124" s="31">
        <f>' MID Term 1'!R121+'MID Term 2'!N121</f>
        <v>24</v>
      </c>
      <c r="I124" s="10">
        <f t="shared" ref="I124:M124" si="118">IF((D124/$D$8)&gt;=$I$8,1,0)</f>
        <v>1</v>
      </c>
      <c r="J124" s="10">
        <f t="shared" si="118"/>
        <v>1</v>
      </c>
      <c r="K124" s="10">
        <f t="shared" si="118"/>
        <v>1</v>
      </c>
      <c r="L124" s="10">
        <f t="shared" si="118"/>
        <v>1</v>
      </c>
      <c r="M124" s="10">
        <f t="shared" si="118"/>
        <v>1</v>
      </c>
      <c r="N124" s="10">
        <f t="shared" si="3"/>
        <v>125</v>
      </c>
      <c r="O124" s="10">
        <f t="shared" si="4"/>
        <v>63</v>
      </c>
      <c r="P124" s="10">
        <f t="shared" si="5"/>
        <v>63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9.5" customHeight="1">
      <c r="A125" s="77">
        <f>'Sessional + End Term Assessment'!A123</f>
        <v>116</v>
      </c>
      <c r="B125" s="78" t="str">
        <f>'Sessional + End Term Assessment'!B123</f>
        <v>23ETCCS116</v>
      </c>
      <c r="C125" s="104" t="str">
        <f>'Sessional + End Term Assessment'!C123</f>
        <v>PATEL TISHANGKUMAR RAKESHKUMAR</v>
      </c>
      <c r="D125" s="10">
        <f>' MID Term 1'!D122+'MID Term 2'!D122</f>
        <v>28</v>
      </c>
      <c r="E125" s="10">
        <f>' MID Term 1'!H122+'MID Term 2'!E122</f>
        <v>26</v>
      </c>
      <c r="F125" s="10">
        <f>' MID Term 1'!L122+'MID Term 2'!F122</f>
        <v>26</v>
      </c>
      <c r="G125" s="10">
        <f>' MID Term 1'!Q122+'MID Term 2'!J122</f>
        <v>27</v>
      </c>
      <c r="H125" s="31">
        <f>' MID Term 1'!R122+'MID Term 2'!N122</f>
        <v>26</v>
      </c>
      <c r="I125" s="10">
        <f t="shared" ref="I125:M125" si="119">IF((D125/$D$8)&gt;=$I$8,1,0)</f>
        <v>1</v>
      </c>
      <c r="J125" s="10">
        <f t="shared" si="119"/>
        <v>1</v>
      </c>
      <c r="K125" s="10">
        <f t="shared" si="119"/>
        <v>1</v>
      </c>
      <c r="L125" s="10">
        <f t="shared" si="119"/>
        <v>1</v>
      </c>
      <c r="M125" s="10">
        <f t="shared" si="119"/>
        <v>1</v>
      </c>
      <c r="N125" s="10">
        <f t="shared" si="3"/>
        <v>133</v>
      </c>
      <c r="O125" s="10">
        <f t="shared" si="4"/>
        <v>67</v>
      </c>
      <c r="P125" s="10">
        <f t="shared" si="5"/>
        <v>67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9.5" customHeight="1">
      <c r="A126" s="77">
        <f>'Sessional + End Term Assessment'!A124</f>
        <v>117</v>
      </c>
      <c r="B126" s="78" t="str">
        <f>'Sessional + End Term Assessment'!B124</f>
        <v>23ETCCS117</v>
      </c>
      <c r="C126" s="104" t="str">
        <f>'Sessional + End Term Assessment'!C124</f>
        <v>PIYUSH YADAV</v>
      </c>
      <c r="D126" s="10">
        <f>' MID Term 1'!D123+'MID Term 2'!D123</f>
        <v>22</v>
      </c>
      <c r="E126" s="10">
        <f>' MID Term 1'!H123+'MID Term 2'!E123</f>
        <v>20</v>
      </c>
      <c r="F126" s="10">
        <f>' MID Term 1'!L123+'MID Term 2'!F123</f>
        <v>20</v>
      </c>
      <c r="G126" s="10">
        <f>' MID Term 1'!Q123+'MID Term 2'!J123</f>
        <v>21</v>
      </c>
      <c r="H126" s="31">
        <f>' MID Term 1'!R123+'MID Term 2'!N123</f>
        <v>20</v>
      </c>
      <c r="I126" s="10">
        <f t="shared" ref="I126:M126" si="120">IF((D126/$D$8)&gt;=$I$8,1,0)</f>
        <v>1</v>
      </c>
      <c r="J126" s="10">
        <f t="shared" si="120"/>
        <v>1</v>
      </c>
      <c r="K126" s="10">
        <f t="shared" si="120"/>
        <v>1</v>
      </c>
      <c r="L126" s="10">
        <f t="shared" si="120"/>
        <v>1</v>
      </c>
      <c r="M126" s="10">
        <f t="shared" si="120"/>
        <v>1</v>
      </c>
      <c r="N126" s="10">
        <f t="shared" si="3"/>
        <v>103</v>
      </c>
      <c r="O126" s="10">
        <f t="shared" si="4"/>
        <v>52</v>
      </c>
      <c r="P126" s="10">
        <f t="shared" si="5"/>
        <v>52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9.5" customHeight="1">
      <c r="A127" s="77">
        <f>'Sessional + End Term Assessment'!A125</f>
        <v>118</v>
      </c>
      <c r="B127" s="78" t="str">
        <f>'Sessional + End Term Assessment'!B125</f>
        <v>23ETCCS118</v>
      </c>
      <c r="C127" s="104" t="str">
        <f>'Sessional + End Term Assessment'!C125</f>
        <v>PRACHI KOTHARI</v>
      </c>
      <c r="D127" s="10">
        <f>' MID Term 1'!D124+'MID Term 2'!D124</f>
        <v>27</v>
      </c>
      <c r="E127" s="10">
        <f>' MID Term 1'!H124+'MID Term 2'!E124</f>
        <v>25</v>
      </c>
      <c r="F127" s="10">
        <f>' MID Term 1'!L124+'MID Term 2'!F124</f>
        <v>25</v>
      </c>
      <c r="G127" s="10">
        <f>' MID Term 1'!Q124+'MID Term 2'!J124</f>
        <v>27</v>
      </c>
      <c r="H127" s="31">
        <f>' MID Term 1'!R124+'MID Term 2'!N124</f>
        <v>25</v>
      </c>
      <c r="I127" s="10">
        <f t="shared" ref="I127:M127" si="121">IF((D127/$D$8)&gt;=$I$8,1,0)</f>
        <v>1</v>
      </c>
      <c r="J127" s="10">
        <f t="shared" si="121"/>
        <v>1</v>
      </c>
      <c r="K127" s="10">
        <f t="shared" si="121"/>
        <v>1</v>
      </c>
      <c r="L127" s="10">
        <f t="shared" si="121"/>
        <v>1</v>
      </c>
      <c r="M127" s="10">
        <f t="shared" si="121"/>
        <v>1</v>
      </c>
      <c r="N127" s="10">
        <f t="shared" si="3"/>
        <v>129</v>
      </c>
      <c r="O127" s="10">
        <f t="shared" si="4"/>
        <v>65</v>
      </c>
      <c r="P127" s="10">
        <f t="shared" si="5"/>
        <v>65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9.5" customHeight="1">
      <c r="A128" s="77">
        <f>'Sessional + End Term Assessment'!A126</f>
        <v>119</v>
      </c>
      <c r="B128" s="78" t="str">
        <f>'Sessional + End Term Assessment'!B126</f>
        <v>23ETCCS119</v>
      </c>
      <c r="C128" s="104" t="str">
        <f>'Sessional + End Term Assessment'!C126</f>
        <v>PRANAV CHAKRAVORTY</v>
      </c>
      <c r="D128" s="10">
        <f>' MID Term 1'!D125+'MID Term 2'!D125</f>
        <v>22</v>
      </c>
      <c r="E128" s="10">
        <f>' MID Term 1'!H125+'MID Term 2'!E125</f>
        <v>20</v>
      </c>
      <c r="F128" s="10">
        <f>' MID Term 1'!L125+'MID Term 2'!F125</f>
        <v>20</v>
      </c>
      <c r="G128" s="10">
        <f>' MID Term 1'!Q125+'MID Term 2'!J125</f>
        <v>21</v>
      </c>
      <c r="H128" s="31">
        <f>' MID Term 1'!R125+'MID Term 2'!N125</f>
        <v>20</v>
      </c>
      <c r="I128" s="10">
        <f t="shared" ref="I128:M128" si="122">IF((D128/$D$8)&gt;=$I$8,1,0)</f>
        <v>1</v>
      </c>
      <c r="J128" s="10">
        <f t="shared" si="122"/>
        <v>1</v>
      </c>
      <c r="K128" s="10">
        <f t="shared" si="122"/>
        <v>1</v>
      </c>
      <c r="L128" s="10">
        <f t="shared" si="122"/>
        <v>1</v>
      </c>
      <c r="M128" s="10">
        <f t="shared" si="122"/>
        <v>1</v>
      </c>
      <c r="N128" s="10">
        <f t="shared" si="3"/>
        <v>103</v>
      </c>
      <c r="O128" s="10">
        <f t="shared" si="4"/>
        <v>52</v>
      </c>
      <c r="P128" s="10">
        <f t="shared" si="5"/>
        <v>52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9.5" customHeight="1">
      <c r="A129" s="77">
        <f>'Sessional + End Term Assessment'!A127</f>
        <v>120</v>
      </c>
      <c r="B129" s="78" t="str">
        <f>'Sessional + End Term Assessment'!B127</f>
        <v>23ETCCS121</v>
      </c>
      <c r="C129" s="104" t="str">
        <f>'Sessional + End Term Assessment'!C127</f>
        <v>PRANAV RAJ SINGH RANAWAT</v>
      </c>
      <c r="D129" s="10">
        <f>' MID Term 1'!D126+'MID Term 2'!D126</f>
        <v>21</v>
      </c>
      <c r="E129" s="10">
        <f>' MID Term 1'!H126+'MID Term 2'!E126</f>
        <v>19</v>
      </c>
      <c r="F129" s="10">
        <f>' MID Term 1'!L126+'MID Term 2'!F126</f>
        <v>19</v>
      </c>
      <c r="G129" s="10">
        <f>' MID Term 1'!Q126+'MID Term 2'!J126</f>
        <v>20</v>
      </c>
      <c r="H129" s="31">
        <f>' MID Term 1'!R126+'MID Term 2'!N126</f>
        <v>20</v>
      </c>
      <c r="I129" s="10">
        <f t="shared" ref="I129:M129" si="123">IF((D129/$D$8)&gt;=$I$8,1,0)</f>
        <v>1</v>
      </c>
      <c r="J129" s="10">
        <f t="shared" si="123"/>
        <v>0</v>
      </c>
      <c r="K129" s="10">
        <f t="shared" si="123"/>
        <v>0</v>
      </c>
      <c r="L129" s="10">
        <f t="shared" si="123"/>
        <v>1</v>
      </c>
      <c r="M129" s="10">
        <f t="shared" si="123"/>
        <v>1</v>
      </c>
      <c r="N129" s="10">
        <f t="shared" si="3"/>
        <v>99</v>
      </c>
      <c r="O129" s="10">
        <f t="shared" si="4"/>
        <v>50</v>
      </c>
      <c r="P129" s="10">
        <f t="shared" si="5"/>
        <v>50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9.5" customHeight="1">
      <c r="A130" s="77">
        <f>'Sessional + End Term Assessment'!A128</f>
        <v>121</v>
      </c>
      <c r="B130" s="78" t="str">
        <f>'Sessional + End Term Assessment'!B128</f>
        <v>23ETCCS122</v>
      </c>
      <c r="C130" s="104" t="str">
        <f>'Sessional + End Term Assessment'!C128</f>
        <v>PRANAY TAILOR</v>
      </c>
      <c r="D130" s="10">
        <f>' MID Term 1'!D127+'MID Term 2'!D127</f>
        <v>20</v>
      </c>
      <c r="E130" s="10">
        <f>' MID Term 1'!H127+'MID Term 2'!E127</f>
        <v>18</v>
      </c>
      <c r="F130" s="10">
        <f>' MID Term 1'!L127+'MID Term 2'!F127</f>
        <v>18</v>
      </c>
      <c r="G130" s="10">
        <f>' MID Term 1'!Q127+'MID Term 2'!J127</f>
        <v>19</v>
      </c>
      <c r="H130" s="31">
        <f>' MID Term 1'!R127+'MID Term 2'!N127</f>
        <v>18</v>
      </c>
      <c r="I130" s="10">
        <f t="shared" ref="I130:M130" si="124">IF((D130/$D$8)&gt;=$I$8,1,0)</f>
        <v>1</v>
      </c>
      <c r="J130" s="10">
        <f t="shared" si="124"/>
        <v>0</v>
      </c>
      <c r="K130" s="10">
        <f t="shared" si="124"/>
        <v>0</v>
      </c>
      <c r="L130" s="10">
        <f t="shared" si="124"/>
        <v>0</v>
      </c>
      <c r="M130" s="10">
        <f t="shared" si="124"/>
        <v>0</v>
      </c>
      <c r="N130" s="10">
        <f t="shared" si="3"/>
        <v>93</v>
      </c>
      <c r="O130" s="10">
        <f t="shared" si="4"/>
        <v>47</v>
      </c>
      <c r="P130" s="10">
        <f t="shared" si="5"/>
        <v>47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9.5" customHeight="1">
      <c r="A131" s="77">
        <f>'Sessional + End Term Assessment'!A129</f>
        <v>122</v>
      </c>
      <c r="B131" s="78" t="str">
        <f>'Sessional + End Term Assessment'!B129</f>
        <v>23ETCCS123</v>
      </c>
      <c r="C131" s="104" t="str">
        <f>'Sessional + End Term Assessment'!C129</f>
        <v>PRASHANT MENARIA</v>
      </c>
      <c r="D131" s="10">
        <f>' MID Term 1'!D128+'MID Term 2'!D128</f>
        <v>23</v>
      </c>
      <c r="E131" s="10">
        <f>' MID Term 1'!H128+'MID Term 2'!E128</f>
        <v>22</v>
      </c>
      <c r="F131" s="10">
        <f>' MID Term 1'!L128+'MID Term 2'!F128</f>
        <v>22</v>
      </c>
      <c r="G131" s="10">
        <f>' MID Term 1'!Q128+'MID Term 2'!J128</f>
        <v>23</v>
      </c>
      <c r="H131" s="31">
        <f>' MID Term 1'!R128+'MID Term 2'!N128</f>
        <v>21</v>
      </c>
      <c r="I131" s="10">
        <f t="shared" ref="I131:M131" si="125">IF((D131/$D$8)&gt;=$I$8,1,0)</f>
        <v>1</v>
      </c>
      <c r="J131" s="10">
        <f t="shared" si="125"/>
        <v>1</v>
      </c>
      <c r="K131" s="10">
        <f t="shared" si="125"/>
        <v>1</v>
      </c>
      <c r="L131" s="10">
        <f t="shared" si="125"/>
        <v>1</v>
      </c>
      <c r="M131" s="10">
        <f t="shared" si="125"/>
        <v>1</v>
      </c>
      <c r="N131" s="10">
        <f t="shared" si="3"/>
        <v>111</v>
      </c>
      <c r="O131" s="10">
        <f t="shared" si="4"/>
        <v>56</v>
      </c>
      <c r="P131" s="10">
        <f t="shared" si="5"/>
        <v>56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9.5" customHeight="1">
      <c r="A132" s="77">
        <f>'Sessional + End Term Assessment'!A130</f>
        <v>123</v>
      </c>
      <c r="B132" s="78" t="str">
        <f>'Sessional + End Term Assessment'!B130</f>
        <v>23ETCCS124</v>
      </c>
      <c r="C132" s="104" t="str">
        <f>'Sessional + End Term Assessment'!C130</f>
        <v>PRIYANI JAIN</v>
      </c>
      <c r="D132" s="10">
        <f>' MID Term 1'!D129+'MID Term 2'!D129</f>
        <v>25</v>
      </c>
      <c r="E132" s="10">
        <f>' MID Term 1'!H129+'MID Term 2'!E129</f>
        <v>24</v>
      </c>
      <c r="F132" s="10">
        <f>' MID Term 1'!L129+'MID Term 2'!F129</f>
        <v>24</v>
      </c>
      <c r="G132" s="10">
        <f>' MID Term 1'!Q129+'MID Term 2'!J129</f>
        <v>25</v>
      </c>
      <c r="H132" s="31">
        <f>' MID Term 1'!R129+'MID Term 2'!N129</f>
        <v>23</v>
      </c>
      <c r="I132" s="10">
        <f t="shared" ref="I132:M132" si="126">IF((D132/$D$8)&gt;=$I$8,1,0)</f>
        <v>1</v>
      </c>
      <c r="J132" s="10">
        <f t="shared" si="126"/>
        <v>1</v>
      </c>
      <c r="K132" s="10">
        <f t="shared" si="126"/>
        <v>1</v>
      </c>
      <c r="L132" s="10">
        <f t="shared" si="126"/>
        <v>1</v>
      </c>
      <c r="M132" s="10">
        <f t="shared" si="126"/>
        <v>1</v>
      </c>
      <c r="N132" s="10">
        <f t="shared" si="3"/>
        <v>121</v>
      </c>
      <c r="O132" s="10">
        <f t="shared" si="4"/>
        <v>61</v>
      </c>
      <c r="P132" s="10">
        <f t="shared" si="5"/>
        <v>61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9.5" customHeight="1">
      <c r="A133" s="77">
        <f>'Sessional + End Term Assessment'!A131</f>
        <v>124</v>
      </c>
      <c r="B133" s="78" t="str">
        <f>'Sessional + End Term Assessment'!B131</f>
        <v>23ETCCS125</v>
      </c>
      <c r="C133" s="104" t="str">
        <f>'Sessional + End Term Assessment'!C131</f>
        <v>PRIYANSHU LUHARIA</v>
      </c>
      <c r="D133" s="10">
        <f>' MID Term 1'!D130+'MID Term 2'!D130</f>
        <v>23</v>
      </c>
      <c r="E133" s="10">
        <f>' MID Term 1'!H130+'MID Term 2'!E130</f>
        <v>22</v>
      </c>
      <c r="F133" s="10">
        <f>' MID Term 1'!L130+'MID Term 2'!F130</f>
        <v>22</v>
      </c>
      <c r="G133" s="10">
        <f>' MID Term 1'!Q130+'MID Term 2'!J130</f>
        <v>23</v>
      </c>
      <c r="H133" s="31">
        <f>' MID Term 1'!R130+'MID Term 2'!N130</f>
        <v>21</v>
      </c>
      <c r="I133" s="10">
        <f t="shared" ref="I133:M133" si="127">IF((D133/$D$8)&gt;=$I$8,1,0)</f>
        <v>1</v>
      </c>
      <c r="J133" s="10">
        <f t="shared" si="127"/>
        <v>1</v>
      </c>
      <c r="K133" s="10">
        <f t="shared" si="127"/>
        <v>1</v>
      </c>
      <c r="L133" s="10">
        <f t="shared" si="127"/>
        <v>1</v>
      </c>
      <c r="M133" s="10">
        <f t="shared" si="127"/>
        <v>1</v>
      </c>
      <c r="N133" s="10">
        <f t="shared" si="3"/>
        <v>111</v>
      </c>
      <c r="O133" s="10">
        <f t="shared" si="4"/>
        <v>56</v>
      </c>
      <c r="P133" s="10">
        <f t="shared" si="5"/>
        <v>56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9.5" customHeight="1">
      <c r="A134" s="77">
        <f>'Sessional + End Term Assessment'!A132</f>
        <v>125</v>
      </c>
      <c r="B134" s="78" t="str">
        <f>'Sessional + End Term Assessment'!B132</f>
        <v>23ETCCS126</v>
      </c>
      <c r="C134" s="104" t="str">
        <f>'Sessional + End Term Assessment'!C132</f>
        <v>PUNIT TAK</v>
      </c>
      <c r="D134" s="10">
        <f>' MID Term 1'!D131+'MID Term 2'!D131</f>
        <v>27</v>
      </c>
      <c r="E134" s="10">
        <f>' MID Term 1'!H131+'MID Term 2'!E131</f>
        <v>25</v>
      </c>
      <c r="F134" s="10">
        <f>' MID Term 1'!L131+'MID Term 2'!F131</f>
        <v>25</v>
      </c>
      <c r="G134" s="10">
        <f>' MID Term 1'!Q131+'MID Term 2'!J131</f>
        <v>27</v>
      </c>
      <c r="H134" s="31">
        <f>' MID Term 1'!R131+'MID Term 2'!N131</f>
        <v>25</v>
      </c>
      <c r="I134" s="10">
        <f t="shared" ref="I134:M134" si="128">IF((D134/$D$8)&gt;=$I$8,1,0)</f>
        <v>1</v>
      </c>
      <c r="J134" s="10">
        <f t="shared" si="128"/>
        <v>1</v>
      </c>
      <c r="K134" s="10">
        <f t="shared" si="128"/>
        <v>1</v>
      </c>
      <c r="L134" s="10">
        <f t="shared" si="128"/>
        <v>1</v>
      </c>
      <c r="M134" s="10">
        <f t="shared" si="128"/>
        <v>1</v>
      </c>
      <c r="N134" s="10">
        <f t="shared" si="3"/>
        <v>129</v>
      </c>
      <c r="O134" s="10">
        <f t="shared" si="4"/>
        <v>65</v>
      </c>
      <c r="P134" s="10">
        <f t="shared" si="5"/>
        <v>65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9.5" customHeight="1">
      <c r="A135" s="77">
        <f>'Sessional + End Term Assessment'!A133</f>
        <v>126</v>
      </c>
      <c r="B135" s="78" t="str">
        <f>'Sessional + End Term Assessment'!B133</f>
        <v>23ETCCS127</v>
      </c>
      <c r="C135" s="104" t="str">
        <f>'Sessional + End Term Assessment'!C133</f>
        <v>PURAN SUTHAR</v>
      </c>
      <c r="D135" s="10">
        <f>' MID Term 1'!D132+'MID Term 2'!D132</f>
        <v>19</v>
      </c>
      <c r="E135" s="10">
        <f>' MID Term 1'!H132+'MID Term 2'!E132</f>
        <v>17</v>
      </c>
      <c r="F135" s="10">
        <f>' MID Term 1'!L132+'MID Term 2'!F132</f>
        <v>17</v>
      </c>
      <c r="G135" s="10">
        <f>' MID Term 1'!Q132+'MID Term 2'!J132</f>
        <v>18</v>
      </c>
      <c r="H135" s="31">
        <f>' MID Term 1'!R132+'MID Term 2'!N132</f>
        <v>18</v>
      </c>
      <c r="I135" s="10">
        <f t="shared" ref="I135:M135" si="129">IF((D135/$D$8)&gt;=$I$8,1,0)</f>
        <v>0</v>
      </c>
      <c r="J135" s="10">
        <f t="shared" si="129"/>
        <v>0</v>
      </c>
      <c r="K135" s="10">
        <f t="shared" si="129"/>
        <v>0</v>
      </c>
      <c r="L135" s="10">
        <f t="shared" si="129"/>
        <v>0</v>
      </c>
      <c r="M135" s="10">
        <f t="shared" si="129"/>
        <v>0</v>
      </c>
      <c r="N135" s="10">
        <f t="shared" si="3"/>
        <v>89</v>
      </c>
      <c r="O135" s="10">
        <f t="shared" si="4"/>
        <v>45</v>
      </c>
      <c r="P135" s="10">
        <f t="shared" si="5"/>
        <v>45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9.5" customHeight="1">
      <c r="A136" s="77">
        <f>'Sessional + End Term Assessment'!A134</f>
        <v>127</v>
      </c>
      <c r="B136" s="78" t="str">
        <f>'Sessional + End Term Assessment'!B134</f>
        <v>23ETCCS128</v>
      </c>
      <c r="C136" s="104" t="str">
        <f>'Sessional + End Term Assessment'!C134</f>
        <v>PURVA R VERMA</v>
      </c>
      <c r="D136" s="10">
        <f>' MID Term 1'!D133+'MID Term 2'!D133</f>
        <v>21</v>
      </c>
      <c r="E136" s="10">
        <f>' MID Term 1'!H133+'MID Term 2'!E133</f>
        <v>19</v>
      </c>
      <c r="F136" s="10">
        <f>' MID Term 1'!L133+'MID Term 2'!F133</f>
        <v>19</v>
      </c>
      <c r="G136" s="10">
        <f>' MID Term 1'!Q133+'MID Term 2'!J133</f>
        <v>20</v>
      </c>
      <c r="H136" s="31">
        <f>' MID Term 1'!R133+'MID Term 2'!N133</f>
        <v>20</v>
      </c>
      <c r="I136" s="10">
        <f t="shared" ref="I136:M136" si="130">IF((D136/$D$8)&gt;=$I$8,1,0)</f>
        <v>1</v>
      </c>
      <c r="J136" s="10">
        <f t="shared" si="130"/>
        <v>0</v>
      </c>
      <c r="K136" s="10">
        <f t="shared" si="130"/>
        <v>0</v>
      </c>
      <c r="L136" s="10">
        <f t="shared" si="130"/>
        <v>1</v>
      </c>
      <c r="M136" s="10">
        <f t="shared" si="130"/>
        <v>1</v>
      </c>
      <c r="N136" s="10">
        <f t="shared" si="3"/>
        <v>99</v>
      </c>
      <c r="O136" s="10">
        <f t="shared" si="4"/>
        <v>50</v>
      </c>
      <c r="P136" s="10">
        <f t="shared" si="5"/>
        <v>50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9.5" customHeight="1">
      <c r="A137" s="77">
        <f>'Sessional + End Term Assessment'!A135</f>
        <v>128</v>
      </c>
      <c r="B137" s="78" t="str">
        <f>'Sessional + End Term Assessment'!B135</f>
        <v>23ETCCS129</v>
      </c>
      <c r="C137" s="104" t="str">
        <f>'Sessional + End Term Assessment'!C135</f>
        <v>RAGHAV KAUSHIK</v>
      </c>
      <c r="D137" s="10">
        <f>' MID Term 1'!D134+'MID Term 2'!D134</f>
        <v>27</v>
      </c>
      <c r="E137" s="10">
        <f>' MID Term 1'!H134+'MID Term 2'!E134</f>
        <v>25</v>
      </c>
      <c r="F137" s="10">
        <f>' MID Term 1'!L134+'MID Term 2'!F134</f>
        <v>25</v>
      </c>
      <c r="G137" s="10">
        <f>' MID Term 1'!Q134+'MID Term 2'!J134</f>
        <v>27</v>
      </c>
      <c r="H137" s="31">
        <f>' MID Term 1'!R134+'MID Term 2'!N134</f>
        <v>25</v>
      </c>
      <c r="I137" s="10">
        <f t="shared" ref="I137:M137" si="131">IF((D137/$D$8)&gt;=$I$8,1,0)</f>
        <v>1</v>
      </c>
      <c r="J137" s="10">
        <f t="shared" si="131"/>
        <v>1</v>
      </c>
      <c r="K137" s="10">
        <f t="shared" si="131"/>
        <v>1</v>
      </c>
      <c r="L137" s="10">
        <f t="shared" si="131"/>
        <v>1</v>
      </c>
      <c r="M137" s="10">
        <f t="shared" si="131"/>
        <v>1</v>
      </c>
      <c r="N137" s="10">
        <f t="shared" si="3"/>
        <v>129</v>
      </c>
      <c r="O137" s="10">
        <f t="shared" si="4"/>
        <v>65</v>
      </c>
      <c r="P137" s="10">
        <f t="shared" si="5"/>
        <v>65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9.5" customHeight="1">
      <c r="A138" s="77">
        <f>'Sessional + End Term Assessment'!A136</f>
        <v>129</v>
      </c>
      <c r="B138" s="78" t="str">
        <f>'Sessional + End Term Assessment'!B136</f>
        <v>23ETCCS130</v>
      </c>
      <c r="C138" s="104" t="str">
        <f>'Sessional + End Term Assessment'!C136</f>
        <v>RAJAT AMETA</v>
      </c>
      <c r="D138" s="10">
        <f>' MID Term 1'!D135+'MID Term 2'!D135</f>
        <v>22</v>
      </c>
      <c r="E138" s="10">
        <f>' MID Term 1'!H135+'MID Term 2'!E135</f>
        <v>22</v>
      </c>
      <c r="F138" s="10">
        <f>' MID Term 1'!L135+'MID Term 2'!F135</f>
        <v>20</v>
      </c>
      <c r="G138" s="10">
        <f>' MID Term 1'!Q135+'MID Term 2'!J135</f>
        <v>22</v>
      </c>
      <c r="H138" s="31">
        <f>' MID Term 1'!R135+'MID Term 2'!N135</f>
        <v>21</v>
      </c>
      <c r="I138" s="10">
        <f t="shared" ref="I138:M138" si="132">IF((D138/$D$8)&gt;=$I$8,1,0)</f>
        <v>1</v>
      </c>
      <c r="J138" s="10">
        <f t="shared" si="132"/>
        <v>1</v>
      </c>
      <c r="K138" s="10">
        <f t="shared" si="132"/>
        <v>1</v>
      </c>
      <c r="L138" s="10">
        <f t="shared" si="132"/>
        <v>1</v>
      </c>
      <c r="M138" s="10">
        <f t="shared" si="132"/>
        <v>1</v>
      </c>
      <c r="N138" s="10">
        <f t="shared" si="3"/>
        <v>107</v>
      </c>
      <c r="O138" s="10">
        <f t="shared" si="4"/>
        <v>54</v>
      </c>
      <c r="P138" s="10">
        <f t="shared" si="5"/>
        <v>54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9.5" customHeight="1">
      <c r="A139" s="77">
        <f>'Sessional + End Term Assessment'!A137</f>
        <v>130</v>
      </c>
      <c r="B139" s="78" t="str">
        <f>'Sessional + End Term Assessment'!B137</f>
        <v>23ETCCS131</v>
      </c>
      <c r="C139" s="104" t="str">
        <f>'Sessional + End Term Assessment'!C137</f>
        <v>REAL JAIN</v>
      </c>
      <c r="D139" s="10">
        <f>' MID Term 1'!D136+'MID Term 2'!D136</f>
        <v>27</v>
      </c>
      <c r="E139" s="10">
        <f>' MID Term 1'!H136+'MID Term 2'!E136</f>
        <v>25</v>
      </c>
      <c r="F139" s="10">
        <f>' MID Term 1'!L136+'MID Term 2'!F136</f>
        <v>25</v>
      </c>
      <c r="G139" s="10">
        <f>' MID Term 1'!Q136+'MID Term 2'!J136</f>
        <v>27</v>
      </c>
      <c r="H139" s="31">
        <f>' MID Term 1'!R136+'MID Term 2'!N136</f>
        <v>25</v>
      </c>
      <c r="I139" s="10">
        <f t="shared" ref="I139:M139" si="133">IF((D139/$D$8)&gt;=$I$8,1,0)</f>
        <v>1</v>
      </c>
      <c r="J139" s="10">
        <f t="shared" si="133"/>
        <v>1</v>
      </c>
      <c r="K139" s="10">
        <f t="shared" si="133"/>
        <v>1</v>
      </c>
      <c r="L139" s="10">
        <f t="shared" si="133"/>
        <v>1</v>
      </c>
      <c r="M139" s="10">
        <f t="shared" si="133"/>
        <v>1</v>
      </c>
      <c r="N139" s="10">
        <f t="shared" si="3"/>
        <v>129</v>
      </c>
      <c r="O139" s="10">
        <f t="shared" si="4"/>
        <v>65</v>
      </c>
      <c r="P139" s="10">
        <f t="shared" si="5"/>
        <v>65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9.5" customHeight="1">
      <c r="A140" s="77">
        <f>'Sessional + End Term Assessment'!A138</f>
        <v>131</v>
      </c>
      <c r="B140" s="78" t="str">
        <f>'Sessional + End Term Assessment'!B138</f>
        <v>23ETCCS133</v>
      </c>
      <c r="C140" s="104" t="str">
        <f>'Sessional + End Term Assessment'!C138</f>
        <v>RISHI MENARIA</v>
      </c>
      <c r="D140" s="10">
        <f>' MID Term 1'!D137+'MID Term 2'!D137</f>
        <v>28</v>
      </c>
      <c r="E140" s="10">
        <f>' MID Term 1'!H137+'MID Term 2'!E137</f>
        <v>26</v>
      </c>
      <c r="F140" s="10">
        <f>' MID Term 1'!L137+'MID Term 2'!F137</f>
        <v>26</v>
      </c>
      <c r="G140" s="10">
        <f>' MID Term 1'!Q137+'MID Term 2'!J137</f>
        <v>27</v>
      </c>
      <c r="H140" s="31">
        <f>' MID Term 1'!R137+'MID Term 2'!N137</f>
        <v>26</v>
      </c>
      <c r="I140" s="10">
        <f t="shared" ref="I140:M140" si="134">IF((D140/$D$8)&gt;=$I$8,1,0)</f>
        <v>1</v>
      </c>
      <c r="J140" s="10">
        <f t="shared" si="134"/>
        <v>1</v>
      </c>
      <c r="K140" s="10">
        <f t="shared" si="134"/>
        <v>1</v>
      </c>
      <c r="L140" s="10">
        <f t="shared" si="134"/>
        <v>1</v>
      </c>
      <c r="M140" s="10">
        <f t="shared" si="134"/>
        <v>1</v>
      </c>
      <c r="N140" s="10">
        <f t="shared" si="3"/>
        <v>133</v>
      </c>
      <c r="O140" s="10">
        <f t="shared" si="4"/>
        <v>67</v>
      </c>
      <c r="P140" s="10">
        <f t="shared" si="5"/>
        <v>67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9.5" customHeight="1">
      <c r="A141" s="77">
        <f>'Sessional + End Term Assessment'!A139</f>
        <v>132</v>
      </c>
      <c r="B141" s="78" t="str">
        <f>'Sessional + End Term Assessment'!B139</f>
        <v>23ETCCS134</v>
      </c>
      <c r="C141" s="104" t="str">
        <f>'Sessional + End Term Assessment'!C139</f>
        <v>ROHIT RAJPUT</v>
      </c>
      <c r="D141" s="10">
        <f>' MID Term 1'!D138+'MID Term 2'!D138</f>
        <v>23</v>
      </c>
      <c r="E141" s="10">
        <f>' MID Term 1'!H138+'MID Term 2'!E138</f>
        <v>22</v>
      </c>
      <c r="F141" s="10">
        <f>' MID Term 1'!L138+'MID Term 2'!F138</f>
        <v>22</v>
      </c>
      <c r="G141" s="10">
        <f>' MID Term 1'!Q138+'MID Term 2'!J138</f>
        <v>23</v>
      </c>
      <c r="H141" s="31">
        <f>' MID Term 1'!R138+'MID Term 2'!N138</f>
        <v>21</v>
      </c>
      <c r="I141" s="10">
        <f t="shared" ref="I141:M141" si="135">IF((D141/$D$8)&gt;=$I$8,1,0)</f>
        <v>1</v>
      </c>
      <c r="J141" s="10">
        <f t="shared" si="135"/>
        <v>1</v>
      </c>
      <c r="K141" s="10">
        <f t="shared" si="135"/>
        <v>1</v>
      </c>
      <c r="L141" s="10">
        <f t="shared" si="135"/>
        <v>1</v>
      </c>
      <c r="M141" s="10">
        <f t="shared" si="135"/>
        <v>1</v>
      </c>
      <c r="N141" s="10">
        <f t="shared" si="3"/>
        <v>111</v>
      </c>
      <c r="O141" s="10">
        <f t="shared" si="4"/>
        <v>56</v>
      </c>
      <c r="P141" s="10">
        <f t="shared" si="5"/>
        <v>56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9.5" customHeight="1">
      <c r="A142" s="77">
        <f>'Sessional + End Term Assessment'!A140</f>
        <v>133</v>
      </c>
      <c r="B142" s="78" t="str">
        <f>'Sessional + End Term Assessment'!B140</f>
        <v>23ETCCS135</v>
      </c>
      <c r="C142" s="104" t="str">
        <f>'Sessional + End Term Assessment'!C140</f>
        <v>RUDRA PRATAP SINGH RATHORE</v>
      </c>
      <c r="D142" s="10">
        <f>' MID Term 1'!D139+'MID Term 2'!D139</f>
        <v>25</v>
      </c>
      <c r="E142" s="10">
        <f>' MID Term 1'!H139+'MID Term 2'!E139</f>
        <v>24</v>
      </c>
      <c r="F142" s="10">
        <f>' MID Term 1'!L139+'MID Term 2'!F139</f>
        <v>24</v>
      </c>
      <c r="G142" s="10">
        <f>' MID Term 1'!Q139+'MID Term 2'!J139</f>
        <v>25</v>
      </c>
      <c r="H142" s="31">
        <f>' MID Term 1'!R139+'MID Term 2'!N139</f>
        <v>23</v>
      </c>
      <c r="I142" s="10">
        <f t="shared" ref="I142:M142" si="136">IF((D142/$D$8)&gt;=$I$8,1,0)</f>
        <v>1</v>
      </c>
      <c r="J142" s="10">
        <f t="shared" si="136"/>
        <v>1</v>
      </c>
      <c r="K142" s="10">
        <f t="shared" si="136"/>
        <v>1</v>
      </c>
      <c r="L142" s="10">
        <f t="shared" si="136"/>
        <v>1</v>
      </c>
      <c r="M142" s="10">
        <f t="shared" si="136"/>
        <v>1</v>
      </c>
      <c r="N142" s="10">
        <f t="shared" si="3"/>
        <v>121</v>
      </c>
      <c r="O142" s="10">
        <f t="shared" si="4"/>
        <v>61</v>
      </c>
      <c r="P142" s="10">
        <f t="shared" si="5"/>
        <v>61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9.5" customHeight="1">
      <c r="A143" s="77">
        <f>'Sessional + End Term Assessment'!A141</f>
        <v>134</v>
      </c>
      <c r="B143" s="78" t="str">
        <f>'Sessional + End Term Assessment'!B141</f>
        <v>23ETCCS136</v>
      </c>
      <c r="C143" s="104" t="str">
        <f>'Sessional + End Term Assessment'!C141</f>
        <v>RUDRAKSH CHITTORA</v>
      </c>
      <c r="D143" s="10">
        <f>' MID Term 1'!D140+'MID Term 2'!D140</f>
        <v>25</v>
      </c>
      <c r="E143" s="10">
        <f>' MID Term 1'!H140+'MID Term 2'!E140</f>
        <v>24</v>
      </c>
      <c r="F143" s="10">
        <f>' MID Term 1'!L140+'MID Term 2'!F140</f>
        <v>24</v>
      </c>
      <c r="G143" s="10">
        <f>' MID Term 1'!Q140+'MID Term 2'!J140</f>
        <v>25</v>
      </c>
      <c r="H143" s="31">
        <f>' MID Term 1'!R140+'MID Term 2'!N140</f>
        <v>23</v>
      </c>
      <c r="I143" s="10">
        <f t="shared" ref="I143:M143" si="137">IF((D143/$D$8)&gt;=$I$8,1,0)</f>
        <v>1</v>
      </c>
      <c r="J143" s="10">
        <f t="shared" si="137"/>
        <v>1</v>
      </c>
      <c r="K143" s="10">
        <f t="shared" si="137"/>
        <v>1</v>
      </c>
      <c r="L143" s="10">
        <f t="shared" si="137"/>
        <v>1</v>
      </c>
      <c r="M143" s="10">
        <f t="shared" si="137"/>
        <v>1</v>
      </c>
      <c r="N143" s="10">
        <f t="shared" si="3"/>
        <v>121</v>
      </c>
      <c r="O143" s="10">
        <f t="shared" si="4"/>
        <v>61</v>
      </c>
      <c r="P143" s="10">
        <f t="shared" si="5"/>
        <v>61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9.5" customHeight="1">
      <c r="A144" s="77">
        <f>'Sessional + End Term Assessment'!A142</f>
        <v>135</v>
      </c>
      <c r="B144" s="78" t="str">
        <f>'Sessional + End Term Assessment'!B142</f>
        <v>23ETCCS137</v>
      </c>
      <c r="C144" s="104" t="str">
        <f>'Sessional + End Term Assessment'!C142</f>
        <v>SANJAY JAT</v>
      </c>
      <c r="D144" s="10">
        <f>' MID Term 1'!D141+'MID Term 2'!D141</f>
        <v>22</v>
      </c>
      <c r="E144" s="10">
        <f>' MID Term 1'!H141+'MID Term 2'!E141</f>
        <v>22</v>
      </c>
      <c r="F144" s="10">
        <f>' MID Term 1'!L141+'MID Term 2'!F141</f>
        <v>20</v>
      </c>
      <c r="G144" s="10">
        <f>' MID Term 1'!Q141+'MID Term 2'!J141</f>
        <v>22</v>
      </c>
      <c r="H144" s="31">
        <f>' MID Term 1'!R141+'MID Term 2'!N141</f>
        <v>21</v>
      </c>
      <c r="I144" s="10">
        <f t="shared" ref="I144:M144" si="138">IF((D144/$D$8)&gt;=$I$8,1,0)</f>
        <v>1</v>
      </c>
      <c r="J144" s="10">
        <f t="shared" si="138"/>
        <v>1</v>
      </c>
      <c r="K144" s="10">
        <f t="shared" si="138"/>
        <v>1</v>
      </c>
      <c r="L144" s="10">
        <f t="shared" si="138"/>
        <v>1</v>
      </c>
      <c r="M144" s="10">
        <f t="shared" si="138"/>
        <v>1</v>
      </c>
      <c r="N144" s="10">
        <f t="shared" si="3"/>
        <v>107</v>
      </c>
      <c r="O144" s="10">
        <f t="shared" si="4"/>
        <v>54</v>
      </c>
      <c r="P144" s="10">
        <f t="shared" si="5"/>
        <v>54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9.5" customHeight="1">
      <c r="A145" s="77">
        <f>'Sessional + End Term Assessment'!A143</f>
        <v>136</v>
      </c>
      <c r="B145" s="78" t="str">
        <f>'Sessional + End Term Assessment'!B143</f>
        <v>23ETCCS138</v>
      </c>
      <c r="C145" s="104" t="str">
        <f>'Sessional + End Term Assessment'!C143</f>
        <v>SANJAY YADAV</v>
      </c>
      <c r="D145" s="10">
        <f>' MID Term 1'!D142+'MID Term 2'!D142</f>
        <v>23</v>
      </c>
      <c r="E145" s="10">
        <f>' MID Term 1'!H142+'MID Term 2'!E142</f>
        <v>22</v>
      </c>
      <c r="F145" s="10">
        <f>' MID Term 1'!L142+'MID Term 2'!F142</f>
        <v>22</v>
      </c>
      <c r="G145" s="10">
        <f>' MID Term 1'!Q142+'MID Term 2'!J142</f>
        <v>23</v>
      </c>
      <c r="H145" s="31">
        <f>' MID Term 1'!R142+'MID Term 2'!N142</f>
        <v>21</v>
      </c>
      <c r="I145" s="10">
        <f t="shared" ref="I145:M145" si="139">IF((D145/$D$8)&gt;=$I$8,1,0)</f>
        <v>1</v>
      </c>
      <c r="J145" s="10">
        <f t="shared" si="139"/>
        <v>1</v>
      </c>
      <c r="K145" s="10">
        <f t="shared" si="139"/>
        <v>1</v>
      </c>
      <c r="L145" s="10">
        <f t="shared" si="139"/>
        <v>1</v>
      </c>
      <c r="M145" s="10">
        <f t="shared" si="139"/>
        <v>1</v>
      </c>
      <c r="N145" s="10">
        <f t="shared" si="3"/>
        <v>111</v>
      </c>
      <c r="O145" s="10">
        <f t="shared" si="4"/>
        <v>56</v>
      </c>
      <c r="P145" s="10">
        <f t="shared" si="5"/>
        <v>56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9.5" customHeight="1">
      <c r="A146" s="77">
        <f>'Sessional + End Term Assessment'!A144</f>
        <v>137</v>
      </c>
      <c r="B146" s="78" t="str">
        <f>'Sessional + End Term Assessment'!B144</f>
        <v>23ETCCS139</v>
      </c>
      <c r="C146" s="104" t="str">
        <f>'Sessional + End Term Assessment'!C144</f>
        <v>SANYAM ARORA</v>
      </c>
      <c r="D146" s="10">
        <f>' MID Term 1'!D143+'MID Term 2'!D143</f>
        <v>22</v>
      </c>
      <c r="E146" s="10">
        <f>' MID Term 1'!H143+'MID Term 2'!E143</f>
        <v>22</v>
      </c>
      <c r="F146" s="10">
        <f>' MID Term 1'!L143+'MID Term 2'!F143</f>
        <v>20</v>
      </c>
      <c r="G146" s="10">
        <f>' MID Term 1'!Q143+'MID Term 2'!J143</f>
        <v>22</v>
      </c>
      <c r="H146" s="31">
        <f>' MID Term 1'!R143+'MID Term 2'!N143</f>
        <v>21</v>
      </c>
      <c r="I146" s="10">
        <f t="shared" ref="I146:M146" si="140">IF((D146/$D$8)&gt;=$I$8,1,0)</f>
        <v>1</v>
      </c>
      <c r="J146" s="10">
        <f t="shared" si="140"/>
        <v>1</v>
      </c>
      <c r="K146" s="10">
        <f t="shared" si="140"/>
        <v>1</v>
      </c>
      <c r="L146" s="10">
        <f t="shared" si="140"/>
        <v>1</v>
      </c>
      <c r="M146" s="10">
        <f t="shared" si="140"/>
        <v>1</v>
      </c>
      <c r="N146" s="10">
        <f t="shared" si="3"/>
        <v>107</v>
      </c>
      <c r="O146" s="10">
        <f t="shared" si="4"/>
        <v>54</v>
      </c>
      <c r="P146" s="10">
        <f t="shared" si="5"/>
        <v>54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9.5" customHeight="1">
      <c r="A147" s="77">
        <f>'Sessional + End Term Assessment'!A145</f>
        <v>138</v>
      </c>
      <c r="B147" s="78" t="str">
        <f>'Sessional + End Term Assessment'!B145</f>
        <v>23ETCCS140</v>
      </c>
      <c r="C147" s="104" t="str">
        <f>'Sessional + End Term Assessment'!C145</f>
        <v>SARANSH WADHWANI</v>
      </c>
      <c r="D147" s="10">
        <f>' MID Term 1'!D144+'MID Term 2'!D144</f>
        <v>28</v>
      </c>
      <c r="E147" s="10">
        <f>' MID Term 1'!H144+'MID Term 2'!E144</f>
        <v>26</v>
      </c>
      <c r="F147" s="10">
        <f>' MID Term 1'!L144+'MID Term 2'!F144</f>
        <v>26</v>
      </c>
      <c r="G147" s="10">
        <f>' MID Term 1'!Q144+'MID Term 2'!J144</f>
        <v>27</v>
      </c>
      <c r="H147" s="31">
        <f>' MID Term 1'!R144+'MID Term 2'!N144</f>
        <v>26</v>
      </c>
      <c r="I147" s="10">
        <f t="shared" ref="I147:M147" si="141">IF((D147/$D$8)&gt;=$I$8,1,0)</f>
        <v>1</v>
      </c>
      <c r="J147" s="10">
        <f t="shared" si="141"/>
        <v>1</v>
      </c>
      <c r="K147" s="10">
        <f t="shared" si="141"/>
        <v>1</v>
      </c>
      <c r="L147" s="10">
        <f t="shared" si="141"/>
        <v>1</v>
      </c>
      <c r="M147" s="10">
        <f t="shared" si="141"/>
        <v>1</v>
      </c>
      <c r="N147" s="10">
        <f t="shared" si="3"/>
        <v>133</v>
      </c>
      <c r="O147" s="10">
        <f t="shared" si="4"/>
        <v>67</v>
      </c>
      <c r="P147" s="10">
        <f t="shared" si="5"/>
        <v>67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9.5" customHeight="1">
      <c r="A148" s="77">
        <f>'Sessional + End Term Assessment'!A146</f>
        <v>139</v>
      </c>
      <c r="B148" s="78" t="str">
        <f>'Sessional + End Term Assessment'!B146</f>
        <v>23ETCCS141</v>
      </c>
      <c r="C148" s="104" t="str">
        <f>'Sessional + End Term Assessment'!C146</f>
        <v>SEJAL DASHORA</v>
      </c>
      <c r="D148" s="10">
        <f>' MID Term 1'!D145+'MID Term 2'!D145</f>
        <v>21</v>
      </c>
      <c r="E148" s="10">
        <f>' MID Term 1'!H145+'MID Term 2'!E145</f>
        <v>19</v>
      </c>
      <c r="F148" s="10">
        <f>' MID Term 1'!L145+'MID Term 2'!F145</f>
        <v>19</v>
      </c>
      <c r="G148" s="10">
        <f>' MID Term 1'!Q145+'MID Term 2'!J145</f>
        <v>20</v>
      </c>
      <c r="H148" s="31">
        <f>' MID Term 1'!R145+'MID Term 2'!N145</f>
        <v>20</v>
      </c>
      <c r="I148" s="10">
        <f t="shared" ref="I148:M148" si="142">IF((D148/$D$8)&gt;=$I$8,1,0)</f>
        <v>1</v>
      </c>
      <c r="J148" s="10">
        <f t="shared" si="142"/>
        <v>0</v>
      </c>
      <c r="K148" s="10">
        <f t="shared" si="142"/>
        <v>0</v>
      </c>
      <c r="L148" s="10">
        <f t="shared" si="142"/>
        <v>1</v>
      </c>
      <c r="M148" s="10">
        <f t="shared" si="142"/>
        <v>1</v>
      </c>
      <c r="N148" s="10">
        <f t="shared" si="3"/>
        <v>99</v>
      </c>
      <c r="O148" s="10">
        <f t="shared" si="4"/>
        <v>50</v>
      </c>
      <c r="P148" s="10">
        <f t="shared" si="5"/>
        <v>50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9.5" customHeight="1">
      <c r="A149" s="77">
        <f>'Sessional + End Term Assessment'!A147</f>
        <v>140</v>
      </c>
      <c r="B149" s="78" t="str">
        <f>'Sessional + End Term Assessment'!B147</f>
        <v>23ETCCS142</v>
      </c>
      <c r="C149" s="104" t="str">
        <f>'Sessional + End Term Assessment'!C147</f>
        <v>SHASHANK SONI</v>
      </c>
      <c r="D149" s="10">
        <f>' MID Term 1'!D146+'MID Term 2'!D146</f>
        <v>28</v>
      </c>
      <c r="E149" s="10">
        <f>' MID Term 1'!H146+'MID Term 2'!E146</f>
        <v>26</v>
      </c>
      <c r="F149" s="10">
        <f>' MID Term 1'!L146+'MID Term 2'!F146</f>
        <v>26</v>
      </c>
      <c r="G149" s="10">
        <f>' MID Term 1'!Q146+'MID Term 2'!J146</f>
        <v>27</v>
      </c>
      <c r="H149" s="31">
        <f>' MID Term 1'!R146+'MID Term 2'!N146</f>
        <v>26</v>
      </c>
      <c r="I149" s="10">
        <f t="shared" ref="I149:M149" si="143">IF((D149/$D$8)&gt;=$I$8,1,0)</f>
        <v>1</v>
      </c>
      <c r="J149" s="10">
        <f t="shared" si="143"/>
        <v>1</v>
      </c>
      <c r="K149" s="10">
        <f t="shared" si="143"/>
        <v>1</v>
      </c>
      <c r="L149" s="10">
        <f t="shared" si="143"/>
        <v>1</v>
      </c>
      <c r="M149" s="10">
        <f t="shared" si="143"/>
        <v>1</v>
      </c>
      <c r="N149" s="10">
        <f t="shared" si="3"/>
        <v>133</v>
      </c>
      <c r="O149" s="10">
        <f t="shared" si="4"/>
        <v>67</v>
      </c>
      <c r="P149" s="10">
        <f t="shared" si="5"/>
        <v>67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9.5" customHeight="1">
      <c r="A150" s="77">
        <f>'Sessional + End Term Assessment'!A148</f>
        <v>141</v>
      </c>
      <c r="B150" s="78" t="str">
        <f>'Sessional + End Term Assessment'!B148</f>
        <v>23ETCCS143</v>
      </c>
      <c r="C150" s="104" t="str">
        <f>'Sessional + End Term Assessment'!C148</f>
        <v>SHAWIL BHARGAVA</v>
      </c>
      <c r="D150" s="10">
        <f>' MID Term 1'!D147+'MID Term 2'!D147</f>
        <v>19</v>
      </c>
      <c r="E150" s="10">
        <f>' MID Term 1'!H147+'MID Term 2'!E147</f>
        <v>17</v>
      </c>
      <c r="F150" s="10">
        <f>' MID Term 1'!L147+'MID Term 2'!F147</f>
        <v>17</v>
      </c>
      <c r="G150" s="10">
        <f>' MID Term 1'!Q147+'MID Term 2'!J147</f>
        <v>18</v>
      </c>
      <c r="H150" s="31">
        <f>' MID Term 1'!R147+'MID Term 2'!N147</f>
        <v>18</v>
      </c>
      <c r="I150" s="10">
        <f t="shared" ref="I150:M150" si="144">IF((D150/$D$8)&gt;=$I$8,1,0)</f>
        <v>0</v>
      </c>
      <c r="J150" s="10">
        <f t="shared" si="144"/>
        <v>0</v>
      </c>
      <c r="K150" s="10">
        <f t="shared" si="144"/>
        <v>0</v>
      </c>
      <c r="L150" s="10">
        <f t="shared" si="144"/>
        <v>0</v>
      </c>
      <c r="M150" s="10">
        <f t="shared" si="144"/>
        <v>0</v>
      </c>
      <c r="N150" s="10">
        <f t="shared" si="3"/>
        <v>89</v>
      </c>
      <c r="O150" s="10">
        <f t="shared" si="4"/>
        <v>45</v>
      </c>
      <c r="P150" s="10">
        <f t="shared" si="5"/>
        <v>45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9.5" customHeight="1">
      <c r="A151" s="77">
        <f>'Sessional + End Term Assessment'!A149</f>
        <v>142</v>
      </c>
      <c r="B151" s="78" t="str">
        <f>'Sessional + End Term Assessment'!B149</f>
        <v>23ETCCS144</v>
      </c>
      <c r="C151" s="104" t="str">
        <f>'Sessional + End Term Assessment'!C149</f>
        <v>SHIKHAR JOSHI</v>
      </c>
      <c r="D151" s="10">
        <f>' MID Term 1'!D148+'MID Term 2'!D148</f>
        <v>22</v>
      </c>
      <c r="E151" s="10">
        <f>' MID Term 1'!H148+'MID Term 2'!E148</f>
        <v>22</v>
      </c>
      <c r="F151" s="10">
        <f>' MID Term 1'!L148+'MID Term 2'!F148</f>
        <v>20</v>
      </c>
      <c r="G151" s="10">
        <f>' MID Term 1'!Q148+'MID Term 2'!J148</f>
        <v>22</v>
      </c>
      <c r="H151" s="31">
        <f>' MID Term 1'!R148+'MID Term 2'!N148</f>
        <v>21</v>
      </c>
      <c r="I151" s="10">
        <f t="shared" ref="I151:M151" si="145">IF((D151/$D$8)&gt;=$I$8,1,0)</f>
        <v>1</v>
      </c>
      <c r="J151" s="10">
        <f t="shared" si="145"/>
        <v>1</v>
      </c>
      <c r="K151" s="10">
        <f t="shared" si="145"/>
        <v>1</v>
      </c>
      <c r="L151" s="10">
        <f t="shared" si="145"/>
        <v>1</v>
      </c>
      <c r="M151" s="10">
        <f t="shared" si="145"/>
        <v>1</v>
      </c>
      <c r="N151" s="10">
        <f t="shared" si="3"/>
        <v>107</v>
      </c>
      <c r="O151" s="10">
        <f t="shared" si="4"/>
        <v>54</v>
      </c>
      <c r="P151" s="10">
        <f t="shared" si="5"/>
        <v>54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9.5" customHeight="1">
      <c r="A152" s="77">
        <f>'Sessional + End Term Assessment'!A150</f>
        <v>143</v>
      </c>
      <c r="B152" s="78" t="str">
        <f>'Sessional + End Term Assessment'!B150</f>
        <v>23ETCCS145</v>
      </c>
      <c r="C152" s="104" t="str">
        <f>'Sessional + End Term Assessment'!C150</f>
        <v>SNEHA DADHICH</v>
      </c>
      <c r="D152" s="10">
        <f>' MID Term 1'!D149+'MID Term 2'!D149</f>
        <v>23</v>
      </c>
      <c r="E152" s="10">
        <f>' MID Term 1'!H149+'MID Term 2'!E149</f>
        <v>22</v>
      </c>
      <c r="F152" s="10">
        <f>' MID Term 1'!L149+'MID Term 2'!F149</f>
        <v>22</v>
      </c>
      <c r="G152" s="10">
        <f>' MID Term 1'!Q149+'MID Term 2'!J149</f>
        <v>23</v>
      </c>
      <c r="H152" s="31">
        <f>' MID Term 1'!R149+'MID Term 2'!N149</f>
        <v>21</v>
      </c>
      <c r="I152" s="10">
        <f t="shared" ref="I152:M152" si="146">IF((D152/$D$8)&gt;=$I$8,1,0)</f>
        <v>1</v>
      </c>
      <c r="J152" s="10">
        <f t="shared" si="146"/>
        <v>1</v>
      </c>
      <c r="K152" s="10">
        <f t="shared" si="146"/>
        <v>1</v>
      </c>
      <c r="L152" s="10">
        <f t="shared" si="146"/>
        <v>1</v>
      </c>
      <c r="M152" s="10">
        <f t="shared" si="146"/>
        <v>1</v>
      </c>
      <c r="N152" s="10">
        <f t="shared" si="3"/>
        <v>111</v>
      </c>
      <c r="O152" s="10">
        <f t="shared" si="4"/>
        <v>56</v>
      </c>
      <c r="P152" s="10">
        <f t="shared" si="5"/>
        <v>56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9.5" customHeight="1">
      <c r="A153" s="77">
        <f>'Sessional + End Term Assessment'!A151</f>
        <v>144</v>
      </c>
      <c r="B153" s="78" t="str">
        <f>'Sessional + End Term Assessment'!B151</f>
        <v>23ETCCS146</v>
      </c>
      <c r="C153" s="104" t="str">
        <f>'Sessional + End Term Assessment'!C151</f>
        <v>SONAL RAJWANI</v>
      </c>
      <c r="D153" s="10">
        <f>' MID Term 1'!D150+'MID Term 2'!D150</f>
        <v>28</v>
      </c>
      <c r="E153" s="10">
        <f>' MID Term 1'!H150+'MID Term 2'!E150</f>
        <v>26</v>
      </c>
      <c r="F153" s="10">
        <f>' MID Term 1'!L150+'MID Term 2'!F150</f>
        <v>26</v>
      </c>
      <c r="G153" s="10">
        <f>' MID Term 1'!Q150+'MID Term 2'!J150</f>
        <v>27</v>
      </c>
      <c r="H153" s="31">
        <f>' MID Term 1'!R150+'MID Term 2'!N150</f>
        <v>26</v>
      </c>
      <c r="I153" s="10">
        <f t="shared" ref="I153:M153" si="147">IF((D153/$D$8)&gt;=$I$8,1,0)</f>
        <v>1</v>
      </c>
      <c r="J153" s="10">
        <f t="shared" si="147"/>
        <v>1</v>
      </c>
      <c r="K153" s="10">
        <f t="shared" si="147"/>
        <v>1</v>
      </c>
      <c r="L153" s="10">
        <f t="shared" si="147"/>
        <v>1</v>
      </c>
      <c r="M153" s="10">
        <f t="shared" si="147"/>
        <v>1</v>
      </c>
      <c r="N153" s="10">
        <f t="shared" si="3"/>
        <v>133</v>
      </c>
      <c r="O153" s="10">
        <f t="shared" si="4"/>
        <v>67</v>
      </c>
      <c r="P153" s="10">
        <f t="shared" si="5"/>
        <v>67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9.5" customHeight="1">
      <c r="A154" s="77">
        <f>'Sessional + End Term Assessment'!A152</f>
        <v>145</v>
      </c>
      <c r="B154" s="78" t="str">
        <f>'Sessional + End Term Assessment'!B152</f>
        <v>23ETCCS147</v>
      </c>
      <c r="C154" s="104" t="str">
        <f>'Sessional + End Term Assessment'!C152</f>
        <v>SOUMYA JAIN</v>
      </c>
      <c r="D154" s="10">
        <f>' MID Term 1'!D151+'MID Term 2'!D151</f>
        <v>22</v>
      </c>
      <c r="E154" s="10">
        <f>' MID Term 1'!H151+'MID Term 2'!E151</f>
        <v>20</v>
      </c>
      <c r="F154" s="10">
        <f>' MID Term 1'!L151+'MID Term 2'!F151</f>
        <v>20</v>
      </c>
      <c r="G154" s="10">
        <f>' MID Term 1'!Q151+'MID Term 2'!J151</f>
        <v>21</v>
      </c>
      <c r="H154" s="31">
        <f>' MID Term 1'!R151+'MID Term 2'!N151</f>
        <v>20</v>
      </c>
      <c r="I154" s="10">
        <f t="shared" ref="I154:M154" si="148">IF((D154/$D$8)&gt;=$I$8,1,0)</f>
        <v>1</v>
      </c>
      <c r="J154" s="10">
        <f t="shared" si="148"/>
        <v>1</v>
      </c>
      <c r="K154" s="10">
        <f t="shared" si="148"/>
        <v>1</v>
      </c>
      <c r="L154" s="10">
        <f t="shared" si="148"/>
        <v>1</v>
      </c>
      <c r="M154" s="10">
        <f t="shared" si="148"/>
        <v>1</v>
      </c>
      <c r="N154" s="10">
        <f t="shared" si="3"/>
        <v>103</v>
      </c>
      <c r="O154" s="10">
        <f t="shared" si="4"/>
        <v>52</v>
      </c>
      <c r="P154" s="10">
        <f t="shared" si="5"/>
        <v>52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9.5" customHeight="1">
      <c r="A155" s="77">
        <f>'Sessional + End Term Assessment'!A153</f>
        <v>146</v>
      </c>
      <c r="B155" s="78" t="str">
        <f>'Sessional + End Term Assessment'!B153</f>
        <v>23ETCCS148</v>
      </c>
      <c r="C155" s="104" t="str">
        <f>'Sessional + End Term Assessment'!C153</f>
        <v>SUMER SINGH RAO</v>
      </c>
      <c r="D155" s="10">
        <f>' MID Term 1'!D152+'MID Term 2'!D152</f>
        <v>27</v>
      </c>
      <c r="E155" s="10">
        <f>' MID Term 1'!H152+'MID Term 2'!E152</f>
        <v>25</v>
      </c>
      <c r="F155" s="10">
        <f>' MID Term 1'!L152+'MID Term 2'!F152</f>
        <v>25</v>
      </c>
      <c r="G155" s="10">
        <f>' MID Term 1'!Q152+'MID Term 2'!J152</f>
        <v>27</v>
      </c>
      <c r="H155" s="31">
        <f>' MID Term 1'!R152+'MID Term 2'!N152</f>
        <v>25</v>
      </c>
      <c r="I155" s="10">
        <f t="shared" ref="I155:M155" si="149">IF((D155/$D$8)&gt;=$I$8,1,0)</f>
        <v>1</v>
      </c>
      <c r="J155" s="10">
        <f t="shared" si="149"/>
        <v>1</v>
      </c>
      <c r="K155" s="10">
        <f t="shared" si="149"/>
        <v>1</v>
      </c>
      <c r="L155" s="10">
        <f t="shared" si="149"/>
        <v>1</v>
      </c>
      <c r="M155" s="10">
        <f t="shared" si="149"/>
        <v>1</v>
      </c>
      <c r="N155" s="10">
        <f t="shared" si="3"/>
        <v>129</v>
      </c>
      <c r="O155" s="10">
        <f t="shared" si="4"/>
        <v>65</v>
      </c>
      <c r="P155" s="10">
        <f t="shared" si="5"/>
        <v>65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9.5" customHeight="1">
      <c r="A156" s="77">
        <f>'Sessional + End Term Assessment'!A154</f>
        <v>147</v>
      </c>
      <c r="B156" s="78" t="str">
        <f>'Sessional + End Term Assessment'!B154</f>
        <v>23ETCCS149</v>
      </c>
      <c r="C156" s="104" t="str">
        <f>'Sessional + End Term Assessment'!C154</f>
        <v>SURYABHAN SINGH RATHORE</v>
      </c>
      <c r="D156" s="10">
        <f>' MID Term 1'!D153+'MID Term 2'!D153</f>
        <v>25</v>
      </c>
      <c r="E156" s="10">
        <f>' MID Term 1'!H153+'MID Term 2'!E153</f>
        <v>24</v>
      </c>
      <c r="F156" s="10">
        <f>' MID Term 1'!L153+'MID Term 2'!F153</f>
        <v>24</v>
      </c>
      <c r="G156" s="10">
        <f>' MID Term 1'!Q153+'MID Term 2'!J153</f>
        <v>25</v>
      </c>
      <c r="H156" s="31">
        <f>' MID Term 1'!R153+'MID Term 2'!N153</f>
        <v>23</v>
      </c>
      <c r="I156" s="10">
        <f t="shared" ref="I156:M156" si="150">IF((D156/$D$8)&gt;=$I$8,1,0)</f>
        <v>1</v>
      </c>
      <c r="J156" s="10">
        <f t="shared" si="150"/>
        <v>1</v>
      </c>
      <c r="K156" s="10">
        <f t="shared" si="150"/>
        <v>1</v>
      </c>
      <c r="L156" s="10">
        <f t="shared" si="150"/>
        <v>1</v>
      </c>
      <c r="M156" s="10">
        <f t="shared" si="150"/>
        <v>1</v>
      </c>
      <c r="N156" s="10">
        <f t="shared" si="3"/>
        <v>121</v>
      </c>
      <c r="O156" s="10">
        <f t="shared" si="4"/>
        <v>61</v>
      </c>
      <c r="P156" s="10">
        <f t="shared" si="5"/>
        <v>61</v>
      </c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9.5" customHeight="1">
      <c r="A157" s="77">
        <f>'Sessional + End Term Assessment'!A155</f>
        <v>148</v>
      </c>
      <c r="B157" s="78" t="str">
        <f>'Sessional + End Term Assessment'!B155</f>
        <v>23ETCCS150</v>
      </c>
      <c r="C157" s="104" t="str">
        <f>'Sessional + End Term Assessment'!C155</f>
        <v>TAKSH PANERI</v>
      </c>
      <c r="D157" s="10">
        <f>' MID Term 1'!D154+'MID Term 2'!D154</f>
        <v>23</v>
      </c>
      <c r="E157" s="10">
        <f>' MID Term 1'!H154+'MID Term 2'!E154</f>
        <v>22</v>
      </c>
      <c r="F157" s="10">
        <f>' MID Term 1'!L154+'MID Term 2'!F154</f>
        <v>22</v>
      </c>
      <c r="G157" s="10">
        <f>' MID Term 1'!Q154+'MID Term 2'!J154</f>
        <v>23</v>
      </c>
      <c r="H157" s="31">
        <f>' MID Term 1'!R154+'MID Term 2'!N154</f>
        <v>21</v>
      </c>
      <c r="I157" s="10">
        <f t="shared" ref="I157:M157" si="151">IF((D157/$D$8)&gt;=$I$8,1,0)</f>
        <v>1</v>
      </c>
      <c r="J157" s="10">
        <f t="shared" si="151"/>
        <v>1</v>
      </c>
      <c r="K157" s="10">
        <f t="shared" si="151"/>
        <v>1</v>
      </c>
      <c r="L157" s="10">
        <f t="shared" si="151"/>
        <v>1</v>
      </c>
      <c r="M157" s="10">
        <f t="shared" si="151"/>
        <v>1</v>
      </c>
      <c r="N157" s="10">
        <f t="shared" si="3"/>
        <v>111</v>
      </c>
      <c r="O157" s="10">
        <f t="shared" si="4"/>
        <v>56</v>
      </c>
      <c r="P157" s="10">
        <f t="shared" si="5"/>
        <v>56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9.5" customHeight="1">
      <c r="A158" s="77">
        <f>'Sessional + End Term Assessment'!A156</f>
        <v>149</v>
      </c>
      <c r="B158" s="78" t="str">
        <f>'Sessional + End Term Assessment'!B156</f>
        <v>23ETCCS151</v>
      </c>
      <c r="C158" s="104" t="str">
        <f>'Sessional + End Term Assessment'!C156</f>
        <v>TANISH JAIN</v>
      </c>
      <c r="D158" s="10">
        <f>' MID Term 1'!D155+'MID Term 2'!D155</f>
        <v>20</v>
      </c>
      <c r="E158" s="10">
        <f>' MID Term 1'!H155+'MID Term 2'!E155</f>
        <v>18</v>
      </c>
      <c r="F158" s="10">
        <f>' MID Term 1'!L155+'MID Term 2'!F155</f>
        <v>18</v>
      </c>
      <c r="G158" s="10">
        <f>' MID Term 1'!Q155+'MID Term 2'!J155</f>
        <v>19</v>
      </c>
      <c r="H158" s="31">
        <f>' MID Term 1'!R155+'MID Term 2'!N155</f>
        <v>18</v>
      </c>
      <c r="I158" s="10">
        <f t="shared" ref="I158:M158" si="152">IF((D158/$D$8)&gt;=$I$8,1,0)</f>
        <v>1</v>
      </c>
      <c r="J158" s="10">
        <f t="shared" si="152"/>
        <v>0</v>
      </c>
      <c r="K158" s="10">
        <f t="shared" si="152"/>
        <v>0</v>
      </c>
      <c r="L158" s="10">
        <f t="shared" si="152"/>
        <v>0</v>
      </c>
      <c r="M158" s="10">
        <f t="shared" si="152"/>
        <v>0</v>
      </c>
      <c r="N158" s="10">
        <f t="shared" si="3"/>
        <v>93</v>
      </c>
      <c r="O158" s="10">
        <f t="shared" si="4"/>
        <v>47</v>
      </c>
      <c r="P158" s="10">
        <f t="shared" si="5"/>
        <v>47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9.5" customHeight="1">
      <c r="A159" s="77">
        <f>'Sessional + End Term Assessment'!A157</f>
        <v>150</v>
      </c>
      <c r="B159" s="78" t="str">
        <f>'Sessional + End Term Assessment'!B157</f>
        <v>23ETCCS152</v>
      </c>
      <c r="C159" s="104" t="str">
        <f>'Sessional + End Term Assessment'!C157</f>
        <v>TANISHKA JAIN</v>
      </c>
      <c r="D159" s="10">
        <f>' MID Term 1'!D156+'MID Term 2'!D156</f>
        <v>20</v>
      </c>
      <c r="E159" s="10">
        <f>' MID Term 1'!H156+'MID Term 2'!E156</f>
        <v>18</v>
      </c>
      <c r="F159" s="10">
        <f>' MID Term 1'!L156+'MID Term 2'!F156</f>
        <v>18</v>
      </c>
      <c r="G159" s="10">
        <f>' MID Term 1'!Q156+'MID Term 2'!J156</f>
        <v>19</v>
      </c>
      <c r="H159" s="31">
        <f>' MID Term 1'!R156+'MID Term 2'!N156</f>
        <v>18</v>
      </c>
      <c r="I159" s="10">
        <f t="shared" ref="I159:M159" si="153">IF((D159/$D$8)&gt;=$I$8,1,0)</f>
        <v>1</v>
      </c>
      <c r="J159" s="10">
        <f t="shared" si="153"/>
        <v>0</v>
      </c>
      <c r="K159" s="10">
        <f t="shared" si="153"/>
        <v>0</v>
      </c>
      <c r="L159" s="10">
        <f t="shared" si="153"/>
        <v>0</v>
      </c>
      <c r="M159" s="10">
        <f t="shared" si="153"/>
        <v>0</v>
      </c>
      <c r="N159" s="10">
        <f t="shared" si="3"/>
        <v>93</v>
      </c>
      <c r="O159" s="10">
        <f t="shared" si="4"/>
        <v>47</v>
      </c>
      <c r="P159" s="10">
        <f t="shared" si="5"/>
        <v>47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9.5" customHeight="1">
      <c r="A160" s="77">
        <f>'Sessional + End Term Assessment'!A158</f>
        <v>151</v>
      </c>
      <c r="B160" s="78" t="str">
        <f>'Sessional + End Term Assessment'!B158</f>
        <v>23ETCCS153</v>
      </c>
      <c r="C160" s="104" t="str">
        <f>'Sessional + End Term Assessment'!C158</f>
        <v>TANMAY BANSAL</v>
      </c>
      <c r="D160" s="10">
        <f>' MID Term 1'!D157+'MID Term 2'!D157</f>
        <v>25</v>
      </c>
      <c r="E160" s="10">
        <f>' MID Term 1'!H157+'MID Term 2'!E157</f>
        <v>24</v>
      </c>
      <c r="F160" s="10">
        <f>' MID Term 1'!L157+'MID Term 2'!F157</f>
        <v>24</v>
      </c>
      <c r="G160" s="10">
        <f>' MID Term 1'!Q157+'MID Term 2'!J157</f>
        <v>25</v>
      </c>
      <c r="H160" s="31">
        <f>' MID Term 1'!R157+'MID Term 2'!N157</f>
        <v>23</v>
      </c>
      <c r="I160" s="10">
        <f t="shared" ref="I160:M160" si="154">IF((D160/$D$8)&gt;=$I$8,1,0)</f>
        <v>1</v>
      </c>
      <c r="J160" s="10">
        <f t="shared" si="154"/>
        <v>1</v>
      </c>
      <c r="K160" s="10">
        <f t="shared" si="154"/>
        <v>1</v>
      </c>
      <c r="L160" s="10">
        <f t="shared" si="154"/>
        <v>1</v>
      </c>
      <c r="M160" s="10">
        <f t="shared" si="154"/>
        <v>1</v>
      </c>
      <c r="N160" s="10">
        <f t="shared" si="3"/>
        <v>121</v>
      </c>
      <c r="O160" s="10">
        <f t="shared" si="4"/>
        <v>61</v>
      </c>
      <c r="P160" s="10">
        <f t="shared" si="5"/>
        <v>61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9.5" customHeight="1">
      <c r="A161" s="77">
        <f>'Sessional + End Term Assessment'!A159</f>
        <v>152</v>
      </c>
      <c r="B161" s="78" t="str">
        <f>'Sessional + End Term Assessment'!B159</f>
        <v>23ETCCS154</v>
      </c>
      <c r="C161" s="104" t="str">
        <f>'Sessional + End Term Assessment'!C159</f>
        <v>TUHINA BHADURI</v>
      </c>
      <c r="D161" s="10">
        <f>' MID Term 1'!D158+'MID Term 2'!D158</f>
        <v>24</v>
      </c>
      <c r="E161" s="10">
        <f>' MID Term 1'!H158+'MID Term 2'!E158</f>
        <v>23</v>
      </c>
      <c r="F161" s="10">
        <f>' MID Term 1'!L158+'MID Term 2'!F158</f>
        <v>22</v>
      </c>
      <c r="G161" s="10">
        <f>' MID Term 1'!Q158+'MID Term 2'!J158</f>
        <v>24</v>
      </c>
      <c r="H161" s="31">
        <f>' MID Term 1'!R158+'MID Term 2'!N158</f>
        <v>22</v>
      </c>
      <c r="I161" s="10">
        <f t="shared" ref="I161:M161" si="155">IF((D161/$D$8)&gt;=$I$8,1,0)</f>
        <v>1</v>
      </c>
      <c r="J161" s="10">
        <f t="shared" si="155"/>
        <v>1</v>
      </c>
      <c r="K161" s="10">
        <f t="shared" si="155"/>
        <v>1</v>
      </c>
      <c r="L161" s="10">
        <f t="shared" si="155"/>
        <v>1</v>
      </c>
      <c r="M161" s="10">
        <f t="shared" si="155"/>
        <v>1</v>
      </c>
      <c r="N161" s="10">
        <f t="shared" si="3"/>
        <v>115</v>
      </c>
      <c r="O161" s="10">
        <f t="shared" si="4"/>
        <v>58</v>
      </c>
      <c r="P161" s="10">
        <f t="shared" si="5"/>
        <v>58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9.5" customHeight="1">
      <c r="A162" s="77">
        <f>'Sessional + End Term Assessment'!A160</f>
        <v>153</v>
      </c>
      <c r="B162" s="78" t="str">
        <f>'Sessional + End Term Assessment'!B160</f>
        <v>23ETCCS155</v>
      </c>
      <c r="C162" s="104" t="str">
        <f>'Sessional + End Term Assessment'!C160</f>
        <v>TUSHAR OJHA</v>
      </c>
      <c r="D162" s="10">
        <f>' MID Term 1'!D159+'MID Term 2'!D159</f>
        <v>25</v>
      </c>
      <c r="E162" s="10">
        <f>' MID Term 1'!H159+'MID Term 2'!E159</f>
        <v>24</v>
      </c>
      <c r="F162" s="10">
        <f>' MID Term 1'!L159+'MID Term 2'!F159</f>
        <v>24</v>
      </c>
      <c r="G162" s="10">
        <f>' MID Term 1'!Q159+'MID Term 2'!J159</f>
        <v>25</v>
      </c>
      <c r="H162" s="31">
        <f>' MID Term 1'!R159+'MID Term 2'!N159</f>
        <v>23</v>
      </c>
      <c r="I162" s="10">
        <f t="shared" ref="I162:M162" si="156">IF((D162/$D$8)&gt;=$I$8,1,0)</f>
        <v>1</v>
      </c>
      <c r="J162" s="10">
        <f t="shared" si="156"/>
        <v>1</v>
      </c>
      <c r="K162" s="10">
        <f t="shared" si="156"/>
        <v>1</v>
      </c>
      <c r="L162" s="10">
        <f t="shared" si="156"/>
        <v>1</v>
      </c>
      <c r="M162" s="10">
        <f t="shared" si="156"/>
        <v>1</v>
      </c>
      <c r="N162" s="10">
        <f t="shared" si="3"/>
        <v>121</v>
      </c>
      <c r="O162" s="10">
        <f t="shared" si="4"/>
        <v>61</v>
      </c>
      <c r="P162" s="10">
        <f t="shared" si="5"/>
        <v>61</v>
      </c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9.5" customHeight="1">
      <c r="A163" s="77">
        <f>'Sessional + End Term Assessment'!A161</f>
        <v>154</v>
      </c>
      <c r="B163" s="78" t="str">
        <f>'Sessional + End Term Assessment'!B161</f>
        <v>23ETCCS156</v>
      </c>
      <c r="C163" s="104" t="str">
        <f>'Sessional + End Term Assessment'!C161</f>
        <v>UMANG LADHA</v>
      </c>
      <c r="D163" s="10">
        <f>' MID Term 1'!D160+'MID Term 2'!D160</f>
        <v>23</v>
      </c>
      <c r="E163" s="10">
        <f>' MID Term 1'!H160+'MID Term 2'!E160</f>
        <v>22</v>
      </c>
      <c r="F163" s="10">
        <f>' MID Term 1'!L160+'MID Term 2'!F160</f>
        <v>22</v>
      </c>
      <c r="G163" s="10">
        <f>' MID Term 1'!Q160+'MID Term 2'!J160</f>
        <v>23</v>
      </c>
      <c r="H163" s="31">
        <f>' MID Term 1'!R160+'MID Term 2'!N160</f>
        <v>21</v>
      </c>
      <c r="I163" s="10">
        <f t="shared" ref="I163:M163" si="157">IF((D163/$D$8)&gt;=$I$8,1,0)</f>
        <v>1</v>
      </c>
      <c r="J163" s="10">
        <f t="shared" si="157"/>
        <v>1</v>
      </c>
      <c r="K163" s="10">
        <f t="shared" si="157"/>
        <v>1</v>
      </c>
      <c r="L163" s="10">
        <f t="shared" si="157"/>
        <v>1</v>
      </c>
      <c r="M163" s="10">
        <f t="shared" si="157"/>
        <v>1</v>
      </c>
      <c r="N163" s="10">
        <f t="shared" si="3"/>
        <v>111</v>
      </c>
      <c r="O163" s="10">
        <f t="shared" si="4"/>
        <v>56</v>
      </c>
      <c r="P163" s="10">
        <f t="shared" si="5"/>
        <v>56</v>
      </c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9.5" customHeight="1">
      <c r="A164" s="77">
        <f>'Sessional + End Term Assessment'!A162</f>
        <v>155</v>
      </c>
      <c r="B164" s="78" t="str">
        <f>'Sessional + End Term Assessment'!B162</f>
        <v>23ETCCS157</v>
      </c>
      <c r="C164" s="104" t="str">
        <f>'Sessional + End Term Assessment'!C162</f>
        <v>VAIBHAV KUMAWAT</v>
      </c>
      <c r="D164" s="10">
        <f>' MID Term 1'!D161+'MID Term 2'!D161</f>
        <v>28</v>
      </c>
      <c r="E164" s="10">
        <f>' MID Term 1'!H161+'MID Term 2'!E161</f>
        <v>26</v>
      </c>
      <c r="F164" s="10">
        <f>' MID Term 1'!L161+'MID Term 2'!F161</f>
        <v>26</v>
      </c>
      <c r="G164" s="10">
        <f>' MID Term 1'!Q161+'MID Term 2'!J161</f>
        <v>27</v>
      </c>
      <c r="H164" s="31">
        <f>' MID Term 1'!R161+'MID Term 2'!N161</f>
        <v>26</v>
      </c>
      <c r="I164" s="10">
        <f t="shared" ref="I164:M164" si="158">IF((D164/$D$8)&gt;=$I$8,1,0)</f>
        <v>1</v>
      </c>
      <c r="J164" s="10">
        <f t="shared" si="158"/>
        <v>1</v>
      </c>
      <c r="K164" s="10">
        <f t="shared" si="158"/>
        <v>1</v>
      </c>
      <c r="L164" s="10">
        <f t="shared" si="158"/>
        <v>1</v>
      </c>
      <c r="M164" s="10">
        <f t="shared" si="158"/>
        <v>1</v>
      </c>
      <c r="N164" s="10">
        <f t="shared" si="3"/>
        <v>133</v>
      </c>
      <c r="O164" s="10">
        <f t="shared" si="4"/>
        <v>67</v>
      </c>
      <c r="P164" s="10">
        <f t="shared" si="5"/>
        <v>67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9.5" customHeight="1">
      <c r="A165" s="77">
        <f>'Sessional + End Term Assessment'!A163</f>
        <v>156</v>
      </c>
      <c r="B165" s="78" t="str">
        <f>'Sessional + End Term Assessment'!B163</f>
        <v>23ETCCS158</v>
      </c>
      <c r="C165" s="104" t="str">
        <f>'Sessional + End Term Assessment'!C163</f>
        <v>VAIBHAV MENARIA</v>
      </c>
      <c r="D165" s="10">
        <f>' MID Term 1'!D162+'MID Term 2'!D162</f>
        <v>19</v>
      </c>
      <c r="E165" s="10">
        <f>' MID Term 1'!H162+'MID Term 2'!E162</f>
        <v>17</v>
      </c>
      <c r="F165" s="10">
        <f>' MID Term 1'!L162+'MID Term 2'!F162</f>
        <v>17</v>
      </c>
      <c r="G165" s="10">
        <f>' MID Term 1'!Q162+'MID Term 2'!J162</f>
        <v>18</v>
      </c>
      <c r="H165" s="31">
        <f>' MID Term 1'!R162+'MID Term 2'!N162</f>
        <v>18</v>
      </c>
      <c r="I165" s="10">
        <f t="shared" ref="I165:M165" si="159">IF((D165/$D$8)&gt;=$I$8,1,0)</f>
        <v>0</v>
      </c>
      <c r="J165" s="10">
        <f t="shared" si="159"/>
        <v>0</v>
      </c>
      <c r="K165" s="10">
        <f t="shared" si="159"/>
        <v>0</v>
      </c>
      <c r="L165" s="10">
        <f t="shared" si="159"/>
        <v>0</v>
      </c>
      <c r="M165" s="10">
        <f t="shared" si="159"/>
        <v>0</v>
      </c>
      <c r="N165" s="10">
        <f t="shared" si="3"/>
        <v>89</v>
      </c>
      <c r="O165" s="10">
        <f t="shared" si="4"/>
        <v>45</v>
      </c>
      <c r="P165" s="10">
        <f t="shared" si="5"/>
        <v>45</v>
      </c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9.5" customHeight="1">
      <c r="A166" s="77">
        <f>'Sessional + End Term Assessment'!A164</f>
        <v>157</v>
      </c>
      <c r="B166" s="78" t="str">
        <f>'Sessional + End Term Assessment'!B164</f>
        <v>23ETCCS159</v>
      </c>
      <c r="C166" s="104" t="str">
        <f>'Sessional + End Term Assessment'!C164</f>
        <v>VARUN PANERI</v>
      </c>
      <c r="D166" s="10">
        <f>' MID Term 1'!D163+'MID Term 2'!D163</f>
        <v>22</v>
      </c>
      <c r="E166" s="10">
        <f>' MID Term 1'!H163+'MID Term 2'!E163</f>
        <v>22</v>
      </c>
      <c r="F166" s="10">
        <f>' MID Term 1'!L163+'MID Term 2'!F163</f>
        <v>20</v>
      </c>
      <c r="G166" s="10">
        <f>' MID Term 1'!Q163+'MID Term 2'!J163</f>
        <v>22</v>
      </c>
      <c r="H166" s="31">
        <f>' MID Term 1'!R163+'MID Term 2'!N163</f>
        <v>21</v>
      </c>
      <c r="I166" s="10">
        <f t="shared" ref="I166:M166" si="160">IF((D166/$D$8)&gt;=$I$8,1,0)</f>
        <v>1</v>
      </c>
      <c r="J166" s="10">
        <f t="shared" si="160"/>
        <v>1</v>
      </c>
      <c r="K166" s="10">
        <f t="shared" si="160"/>
        <v>1</v>
      </c>
      <c r="L166" s="10">
        <f t="shared" si="160"/>
        <v>1</v>
      </c>
      <c r="M166" s="10">
        <f t="shared" si="160"/>
        <v>1</v>
      </c>
      <c r="N166" s="10">
        <f t="shared" si="3"/>
        <v>107</v>
      </c>
      <c r="O166" s="10">
        <f t="shared" si="4"/>
        <v>54</v>
      </c>
      <c r="P166" s="10">
        <f t="shared" si="5"/>
        <v>54</v>
      </c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9.5" customHeight="1">
      <c r="A167" s="77">
        <f>'Sessional + End Term Assessment'!A165</f>
        <v>158</v>
      </c>
      <c r="B167" s="78" t="str">
        <f>'Sessional + End Term Assessment'!B165</f>
        <v>23ETCCS160</v>
      </c>
      <c r="C167" s="104" t="str">
        <f>'Sessional + End Term Assessment'!C165</f>
        <v>VASHISHTH SHARMA</v>
      </c>
      <c r="D167" s="10">
        <f>' MID Term 1'!D164+'MID Term 2'!D164</f>
        <v>23</v>
      </c>
      <c r="E167" s="10">
        <f>' MID Term 1'!H164+'MID Term 2'!E164</f>
        <v>22</v>
      </c>
      <c r="F167" s="10">
        <f>' MID Term 1'!L164+'MID Term 2'!F164</f>
        <v>22</v>
      </c>
      <c r="G167" s="10">
        <f>' MID Term 1'!Q164+'MID Term 2'!J164</f>
        <v>23</v>
      </c>
      <c r="H167" s="31">
        <f>' MID Term 1'!R164+'MID Term 2'!N164</f>
        <v>21</v>
      </c>
      <c r="I167" s="10">
        <f t="shared" ref="I167:M167" si="161">IF((D167/$D$8)&gt;=$I$8,1,0)</f>
        <v>1</v>
      </c>
      <c r="J167" s="10">
        <f t="shared" si="161"/>
        <v>1</v>
      </c>
      <c r="K167" s="10">
        <f t="shared" si="161"/>
        <v>1</v>
      </c>
      <c r="L167" s="10">
        <f t="shared" si="161"/>
        <v>1</v>
      </c>
      <c r="M167" s="10">
        <f t="shared" si="161"/>
        <v>1</v>
      </c>
      <c r="N167" s="10">
        <f t="shared" si="3"/>
        <v>111</v>
      </c>
      <c r="O167" s="10">
        <f t="shared" si="4"/>
        <v>56</v>
      </c>
      <c r="P167" s="10">
        <f t="shared" si="5"/>
        <v>56</v>
      </c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9.5" customHeight="1">
      <c r="A168" s="77">
        <f>'Sessional + End Term Assessment'!A166</f>
        <v>159</v>
      </c>
      <c r="B168" s="78" t="str">
        <f>'Sessional + End Term Assessment'!B166</f>
        <v>23ETCCS161</v>
      </c>
      <c r="C168" s="104" t="str">
        <f>'Sessional + End Term Assessment'!C166</f>
        <v>VIBHANSHI JAIN</v>
      </c>
      <c r="D168" s="10">
        <f>' MID Term 1'!D165+'MID Term 2'!D165</f>
        <v>28</v>
      </c>
      <c r="E168" s="10">
        <f>' MID Term 1'!H165+'MID Term 2'!E165</f>
        <v>26</v>
      </c>
      <c r="F168" s="10">
        <f>' MID Term 1'!L165+'MID Term 2'!F165</f>
        <v>26</v>
      </c>
      <c r="G168" s="10">
        <f>' MID Term 1'!Q165+'MID Term 2'!J165</f>
        <v>27</v>
      </c>
      <c r="H168" s="31">
        <f>' MID Term 1'!R165+'MID Term 2'!N165</f>
        <v>26</v>
      </c>
      <c r="I168" s="10">
        <f t="shared" ref="I168:M168" si="162">IF((D168/$D$8)&gt;=$I$8,1,0)</f>
        <v>1</v>
      </c>
      <c r="J168" s="10">
        <f t="shared" si="162"/>
        <v>1</v>
      </c>
      <c r="K168" s="10">
        <f t="shared" si="162"/>
        <v>1</v>
      </c>
      <c r="L168" s="10">
        <f t="shared" si="162"/>
        <v>1</v>
      </c>
      <c r="M168" s="10">
        <f t="shared" si="162"/>
        <v>1</v>
      </c>
      <c r="N168" s="10">
        <f t="shared" si="3"/>
        <v>133</v>
      </c>
      <c r="O168" s="10">
        <f t="shared" si="4"/>
        <v>67</v>
      </c>
      <c r="P168" s="10">
        <f t="shared" si="5"/>
        <v>67</v>
      </c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9.5" customHeight="1">
      <c r="A169" s="77">
        <f>'Sessional + End Term Assessment'!A167</f>
        <v>160</v>
      </c>
      <c r="B169" s="78" t="str">
        <f>'Sessional + End Term Assessment'!B167</f>
        <v>23ETCCS162</v>
      </c>
      <c r="C169" s="104" t="str">
        <f>'Sessional + End Term Assessment'!C167</f>
        <v>VINAYAK MAHESHWARI</v>
      </c>
      <c r="D169" s="10">
        <f>' MID Term 1'!D166+'MID Term 2'!D166</f>
        <v>26</v>
      </c>
      <c r="E169" s="10">
        <f>' MID Term 1'!H166+'MID Term 2'!E166</f>
        <v>25</v>
      </c>
      <c r="F169" s="10">
        <f>' MID Term 1'!L166+'MID Term 2'!F166</f>
        <v>24</v>
      </c>
      <c r="G169" s="10">
        <f>' MID Term 1'!Q166+'MID Term 2'!J166</f>
        <v>26</v>
      </c>
      <c r="H169" s="31">
        <f>' MID Term 1'!R166+'MID Term 2'!N166</f>
        <v>24</v>
      </c>
      <c r="I169" s="10">
        <f t="shared" ref="I169:M169" si="163">IF((D169/$D$8)&gt;=$I$8,1,0)</f>
        <v>1</v>
      </c>
      <c r="J169" s="10">
        <f t="shared" si="163"/>
        <v>1</v>
      </c>
      <c r="K169" s="10">
        <f t="shared" si="163"/>
        <v>1</v>
      </c>
      <c r="L169" s="10">
        <f t="shared" si="163"/>
        <v>1</v>
      </c>
      <c r="M169" s="10">
        <f t="shared" si="163"/>
        <v>1</v>
      </c>
      <c r="N169" s="10">
        <f t="shared" si="3"/>
        <v>125</v>
      </c>
      <c r="O169" s="10">
        <f t="shared" si="4"/>
        <v>63</v>
      </c>
      <c r="P169" s="10">
        <f t="shared" si="5"/>
        <v>63</v>
      </c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9.5" customHeight="1">
      <c r="A170" s="77">
        <f>'Sessional + End Term Assessment'!A168</f>
        <v>161</v>
      </c>
      <c r="B170" s="78" t="str">
        <f>'Sessional + End Term Assessment'!B168</f>
        <v>23ETCCS163</v>
      </c>
      <c r="C170" s="104" t="str">
        <f>'Sessional + End Term Assessment'!C168</f>
        <v>VINIT INTODIA</v>
      </c>
      <c r="D170" s="10">
        <f>' MID Term 1'!D167+'MID Term 2'!D167</f>
        <v>23</v>
      </c>
      <c r="E170" s="10">
        <f>' MID Term 1'!H167+'MID Term 2'!E167</f>
        <v>22</v>
      </c>
      <c r="F170" s="10">
        <f>' MID Term 1'!L167+'MID Term 2'!F167</f>
        <v>22</v>
      </c>
      <c r="G170" s="10">
        <f>' MID Term 1'!Q167+'MID Term 2'!J167</f>
        <v>23</v>
      </c>
      <c r="H170" s="31">
        <f>' MID Term 1'!R167+'MID Term 2'!N167</f>
        <v>21</v>
      </c>
      <c r="I170" s="10">
        <f t="shared" ref="I170:M170" si="164">IF((D170/$D$8)&gt;=$I$8,1,0)</f>
        <v>1</v>
      </c>
      <c r="J170" s="10">
        <f t="shared" si="164"/>
        <v>1</v>
      </c>
      <c r="K170" s="10">
        <f t="shared" si="164"/>
        <v>1</v>
      </c>
      <c r="L170" s="10">
        <f t="shared" si="164"/>
        <v>1</v>
      </c>
      <c r="M170" s="10">
        <f t="shared" si="164"/>
        <v>1</v>
      </c>
      <c r="N170" s="10">
        <f t="shared" si="3"/>
        <v>111</v>
      </c>
      <c r="O170" s="10">
        <f t="shared" si="4"/>
        <v>56</v>
      </c>
      <c r="P170" s="10">
        <f t="shared" si="5"/>
        <v>56</v>
      </c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9.5" customHeight="1">
      <c r="A171" s="77">
        <f>'Sessional + End Term Assessment'!A169</f>
        <v>162</v>
      </c>
      <c r="B171" s="78" t="str">
        <f>'Sessional + End Term Assessment'!B169</f>
        <v>23ETCCS164</v>
      </c>
      <c r="C171" s="104" t="str">
        <f>'Sessional + End Term Assessment'!C169</f>
        <v>VINIT JAIN</v>
      </c>
      <c r="D171" s="10">
        <f>' MID Term 1'!D168+'MID Term 2'!D168</f>
        <v>28</v>
      </c>
      <c r="E171" s="10">
        <f>' MID Term 1'!H168+'MID Term 2'!E168</f>
        <v>26</v>
      </c>
      <c r="F171" s="10">
        <f>' MID Term 1'!L168+'MID Term 2'!F168</f>
        <v>26</v>
      </c>
      <c r="G171" s="10">
        <f>' MID Term 1'!Q168+'MID Term 2'!J168</f>
        <v>27</v>
      </c>
      <c r="H171" s="31">
        <f>' MID Term 1'!R168+'MID Term 2'!N168</f>
        <v>26</v>
      </c>
      <c r="I171" s="10">
        <f t="shared" ref="I171:M171" si="165">IF((D171/$D$8)&gt;=$I$8,1,0)</f>
        <v>1</v>
      </c>
      <c r="J171" s="10">
        <f t="shared" si="165"/>
        <v>1</v>
      </c>
      <c r="K171" s="10">
        <f t="shared" si="165"/>
        <v>1</v>
      </c>
      <c r="L171" s="10">
        <f t="shared" si="165"/>
        <v>1</v>
      </c>
      <c r="M171" s="10">
        <f t="shared" si="165"/>
        <v>1</v>
      </c>
      <c r="N171" s="10">
        <f t="shared" si="3"/>
        <v>133</v>
      </c>
      <c r="O171" s="10">
        <f t="shared" si="4"/>
        <v>67</v>
      </c>
      <c r="P171" s="10">
        <f t="shared" si="5"/>
        <v>67</v>
      </c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9.5" customHeight="1">
      <c r="A172" s="77">
        <f>'Sessional + End Term Assessment'!A170</f>
        <v>163</v>
      </c>
      <c r="B172" s="78" t="str">
        <f>'Sessional + End Term Assessment'!B170</f>
        <v>23ETCCS165</v>
      </c>
      <c r="C172" s="104" t="str">
        <f>'Sessional + End Term Assessment'!C170</f>
        <v>VIPANSHU PALIWAL</v>
      </c>
      <c r="D172" s="10">
        <f>' MID Term 1'!D169+'MID Term 2'!D169</f>
        <v>23</v>
      </c>
      <c r="E172" s="10">
        <f>' MID Term 1'!H169+'MID Term 2'!E169</f>
        <v>22</v>
      </c>
      <c r="F172" s="10">
        <f>' MID Term 1'!L169+'MID Term 2'!F169</f>
        <v>22</v>
      </c>
      <c r="G172" s="10">
        <f>' MID Term 1'!Q169+'MID Term 2'!J169</f>
        <v>23</v>
      </c>
      <c r="H172" s="31">
        <f>' MID Term 1'!R169+'MID Term 2'!N169</f>
        <v>21</v>
      </c>
      <c r="I172" s="10">
        <f t="shared" ref="I172:M172" si="166">IF((D172/$D$8)&gt;=$I$8,1,0)</f>
        <v>1</v>
      </c>
      <c r="J172" s="10">
        <f t="shared" si="166"/>
        <v>1</v>
      </c>
      <c r="K172" s="10">
        <f t="shared" si="166"/>
        <v>1</v>
      </c>
      <c r="L172" s="10">
        <f t="shared" si="166"/>
        <v>1</v>
      </c>
      <c r="M172" s="10">
        <f t="shared" si="166"/>
        <v>1</v>
      </c>
      <c r="N172" s="10">
        <f t="shared" si="3"/>
        <v>111</v>
      </c>
      <c r="O172" s="10">
        <f t="shared" si="4"/>
        <v>56</v>
      </c>
      <c r="P172" s="10">
        <f t="shared" si="5"/>
        <v>56</v>
      </c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9.5" customHeight="1">
      <c r="A173" s="77">
        <f>'Sessional + End Term Assessment'!A171</f>
        <v>164</v>
      </c>
      <c r="B173" s="78" t="str">
        <f>'Sessional + End Term Assessment'!B171</f>
        <v>23ETCCS166</v>
      </c>
      <c r="C173" s="104" t="str">
        <f>'Sessional + End Term Assessment'!C171</f>
        <v>VISHESH JAIN</v>
      </c>
      <c r="D173" s="10">
        <f>' MID Term 1'!D170+'MID Term 2'!D170</f>
        <v>28</v>
      </c>
      <c r="E173" s="10">
        <f>' MID Term 1'!H170+'MID Term 2'!E170</f>
        <v>26</v>
      </c>
      <c r="F173" s="10">
        <f>' MID Term 1'!L170+'MID Term 2'!F170</f>
        <v>26</v>
      </c>
      <c r="G173" s="10">
        <f>' MID Term 1'!Q170+'MID Term 2'!J170</f>
        <v>27</v>
      </c>
      <c r="H173" s="31">
        <f>' MID Term 1'!R170+'MID Term 2'!N170</f>
        <v>26</v>
      </c>
      <c r="I173" s="10">
        <f t="shared" ref="I173:M173" si="167">IF((D173/$D$8)&gt;=$I$8,1,0)</f>
        <v>1</v>
      </c>
      <c r="J173" s="10">
        <f t="shared" si="167"/>
        <v>1</v>
      </c>
      <c r="K173" s="10">
        <f t="shared" si="167"/>
        <v>1</v>
      </c>
      <c r="L173" s="10">
        <f t="shared" si="167"/>
        <v>1</v>
      </c>
      <c r="M173" s="10">
        <f t="shared" si="167"/>
        <v>1</v>
      </c>
      <c r="N173" s="10">
        <f t="shared" si="3"/>
        <v>133</v>
      </c>
      <c r="O173" s="10">
        <f t="shared" si="4"/>
        <v>67</v>
      </c>
      <c r="P173" s="10">
        <f t="shared" si="5"/>
        <v>67</v>
      </c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9.5" customHeight="1">
      <c r="A174" s="77">
        <f>'Sessional + End Term Assessment'!A172</f>
        <v>165</v>
      </c>
      <c r="B174" s="78" t="str">
        <f>'Sessional + End Term Assessment'!B172</f>
        <v>23ETCCS167</v>
      </c>
      <c r="C174" s="104" t="str">
        <f>'Sessional + End Term Assessment'!C172</f>
        <v>YAKSH JAIN</v>
      </c>
      <c r="D174" s="10">
        <f>' MID Term 1'!D171+'MID Term 2'!D171</f>
        <v>25</v>
      </c>
      <c r="E174" s="10">
        <f>' MID Term 1'!H171+'MID Term 2'!E171</f>
        <v>24</v>
      </c>
      <c r="F174" s="10">
        <f>' MID Term 1'!L171+'MID Term 2'!F171</f>
        <v>24</v>
      </c>
      <c r="G174" s="10">
        <f>' MID Term 1'!Q171+'MID Term 2'!J171</f>
        <v>25</v>
      </c>
      <c r="H174" s="31">
        <f>' MID Term 1'!R171+'MID Term 2'!N171</f>
        <v>23</v>
      </c>
      <c r="I174" s="10">
        <f t="shared" ref="I174:M174" si="168">IF((D174/$D$8)&gt;=$I$8,1,0)</f>
        <v>1</v>
      </c>
      <c r="J174" s="10">
        <f t="shared" si="168"/>
        <v>1</v>
      </c>
      <c r="K174" s="10">
        <f t="shared" si="168"/>
        <v>1</v>
      </c>
      <c r="L174" s="10">
        <f t="shared" si="168"/>
        <v>1</v>
      </c>
      <c r="M174" s="10">
        <f t="shared" si="168"/>
        <v>1</v>
      </c>
      <c r="N174" s="10">
        <f t="shared" si="3"/>
        <v>121</v>
      </c>
      <c r="O174" s="10">
        <f t="shared" si="4"/>
        <v>61</v>
      </c>
      <c r="P174" s="10">
        <f t="shared" si="5"/>
        <v>61</v>
      </c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9.5" customHeight="1">
      <c r="A175" s="77">
        <f>'Sessional + End Term Assessment'!A173</f>
        <v>166</v>
      </c>
      <c r="B175" s="78" t="str">
        <f>'Sessional + End Term Assessment'!B173</f>
        <v>23ETCCS168</v>
      </c>
      <c r="C175" s="104" t="str">
        <f>'Sessional + End Term Assessment'!C173</f>
        <v>YAKSHIT SHARMA</v>
      </c>
      <c r="D175" s="10">
        <f>' MID Term 1'!D172+'MID Term 2'!D172</f>
        <v>21</v>
      </c>
      <c r="E175" s="10">
        <f>' MID Term 1'!H172+'MID Term 2'!E172</f>
        <v>19</v>
      </c>
      <c r="F175" s="10">
        <f>' MID Term 1'!L172+'MID Term 2'!F172</f>
        <v>19</v>
      </c>
      <c r="G175" s="10">
        <f>' MID Term 1'!Q172+'MID Term 2'!J172</f>
        <v>20</v>
      </c>
      <c r="H175" s="31">
        <f>' MID Term 1'!R172+'MID Term 2'!N172</f>
        <v>20</v>
      </c>
      <c r="I175" s="10">
        <f t="shared" ref="I175:M175" si="169">IF((D175/$D$8)&gt;=$I$8,1,0)</f>
        <v>1</v>
      </c>
      <c r="J175" s="10">
        <f t="shared" si="169"/>
        <v>0</v>
      </c>
      <c r="K175" s="10">
        <f t="shared" si="169"/>
        <v>0</v>
      </c>
      <c r="L175" s="10">
        <f t="shared" si="169"/>
        <v>1</v>
      </c>
      <c r="M175" s="10">
        <f t="shared" si="169"/>
        <v>1</v>
      </c>
      <c r="N175" s="10">
        <f t="shared" si="3"/>
        <v>99</v>
      </c>
      <c r="O175" s="10">
        <f t="shared" si="4"/>
        <v>50</v>
      </c>
      <c r="P175" s="10">
        <f t="shared" si="5"/>
        <v>50</v>
      </c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9.5" customHeight="1">
      <c r="A176" s="77">
        <f>'Sessional + End Term Assessment'!A174</f>
        <v>167</v>
      </c>
      <c r="B176" s="78" t="str">
        <f>'Sessional + End Term Assessment'!B174</f>
        <v>23ETCCS169</v>
      </c>
      <c r="C176" s="104" t="str">
        <f>'Sessional + End Term Assessment'!C174</f>
        <v>YASH DAVE</v>
      </c>
      <c r="D176" s="10">
        <f>' MID Term 1'!D173+'MID Term 2'!D173</f>
        <v>26</v>
      </c>
      <c r="E176" s="10">
        <f>' MID Term 1'!H173+'MID Term 2'!E173</f>
        <v>25</v>
      </c>
      <c r="F176" s="10">
        <f>' MID Term 1'!L173+'MID Term 2'!F173</f>
        <v>24</v>
      </c>
      <c r="G176" s="10">
        <f>' MID Term 1'!Q173+'MID Term 2'!J173</f>
        <v>26</v>
      </c>
      <c r="H176" s="31">
        <f>' MID Term 1'!R173+'MID Term 2'!N173</f>
        <v>24</v>
      </c>
      <c r="I176" s="10">
        <f t="shared" ref="I176:M176" si="170">IF((D176/$D$8)&gt;=$I$8,1,0)</f>
        <v>1</v>
      </c>
      <c r="J176" s="10">
        <f t="shared" si="170"/>
        <v>1</v>
      </c>
      <c r="K176" s="10">
        <f t="shared" si="170"/>
        <v>1</v>
      </c>
      <c r="L176" s="10">
        <f t="shared" si="170"/>
        <v>1</v>
      </c>
      <c r="M176" s="10">
        <f t="shared" si="170"/>
        <v>1</v>
      </c>
      <c r="N176" s="10">
        <f t="shared" si="3"/>
        <v>125</v>
      </c>
      <c r="O176" s="10">
        <f t="shared" si="4"/>
        <v>63</v>
      </c>
      <c r="P176" s="10">
        <f t="shared" si="5"/>
        <v>63</v>
      </c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9.5" customHeight="1">
      <c r="A177" s="77">
        <f>'Sessional + End Term Assessment'!A175</f>
        <v>168</v>
      </c>
      <c r="B177" s="78" t="str">
        <f>'Sessional + End Term Assessment'!B175</f>
        <v>23ETCCS170</v>
      </c>
      <c r="C177" s="104" t="str">
        <f>'Sessional + End Term Assessment'!C175</f>
        <v>YASH JAIN</v>
      </c>
      <c r="D177" s="10">
        <f>' MID Term 1'!D174+'MID Term 2'!D174</f>
        <v>28</v>
      </c>
      <c r="E177" s="10">
        <f>' MID Term 1'!H174+'MID Term 2'!E174</f>
        <v>26</v>
      </c>
      <c r="F177" s="10">
        <f>' MID Term 1'!L174+'MID Term 2'!F174</f>
        <v>26</v>
      </c>
      <c r="G177" s="10">
        <f>' MID Term 1'!Q174+'MID Term 2'!J174</f>
        <v>27</v>
      </c>
      <c r="H177" s="31">
        <f>' MID Term 1'!R174+'MID Term 2'!N174</f>
        <v>26</v>
      </c>
      <c r="I177" s="10">
        <f t="shared" ref="I177:M177" si="171">IF((D177/$D$8)&gt;=$I$8,1,0)</f>
        <v>1</v>
      </c>
      <c r="J177" s="10">
        <f t="shared" si="171"/>
        <v>1</v>
      </c>
      <c r="K177" s="10">
        <f t="shared" si="171"/>
        <v>1</v>
      </c>
      <c r="L177" s="10">
        <f t="shared" si="171"/>
        <v>1</v>
      </c>
      <c r="M177" s="10">
        <f t="shared" si="171"/>
        <v>1</v>
      </c>
      <c r="N177" s="10">
        <f t="shared" si="3"/>
        <v>133</v>
      </c>
      <c r="O177" s="10">
        <f t="shared" si="4"/>
        <v>67</v>
      </c>
      <c r="P177" s="10">
        <f t="shared" si="5"/>
        <v>67</v>
      </c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9.5" customHeight="1">
      <c r="A178" s="77">
        <f>'Sessional + End Term Assessment'!A176</f>
        <v>169</v>
      </c>
      <c r="B178" s="78" t="str">
        <f>'Sessional + End Term Assessment'!B176</f>
        <v>23ETCCS171</v>
      </c>
      <c r="C178" s="104" t="str">
        <f>'Sessional + End Term Assessment'!C176</f>
        <v>YASH KHERODIYA</v>
      </c>
      <c r="D178" s="10">
        <f>' MID Term 1'!D175+'MID Term 2'!D175</f>
        <v>25</v>
      </c>
      <c r="E178" s="10">
        <f>' MID Term 1'!H175+'MID Term 2'!E175</f>
        <v>24</v>
      </c>
      <c r="F178" s="10">
        <f>' MID Term 1'!L175+'MID Term 2'!F175</f>
        <v>24</v>
      </c>
      <c r="G178" s="10">
        <f>' MID Term 1'!Q175+'MID Term 2'!J175</f>
        <v>25</v>
      </c>
      <c r="H178" s="31">
        <f>' MID Term 1'!R175+'MID Term 2'!N175</f>
        <v>23</v>
      </c>
      <c r="I178" s="10">
        <f t="shared" ref="I178:M178" si="172">IF((D178/$D$8)&gt;=$I$8,1,0)</f>
        <v>1</v>
      </c>
      <c r="J178" s="10">
        <f t="shared" si="172"/>
        <v>1</v>
      </c>
      <c r="K178" s="10">
        <f t="shared" si="172"/>
        <v>1</v>
      </c>
      <c r="L178" s="10">
        <f t="shared" si="172"/>
        <v>1</v>
      </c>
      <c r="M178" s="10">
        <f t="shared" si="172"/>
        <v>1</v>
      </c>
      <c r="N178" s="10">
        <f t="shared" si="3"/>
        <v>121</v>
      </c>
      <c r="O178" s="10">
        <f t="shared" si="4"/>
        <v>61</v>
      </c>
      <c r="P178" s="10">
        <f t="shared" si="5"/>
        <v>61</v>
      </c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9.5" customHeight="1">
      <c r="A179" s="77">
        <f>'Sessional + End Term Assessment'!A177</f>
        <v>170</v>
      </c>
      <c r="B179" s="78" t="str">
        <f>'Sessional + End Term Assessment'!B177</f>
        <v>23ETCCS172</v>
      </c>
      <c r="C179" s="104" t="str">
        <f>'Sessional + End Term Assessment'!C177</f>
        <v>YASH KUMAR</v>
      </c>
      <c r="D179" s="10">
        <f>' MID Term 1'!D176+'MID Term 2'!D176</f>
        <v>26</v>
      </c>
      <c r="E179" s="10">
        <f>' MID Term 1'!H176+'MID Term 2'!E176</f>
        <v>25</v>
      </c>
      <c r="F179" s="10">
        <f>' MID Term 1'!L176+'MID Term 2'!F176</f>
        <v>24</v>
      </c>
      <c r="G179" s="10">
        <f>' MID Term 1'!Q176+'MID Term 2'!J176</f>
        <v>26</v>
      </c>
      <c r="H179" s="31">
        <f>' MID Term 1'!R176+'MID Term 2'!N176</f>
        <v>24</v>
      </c>
      <c r="I179" s="10">
        <f t="shared" ref="I179:M179" si="173">IF((D179/$D$8)&gt;=$I$8,1,0)</f>
        <v>1</v>
      </c>
      <c r="J179" s="10">
        <f t="shared" si="173"/>
        <v>1</v>
      </c>
      <c r="K179" s="10">
        <f t="shared" si="173"/>
        <v>1</v>
      </c>
      <c r="L179" s="10">
        <f t="shared" si="173"/>
        <v>1</v>
      </c>
      <c r="M179" s="10">
        <f t="shared" si="173"/>
        <v>1</v>
      </c>
      <c r="N179" s="10">
        <f t="shared" si="3"/>
        <v>125</v>
      </c>
      <c r="O179" s="10">
        <f t="shared" si="4"/>
        <v>63</v>
      </c>
      <c r="P179" s="10">
        <f t="shared" si="5"/>
        <v>63</v>
      </c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9.5" customHeight="1">
      <c r="A180" s="77">
        <f>'Sessional + End Term Assessment'!A178</f>
        <v>171</v>
      </c>
      <c r="B180" s="78" t="str">
        <f>'Sessional + End Term Assessment'!B178</f>
        <v>23ETCCS173</v>
      </c>
      <c r="C180" s="104" t="str">
        <f>'Sessional + End Term Assessment'!C178</f>
        <v>YASHASWINI KANWAR YADUWANSHI</v>
      </c>
      <c r="D180" s="10" t="s">
        <v>89</v>
      </c>
      <c r="E180" s="10" t="s">
        <v>89</v>
      </c>
      <c r="F180" s="10" t="s">
        <v>89</v>
      </c>
      <c r="G180" s="10" t="s">
        <v>89</v>
      </c>
      <c r="H180" s="10" t="s">
        <v>89</v>
      </c>
      <c r="I180" s="10" t="s">
        <v>89</v>
      </c>
      <c r="J180" s="10" t="s">
        <v>89</v>
      </c>
      <c r="K180" s="10" t="s">
        <v>89</v>
      </c>
      <c r="L180" s="10" t="s">
        <v>89</v>
      </c>
      <c r="M180" s="10" t="s">
        <v>89</v>
      </c>
      <c r="N180" s="10" t="s">
        <v>89</v>
      </c>
      <c r="O180" s="10" t="s">
        <v>89</v>
      </c>
      <c r="P180" s="10" t="s">
        <v>89</v>
      </c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9.5" customHeight="1">
      <c r="A181" s="77">
        <f>'Sessional + End Term Assessment'!A179</f>
        <v>172</v>
      </c>
      <c r="B181" s="78" t="str">
        <f>'Sessional + End Term Assessment'!B179</f>
        <v>23ETCCS174</v>
      </c>
      <c r="C181" s="104" t="str">
        <f>'Sessional + End Term Assessment'!C179</f>
        <v>YASHSWI JHALA</v>
      </c>
      <c r="D181" s="10">
        <f>' MID Term 1'!D178+'MID Term 2'!D178</f>
        <v>22</v>
      </c>
      <c r="E181" s="10">
        <f>' MID Term 1'!H178+'MID Term 2'!E178</f>
        <v>22</v>
      </c>
      <c r="F181" s="10">
        <f>' MID Term 1'!L178+'MID Term 2'!F178</f>
        <v>20</v>
      </c>
      <c r="G181" s="10">
        <f>' MID Term 1'!Q178+'MID Term 2'!J178</f>
        <v>22</v>
      </c>
      <c r="H181" s="31">
        <f>' MID Term 1'!R178+'MID Term 2'!N178</f>
        <v>21</v>
      </c>
      <c r="I181" s="10">
        <f t="shared" ref="I181:M181" si="174">IF((D181/$D$8)&gt;=$I$8,1,0)</f>
        <v>1</v>
      </c>
      <c r="J181" s="10">
        <f t="shared" si="174"/>
        <v>1</v>
      </c>
      <c r="K181" s="10">
        <f t="shared" si="174"/>
        <v>1</v>
      </c>
      <c r="L181" s="10">
        <f t="shared" si="174"/>
        <v>1</v>
      </c>
      <c r="M181" s="10">
        <f t="shared" si="174"/>
        <v>1</v>
      </c>
      <c r="N181" s="10">
        <f t="shared" ref="N181:N197" si="176">SUM(D181:H181)</f>
        <v>107</v>
      </c>
      <c r="O181" s="10">
        <f t="shared" ref="O181:O197" si="177">ROUND(N181/2,0)</f>
        <v>54</v>
      </c>
      <c r="P181" s="10">
        <f t="shared" ref="P181:P197" si="178">SUM(O181)</f>
        <v>54</v>
      </c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9.5" customHeight="1">
      <c r="A182" s="77">
        <f>'Sessional + End Term Assessment'!A180</f>
        <v>173</v>
      </c>
      <c r="B182" s="78" t="str">
        <f>'Sessional + End Term Assessment'!B180</f>
        <v>23ETCCS175</v>
      </c>
      <c r="C182" s="104" t="str">
        <f>'Sessional + End Term Assessment'!C180</f>
        <v>YATHARTH UPADHYAY</v>
      </c>
      <c r="D182" s="10">
        <f>' MID Term 1'!D179+'MID Term 2'!D179</f>
        <v>19</v>
      </c>
      <c r="E182" s="10">
        <f>' MID Term 1'!H179+'MID Term 2'!E179</f>
        <v>17</v>
      </c>
      <c r="F182" s="10">
        <f>' MID Term 1'!L179+'MID Term 2'!F179</f>
        <v>17</v>
      </c>
      <c r="G182" s="10">
        <f>' MID Term 1'!Q179+'MID Term 2'!J179</f>
        <v>18</v>
      </c>
      <c r="H182" s="31">
        <f>' MID Term 1'!R179+'MID Term 2'!N179</f>
        <v>18</v>
      </c>
      <c r="I182" s="10">
        <f t="shared" ref="I182:M182" si="175">IF((D182/$D$8)&gt;=$I$8,1,0)</f>
        <v>0</v>
      </c>
      <c r="J182" s="10">
        <f t="shared" si="175"/>
        <v>0</v>
      </c>
      <c r="K182" s="10">
        <f t="shared" si="175"/>
        <v>0</v>
      </c>
      <c r="L182" s="10">
        <f t="shared" si="175"/>
        <v>0</v>
      </c>
      <c r="M182" s="10">
        <f t="shared" si="175"/>
        <v>0</v>
      </c>
      <c r="N182" s="10">
        <f t="shared" si="176"/>
        <v>89</v>
      </c>
      <c r="O182" s="10">
        <f t="shared" si="177"/>
        <v>45</v>
      </c>
      <c r="P182" s="10">
        <f t="shared" si="178"/>
        <v>45</v>
      </c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9.5" customHeight="1">
      <c r="A183" s="77">
        <f>'Sessional + End Term Assessment'!A181</f>
        <v>174</v>
      </c>
      <c r="B183" s="78" t="str">
        <f>'Sessional + End Term Assessment'!B181</f>
        <v>23ETCCS176</v>
      </c>
      <c r="C183" s="104" t="str">
        <f>'Sessional + End Term Assessment'!C181</f>
        <v>YUVRAJ SINGH GOUR</v>
      </c>
      <c r="D183" s="10">
        <f>' MID Term 1'!D180+'MID Term 2'!D180</f>
        <v>24</v>
      </c>
      <c r="E183" s="10">
        <f>' MID Term 1'!H180+'MID Term 2'!E180</f>
        <v>23</v>
      </c>
      <c r="F183" s="10">
        <f>' MID Term 1'!L180+'MID Term 2'!F180</f>
        <v>22</v>
      </c>
      <c r="G183" s="10">
        <f>' MID Term 1'!Q180+'MID Term 2'!J180</f>
        <v>24</v>
      </c>
      <c r="H183" s="31">
        <f>' MID Term 1'!R180+'MID Term 2'!N180</f>
        <v>22</v>
      </c>
      <c r="I183" s="10">
        <f t="shared" ref="I183:M183" si="179">IF((D183/$D$8)&gt;=$I$8,1,0)</f>
        <v>1</v>
      </c>
      <c r="J183" s="10">
        <f t="shared" si="179"/>
        <v>1</v>
      </c>
      <c r="K183" s="10">
        <f t="shared" si="179"/>
        <v>1</v>
      </c>
      <c r="L183" s="10">
        <f t="shared" si="179"/>
        <v>1</v>
      </c>
      <c r="M183" s="10">
        <f t="shared" si="179"/>
        <v>1</v>
      </c>
      <c r="N183" s="10">
        <f t="shared" si="176"/>
        <v>115</v>
      </c>
      <c r="O183" s="10">
        <f t="shared" si="177"/>
        <v>58</v>
      </c>
      <c r="P183" s="10">
        <f t="shared" si="178"/>
        <v>58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9.5" customHeight="1">
      <c r="A184" s="77">
        <f>'Sessional + End Term Assessment'!A182</f>
        <v>175</v>
      </c>
      <c r="B184" s="78" t="str">
        <f>'Sessional + End Term Assessment'!B182</f>
        <v>23ETCCS177</v>
      </c>
      <c r="C184" s="104" t="str">
        <f>'Sessional + End Term Assessment'!C182</f>
        <v>ZOHER ZARI</v>
      </c>
      <c r="D184" s="10">
        <f>' MID Term 1'!D181+'MID Term 2'!D181</f>
        <v>27</v>
      </c>
      <c r="E184" s="10">
        <f>' MID Term 1'!H181+'MID Term 2'!E181</f>
        <v>25</v>
      </c>
      <c r="F184" s="10">
        <f>' MID Term 1'!L181+'MID Term 2'!F181</f>
        <v>25</v>
      </c>
      <c r="G184" s="10">
        <f>' MID Term 1'!Q181+'MID Term 2'!J181</f>
        <v>27</v>
      </c>
      <c r="H184" s="31">
        <f>' MID Term 1'!R181+'MID Term 2'!N181</f>
        <v>25</v>
      </c>
      <c r="I184" s="10">
        <f t="shared" ref="I184:M184" si="180">IF((D184/$D$8)&gt;=$I$8,1,0)</f>
        <v>1</v>
      </c>
      <c r="J184" s="10">
        <f t="shared" si="180"/>
        <v>1</v>
      </c>
      <c r="K184" s="10">
        <f t="shared" si="180"/>
        <v>1</v>
      </c>
      <c r="L184" s="10">
        <f t="shared" si="180"/>
        <v>1</v>
      </c>
      <c r="M184" s="10">
        <f t="shared" si="180"/>
        <v>1</v>
      </c>
      <c r="N184" s="10">
        <f t="shared" si="176"/>
        <v>129</v>
      </c>
      <c r="O184" s="10">
        <f t="shared" si="177"/>
        <v>65</v>
      </c>
      <c r="P184" s="10">
        <f t="shared" si="178"/>
        <v>65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9.5" customHeight="1">
      <c r="A185" s="77">
        <f>'Sessional + End Term Assessment'!A183</f>
        <v>176</v>
      </c>
      <c r="B185" s="78" t="str">
        <f>'Sessional + End Term Assessment'!B183</f>
        <v>23ETCCE001</v>
      </c>
      <c r="C185" s="104" t="str">
        <f>'Sessional + End Term Assessment'!C183</f>
        <v>DURGA SHANKAR MEENA</v>
      </c>
      <c r="D185" s="10">
        <f>' MID Term 1'!D182+'MID Term 2'!D182</f>
        <v>26</v>
      </c>
      <c r="E185" s="10">
        <f>' MID Term 1'!H182+'MID Term 2'!E182</f>
        <v>25</v>
      </c>
      <c r="F185" s="10">
        <f>' MID Term 1'!L182+'MID Term 2'!F182</f>
        <v>24</v>
      </c>
      <c r="G185" s="10">
        <f>' MID Term 1'!Q182+'MID Term 2'!J182</f>
        <v>26</v>
      </c>
      <c r="H185" s="31">
        <f>' MID Term 1'!R182+'MID Term 2'!N182</f>
        <v>24</v>
      </c>
      <c r="I185" s="10">
        <f t="shared" ref="I185:M185" si="181">IF((D185/$D$8)&gt;=$I$8,1,0)</f>
        <v>1</v>
      </c>
      <c r="J185" s="10">
        <f t="shared" si="181"/>
        <v>1</v>
      </c>
      <c r="K185" s="10">
        <f t="shared" si="181"/>
        <v>1</v>
      </c>
      <c r="L185" s="10">
        <f t="shared" si="181"/>
        <v>1</v>
      </c>
      <c r="M185" s="10">
        <f t="shared" si="181"/>
        <v>1</v>
      </c>
      <c r="N185" s="10">
        <f t="shared" si="176"/>
        <v>125</v>
      </c>
      <c r="O185" s="10">
        <f t="shared" si="177"/>
        <v>63</v>
      </c>
      <c r="P185" s="10">
        <f t="shared" si="178"/>
        <v>63</v>
      </c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9.5" customHeight="1">
      <c r="A186" s="77">
        <f>'Sessional + End Term Assessment'!A184</f>
        <v>177</v>
      </c>
      <c r="B186" s="78" t="str">
        <f>'Sessional + End Term Assessment'!B184</f>
        <v>23ETCCE002</v>
      </c>
      <c r="C186" s="104" t="str">
        <f>'Sessional + End Term Assessment'!C184</f>
        <v>MS.DIPIKA KALAL</v>
      </c>
      <c r="D186" s="10">
        <f>' MID Term 1'!D183+'MID Term 2'!D183</f>
        <v>27</v>
      </c>
      <c r="E186" s="10">
        <f>' MID Term 1'!H183+'MID Term 2'!E183</f>
        <v>25</v>
      </c>
      <c r="F186" s="10">
        <f>' MID Term 1'!L183+'MID Term 2'!F183</f>
        <v>25</v>
      </c>
      <c r="G186" s="10">
        <f>' MID Term 1'!Q183+'MID Term 2'!J183</f>
        <v>27</v>
      </c>
      <c r="H186" s="31">
        <f>' MID Term 1'!R183+'MID Term 2'!N183</f>
        <v>25</v>
      </c>
      <c r="I186" s="10">
        <f t="shared" ref="I186:M186" si="182">IF((D186/$D$8)&gt;=$I$8,1,0)</f>
        <v>1</v>
      </c>
      <c r="J186" s="10">
        <f t="shared" si="182"/>
        <v>1</v>
      </c>
      <c r="K186" s="10">
        <f t="shared" si="182"/>
        <v>1</v>
      </c>
      <c r="L186" s="10">
        <f t="shared" si="182"/>
        <v>1</v>
      </c>
      <c r="M186" s="10">
        <f t="shared" si="182"/>
        <v>1</v>
      </c>
      <c r="N186" s="10">
        <f t="shared" si="176"/>
        <v>129</v>
      </c>
      <c r="O186" s="10">
        <f t="shared" si="177"/>
        <v>65</v>
      </c>
      <c r="P186" s="10">
        <f t="shared" si="178"/>
        <v>65</v>
      </c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9.5" customHeight="1">
      <c r="A187" s="77">
        <f>'Sessional + End Term Assessment'!A185</f>
        <v>178</v>
      </c>
      <c r="B187" s="78" t="str">
        <f>'Sessional + End Term Assessment'!B185</f>
        <v>23ETCCE003</v>
      </c>
      <c r="C187" s="104" t="str">
        <f>'Sessional + End Term Assessment'!C185</f>
        <v>MS.NIKITA KALAL</v>
      </c>
      <c r="D187" s="10">
        <f>' MID Term 1'!D184+'MID Term 2'!D184</f>
        <v>24</v>
      </c>
      <c r="E187" s="10">
        <f>' MID Term 1'!H184+'MID Term 2'!E184</f>
        <v>23</v>
      </c>
      <c r="F187" s="10">
        <f>' MID Term 1'!L184+'MID Term 2'!F184</f>
        <v>22</v>
      </c>
      <c r="G187" s="10">
        <f>' MID Term 1'!Q184+'MID Term 2'!J184</f>
        <v>24</v>
      </c>
      <c r="H187" s="31">
        <f>' MID Term 1'!R184+'MID Term 2'!N184</f>
        <v>22</v>
      </c>
      <c r="I187" s="10">
        <f t="shared" ref="I187:M187" si="183">IF((D187/$D$8)&gt;=$I$8,1,0)</f>
        <v>1</v>
      </c>
      <c r="J187" s="10">
        <f t="shared" si="183"/>
        <v>1</v>
      </c>
      <c r="K187" s="10">
        <f t="shared" si="183"/>
        <v>1</v>
      </c>
      <c r="L187" s="10">
        <f t="shared" si="183"/>
        <v>1</v>
      </c>
      <c r="M187" s="10">
        <f t="shared" si="183"/>
        <v>1</v>
      </c>
      <c r="N187" s="10">
        <f t="shared" si="176"/>
        <v>115</v>
      </c>
      <c r="O187" s="10">
        <f t="shared" si="177"/>
        <v>58</v>
      </c>
      <c r="P187" s="10">
        <f t="shared" si="178"/>
        <v>58</v>
      </c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9.5" customHeight="1">
      <c r="A188" s="77">
        <f>'Sessional + End Term Assessment'!A186</f>
        <v>179</v>
      </c>
      <c r="B188" s="78" t="str">
        <f>'Sessional + End Term Assessment'!B186</f>
        <v>23ETCCE004</v>
      </c>
      <c r="C188" s="104" t="str">
        <f>'Sessional + End Term Assessment'!C186</f>
        <v>NAMAN CHOUDHARY</v>
      </c>
      <c r="D188" s="10">
        <f>' MID Term 1'!D185+'MID Term 2'!D185</f>
        <v>14</v>
      </c>
      <c r="E188" s="10">
        <f>' MID Term 1'!H185+'MID Term 2'!E185</f>
        <v>14</v>
      </c>
      <c r="F188" s="10">
        <f>' MID Term 1'!L185+'MID Term 2'!F185</f>
        <v>12</v>
      </c>
      <c r="G188" s="10">
        <f>' MID Term 1'!Q185+'MID Term 2'!J185</f>
        <v>14</v>
      </c>
      <c r="H188" s="31">
        <f>' MID Term 1'!R185+'MID Term 2'!N185</f>
        <v>13</v>
      </c>
      <c r="I188" s="10">
        <f t="shared" ref="I188:M188" si="184">IF((D188/$D$8)&gt;=$I$8,1,0)</f>
        <v>0</v>
      </c>
      <c r="J188" s="10">
        <f t="shared" si="184"/>
        <v>0</v>
      </c>
      <c r="K188" s="10">
        <f t="shared" si="184"/>
        <v>0</v>
      </c>
      <c r="L188" s="10">
        <f t="shared" si="184"/>
        <v>0</v>
      </c>
      <c r="M188" s="10">
        <f t="shared" si="184"/>
        <v>0</v>
      </c>
      <c r="N188" s="10">
        <f t="shared" si="176"/>
        <v>67</v>
      </c>
      <c r="O188" s="10">
        <f t="shared" si="177"/>
        <v>34</v>
      </c>
      <c r="P188" s="10">
        <f t="shared" si="178"/>
        <v>34</v>
      </c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9.5" customHeight="1">
      <c r="A189" s="77">
        <f>'Sessional + End Term Assessment'!A187</f>
        <v>180</v>
      </c>
      <c r="B189" s="78" t="str">
        <f>'Sessional + End Term Assessment'!B187</f>
        <v>23ETCCE005</v>
      </c>
      <c r="C189" s="104" t="str">
        <f>'Sessional + End Term Assessment'!C187</f>
        <v>NARESH MEENA</v>
      </c>
      <c r="D189" s="10">
        <f>' MID Term 1'!D186+'MID Term 2'!D186</f>
        <v>24</v>
      </c>
      <c r="E189" s="10">
        <f>' MID Term 1'!H186+'MID Term 2'!E186</f>
        <v>23</v>
      </c>
      <c r="F189" s="10">
        <f>' MID Term 1'!L186+'MID Term 2'!F186</f>
        <v>22</v>
      </c>
      <c r="G189" s="10">
        <f>' MID Term 1'!Q186+'MID Term 2'!J186</f>
        <v>24</v>
      </c>
      <c r="H189" s="31">
        <f>' MID Term 1'!R186+'MID Term 2'!N186</f>
        <v>22</v>
      </c>
      <c r="I189" s="10">
        <f t="shared" ref="I189:M189" si="185">IF((D189/$D$8)&gt;=$I$8,1,0)</f>
        <v>1</v>
      </c>
      <c r="J189" s="10">
        <f t="shared" si="185"/>
        <v>1</v>
      </c>
      <c r="K189" s="10">
        <f t="shared" si="185"/>
        <v>1</v>
      </c>
      <c r="L189" s="10">
        <f t="shared" si="185"/>
        <v>1</v>
      </c>
      <c r="M189" s="10">
        <f t="shared" si="185"/>
        <v>1</v>
      </c>
      <c r="N189" s="10">
        <f t="shared" si="176"/>
        <v>115</v>
      </c>
      <c r="O189" s="10">
        <f t="shared" si="177"/>
        <v>58</v>
      </c>
      <c r="P189" s="10">
        <f t="shared" si="178"/>
        <v>58</v>
      </c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9.5" customHeight="1">
      <c r="A190" s="77">
        <f>'Sessional + End Term Assessment'!A188</f>
        <v>181</v>
      </c>
      <c r="B190" s="78" t="str">
        <f>'Sessional + End Term Assessment'!B188</f>
        <v>23ETCCE006</v>
      </c>
      <c r="C190" s="104" t="str">
        <f>'Sessional + End Term Assessment'!C188</f>
        <v>NAVEEN NATH JOGI</v>
      </c>
      <c r="D190" s="10">
        <f>' MID Term 1'!D187+'MID Term 2'!D187</f>
        <v>17</v>
      </c>
      <c r="E190" s="10">
        <f>' MID Term 1'!H187+'MID Term 2'!E187</f>
        <v>16</v>
      </c>
      <c r="F190" s="10">
        <f>' MID Term 1'!L187+'MID Term 2'!F187</f>
        <v>16</v>
      </c>
      <c r="G190" s="10">
        <f>' MID Term 1'!Q187+'MID Term 2'!J187</f>
        <v>17</v>
      </c>
      <c r="H190" s="31">
        <f>' MID Term 1'!R187+'MID Term 2'!N187</f>
        <v>15</v>
      </c>
      <c r="I190" s="10">
        <f t="shared" ref="I190:M190" si="186">IF((D190/$D$8)&gt;=$I$8,1,0)</f>
        <v>0</v>
      </c>
      <c r="J190" s="10">
        <f t="shared" si="186"/>
        <v>0</v>
      </c>
      <c r="K190" s="10">
        <f t="shared" si="186"/>
        <v>0</v>
      </c>
      <c r="L190" s="10">
        <f t="shared" si="186"/>
        <v>0</v>
      </c>
      <c r="M190" s="10">
        <f t="shared" si="186"/>
        <v>0</v>
      </c>
      <c r="N190" s="10">
        <f t="shared" si="176"/>
        <v>81</v>
      </c>
      <c r="O190" s="10">
        <f t="shared" si="177"/>
        <v>41</v>
      </c>
      <c r="P190" s="10">
        <f t="shared" si="178"/>
        <v>41</v>
      </c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9.5" customHeight="1">
      <c r="A191" s="77">
        <f>'Sessional + End Term Assessment'!A189</f>
        <v>182</v>
      </c>
      <c r="B191" s="78" t="str">
        <f>'Sessional + End Term Assessment'!B189</f>
        <v>23ETCCE007</v>
      </c>
      <c r="C191" s="104" t="str">
        <f>'Sessional + End Term Assessment'!C189</f>
        <v>SAYAM MEHTA</v>
      </c>
      <c r="D191" s="10">
        <f>' MID Term 1'!D188+'MID Term 2'!D188</f>
        <v>27</v>
      </c>
      <c r="E191" s="10">
        <f>' MID Term 1'!H188+'MID Term 2'!E188</f>
        <v>25</v>
      </c>
      <c r="F191" s="10">
        <f>' MID Term 1'!L188+'MID Term 2'!F188</f>
        <v>25</v>
      </c>
      <c r="G191" s="10">
        <f>' MID Term 1'!Q188+'MID Term 2'!J188</f>
        <v>27</v>
      </c>
      <c r="H191" s="31">
        <f>' MID Term 1'!R188+'MID Term 2'!N188</f>
        <v>25</v>
      </c>
      <c r="I191" s="10">
        <f t="shared" ref="I191:M191" si="187">IF((D191/$D$8)&gt;=$I$8,1,0)</f>
        <v>1</v>
      </c>
      <c r="J191" s="10">
        <f t="shared" si="187"/>
        <v>1</v>
      </c>
      <c r="K191" s="10">
        <f t="shared" si="187"/>
        <v>1</v>
      </c>
      <c r="L191" s="10">
        <f t="shared" si="187"/>
        <v>1</v>
      </c>
      <c r="M191" s="10">
        <f t="shared" si="187"/>
        <v>1</v>
      </c>
      <c r="N191" s="10">
        <f t="shared" si="176"/>
        <v>129</v>
      </c>
      <c r="O191" s="10">
        <f t="shared" si="177"/>
        <v>65</v>
      </c>
      <c r="P191" s="10">
        <f t="shared" si="178"/>
        <v>65</v>
      </c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9.5" customHeight="1">
      <c r="A192" s="77">
        <f>'Sessional + End Term Assessment'!A190</f>
        <v>183</v>
      </c>
      <c r="B192" s="78" t="str">
        <f>'Sessional + End Term Assessment'!B190</f>
        <v>23ETCCE008</v>
      </c>
      <c r="C192" s="104" t="str">
        <f>'Sessional + End Term Assessment'!C190</f>
        <v>SHIVAM</v>
      </c>
      <c r="D192" s="10">
        <f>' MID Term 1'!D189+'MID Term 2'!D189</f>
        <v>25</v>
      </c>
      <c r="E192" s="10">
        <f>' MID Term 1'!H189+'MID Term 2'!E189</f>
        <v>24</v>
      </c>
      <c r="F192" s="10">
        <f>' MID Term 1'!L189+'MID Term 2'!F189</f>
        <v>24</v>
      </c>
      <c r="G192" s="10">
        <f>' MID Term 1'!Q189+'MID Term 2'!J189</f>
        <v>25</v>
      </c>
      <c r="H192" s="31">
        <f>' MID Term 1'!R189+'MID Term 2'!N189</f>
        <v>23</v>
      </c>
      <c r="I192" s="10">
        <f t="shared" ref="I192:M192" si="188">IF((D192/$D$8)&gt;=$I$8,1,0)</f>
        <v>1</v>
      </c>
      <c r="J192" s="10">
        <f t="shared" si="188"/>
        <v>1</v>
      </c>
      <c r="K192" s="10">
        <f t="shared" si="188"/>
        <v>1</v>
      </c>
      <c r="L192" s="10">
        <f t="shared" si="188"/>
        <v>1</v>
      </c>
      <c r="M192" s="10">
        <f t="shared" si="188"/>
        <v>1</v>
      </c>
      <c r="N192" s="10">
        <f t="shared" si="176"/>
        <v>121</v>
      </c>
      <c r="O192" s="10">
        <f t="shared" si="177"/>
        <v>61</v>
      </c>
      <c r="P192" s="10">
        <f t="shared" si="178"/>
        <v>61</v>
      </c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9.5" customHeight="1">
      <c r="A193" s="77">
        <f>'Sessional + End Term Assessment'!A191</f>
        <v>184</v>
      </c>
      <c r="B193" s="78" t="str">
        <f>'Sessional + End Term Assessment'!B191</f>
        <v>23ETCEC001</v>
      </c>
      <c r="C193" s="104" t="str">
        <f>'Sessional + End Term Assessment'!C191</f>
        <v>ABHISHEK JODHA</v>
      </c>
      <c r="D193" s="10">
        <f>' MID Term 1'!D190+'MID Term 2'!D190</f>
        <v>28</v>
      </c>
      <c r="E193" s="10">
        <f>' MID Term 1'!H190+'MID Term 2'!E190</f>
        <v>26</v>
      </c>
      <c r="F193" s="10">
        <f>' MID Term 1'!L190+'MID Term 2'!F190</f>
        <v>26</v>
      </c>
      <c r="G193" s="10">
        <f>' MID Term 1'!Q190+'MID Term 2'!J190</f>
        <v>27</v>
      </c>
      <c r="H193" s="31">
        <f>' MID Term 1'!R190+'MID Term 2'!N190</f>
        <v>26</v>
      </c>
      <c r="I193" s="10">
        <f t="shared" ref="I193:M193" si="189">IF((D193/$D$8)&gt;=$I$8,1,0)</f>
        <v>1</v>
      </c>
      <c r="J193" s="10">
        <f t="shared" si="189"/>
        <v>1</v>
      </c>
      <c r="K193" s="10">
        <f t="shared" si="189"/>
        <v>1</v>
      </c>
      <c r="L193" s="10">
        <f t="shared" si="189"/>
        <v>1</v>
      </c>
      <c r="M193" s="10">
        <f t="shared" si="189"/>
        <v>1</v>
      </c>
      <c r="N193" s="10">
        <f t="shared" si="176"/>
        <v>133</v>
      </c>
      <c r="O193" s="10">
        <f t="shared" si="177"/>
        <v>67</v>
      </c>
      <c r="P193" s="10">
        <f t="shared" si="178"/>
        <v>67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9.5" customHeight="1">
      <c r="A194" s="77">
        <f>'Sessional + End Term Assessment'!A192</f>
        <v>185</v>
      </c>
      <c r="B194" s="78" t="str">
        <f>'Sessional + End Term Assessment'!B192</f>
        <v>23ETCEC002</v>
      </c>
      <c r="C194" s="104" t="str">
        <f>'Sessional + End Term Assessment'!C192</f>
        <v>ANJALI RATHORE</v>
      </c>
      <c r="D194" s="10">
        <f>' MID Term 1'!D191+'MID Term 2'!D191</f>
        <v>28</v>
      </c>
      <c r="E194" s="10">
        <f>' MID Term 1'!H191+'MID Term 2'!E191</f>
        <v>26</v>
      </c>
      <c r="F194" s="10">
        <f>' MID Term 1'!L191+'MID Term 2'!F191</f>
        <v>26</v>
      </c>
      <c r="G194" s="10">
        <f>' MID Term 1'!Q191+'MID Term 2'!J191</f>
        <v>27</v>
      </c>
      <c r="H194" s="31">
        <f>' MID Term 1'!R191+'MID Term 2'!N191</f>
        <v>26</v>
      </c>
      <c r="I194" s="10">
        <f t="shared" ref="I194:M194" si="190">IF((D194/$D$8)&gt;=$I$8,1,0)</f>
        <v>1</v>
      </c>
      <c r="J194" s="10">
        <f t="shared" si="190"/>
        <v>1</v>
      </c>
      <c r="K194" s="10">
        <f t="shared" si="190"/>
        <v>1</v>
      </c>
      <c r="L194" s="10">
        <f t="shared" si="190"/>
        <v>1</v>
      </c>
      <c r="M194" s="10">
        <f t="shared" si="190"/>
        <v>1</v>
      </c>
      <c r="N194" s="10">
        <f t="shared" si="176"/>
        <v>133</v>
      </c>
      <c r="O194" s="10">
        <f t="shared" si="177"/>
        <v>67</v>
      </c>
      <c r="P194" s="10">
        <f t="shared" si="178"/>
        <v>67</v>
      </c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9.5" customHeight="1">
      <c r="A195" s="77">
        <f>'Sessional + End Term Assessment'!A193</f>
        <v>186</v>
      </c>
      <c r="B195" s="78" t="str">
        <f>'Sessional + End Term Assessment'!B193</f>
        <v>23ETCEC003</v>
      </c>
      <c r="C195" s="104" t="str">
        <f>'Sessional + End Term Assessment'!C193</f>
        <v>ARCHI KHATTAR</v>
      </c>
      <c r="D195" s="10">
        <f>' MID Term 1'!D192+'MID Term 2'!D192</f>
        <v>27</v>
      </c>
      <c r="E195" s="10">
        <f>' MID Term 1'!H192+'MID Term 2'!E192</f>
        <v>25</v>
      </c>
      <c r="F195" s="10">
        <f>' MID Term 1'!L192+'MID Term 2'!F192</f>
        <v>25</v>
      </c>
      <c r="G195" s="10">
        <f>' MID Term 1'!Q192+'MID Term 2'!J192</f>
        <v>27</v>
      </c>
      <c r="H195" s="31">
        <f>' MID Term 1'!R192+'MID Term 2'!N192</f>
        <v>25</v>
      </c>
      <c r="I195" s="10">
        <f t="shared" ref="I195:M195" si="191">IF((D195/$D$8)&gt;=$I$8,1,0)</f>
        <v>1</v>
      </c>
      <c r="J195" s="10">
        <f t="shared" si="191"/>
        <v>1</v>
      </c>
      <c r="K195" s="10">
        <f t="shared" si="191"/>
        <v>1</v>
      </c>
      <c r="L195" s="10">
        <f t="shared" si="191"/>
        <v>1</v>
      </c>
      <c r="M195" s="10">
        <f t="shared" si="191"/>
        <v>1</v>
      </c>
      <c r="N195" s="10">
        <f t="shared" si="176"/>
        <v>129</v>
      </c>
      <c r="O195" s="10">
        <f t="shared" si="177"/>
        <v>65</v>
      </c>
      <c r="P195" s="10">
        <f t="shared" si="178"/>
        <v>65</v>
      </c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9.5" customHeight="1">
      <c r="A196" s="77">
        <f>'Sessional + End Term Assessment'!A194</f>
        <v>187</v>
      </c>
      <c r="B196" s="78" t="str">
        <f>'Sessional + End Term Assessment'!B194</f>
        <v>23ETCEC004</v>
      </c>
      <c r="C196" s="104" t="str">
        <f>'Sessional + End Term Assessment'!C194</f>
        <v>DEVENDRA SINGH</v>
      </c>
      <c r="D196" s="10">
        <f>' MID Term 1'!D193+'MID Term 2'!D193</f>
        <v>20</v>
      </c>
      <c r="E196" s="10">
        <f>' MID Term 1'!H193+'MID Term 2'!E193</f>
        <v>18</v>
      </c>
      <c r="F196" s="10">
        <f>' MID Term 1'!L193+'MID Term 2'!F193</f>
        <v>18</v>
      </c>
      <c r="G196" s="10">
        <f>' MID Term 1'!Q193+'MID Term 2'!J193</f>
        <v>19</v>
      </c>
      <c r="H196" s="31">
        <f>' MID Term 1'!R193+'MID Term 2'!N193</f>
        <v>18</v>
      </c>
      <c r="I196" s="10">
        <f t="shared" ref="I196:M196" si="192">IF((D196/$D$8)&gt;=$I$8,1,0)</f>
        <v>1</v>
      </c>
      <c r="J196" s="10">
        <f t="shared" si="192"/>
        <v>0</v>
      </c>
      <c r="K196" s="10">
        <f t="shared" si="192"/>
        <v>0</v>
      </c>
      <c r="L196" s="10">
        <f t="shared" si="192"/>
        <v>0</v>
      </c>
      <c r="M196" s="10">
        <f t="shared" si="192"/>
        <v>0</v>
      </c>
      <c r="N196" s="10">
        <f t="shared" si="176"/>
        <v>93</v>
      </c>
      <c r="O196" s="10">
        <f t="shared" si="177"/>
        <v>47</v>
      </c>
      <c r="P196" s="10">
        <f t="shared" si="178"/>
        <v>47</v>
      </c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9.5" customHeight="1">
      <c r="A197" s="77">
        <f>'Sessional + End Term Assessment'!A195</f>
        <v>188</v>
      </c>
      <c r="B197" s="78" t="str">
        <f>'Sessional + End Term Assessment'!B195</f>
        <v>23ETCEC005</v>
      </c>
      <c r="C197" s="104" t="str">
        <f>'Sessional + End Term Assessment'!C195</f>
        <v>JAIN MAYANK AMRUT</v>
      </c>
      <c r="D197" s="10">
        <f>' MID Term 1'!D194+'MID Term 2'!D194</f>
        <v>27</v>
      </c>
      <c r="E197" s="10">
        <f>' MID Term 1'!H194+'MID Term 2'!E194</f>
        <v>25</v>
      </c>
      <c r="F197" s="10">
        <f>' MID Term 1'!L194+'MID Term 2'!F194</f>
        <v>25</v>
      </c>
      <c r="G197" s="10">
        <f>' MID Term 1'!Q194+'MID Term 2'!J194</f>
        <v>27</v>
      </c>
      <c r="H197" s="31">
        <f>' MID Term 1'!R194+'MID Term 2'!N194</f>
        <v>25</v>
      </c>
      <c r="I197" s="10">
        <f t="shared" ref="I197:M197" si="193">IF((D197/$D$8)&gt;=$I$8,1,0)</f>
        <v>1</v>
      </c>
      <c r="J197" s="10">
        <f t="shared" si="193"/>
        <v>1</v>
      </c>
      <c r="K197" s="10">
        <f t="shared" si="193"/>
        <v>1</v>
      </c>
      <c r="L197" s="10">
        <f t="shared" si="193"/>
        <v>1</v>
      </c>
      <c r="M197" s="10">
        <f t="shared" si="193"/>
        <v>1</v>
      </c>
      <c r="N197" s="10">
        <f t="shared" si="176"/>
        <v>129</v>
      </c>
      <c r="O197" s="10">
        <f t="shared" si="177"/>
        <v>65</v>
      </c>
      <c r="P197" s="10">
        <f t="shared" si="178"/>
        <v>65</v>
      </c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9.5" customHeight="1">
      <c r="A198" s="77">
        <f>'Sessional + End Term Assessment'!A196</f>
        <v>189</v>
      </c>
      <c r="B198" s="78" t="str">
        <f>'Sessional + End Term Assessment'!B196</f>
        <v>23ETCEC006</v>
      </c>
      <c r="C198" s="104" t="str">
        <f>'Sessional + End Term Assessment'!C196</f>
        <v>MANISH BYAWAT</v>
      </c>
      <c r="D198" s="10" t="s">
        <v>89</v>
      </c>
      <c r="E198" s="10" t="s">
        <v>89</v>
      </c>
      <c r="F198" s="10" t="s">
        <v>89</v>
      </c>
      <c r="G198" s="10" t="s">
        <v>89</v>
      </c>
      <c r="H198" s="10" t="s">
        <v>89</v>
      </c>
      <c r="I198" s="10" t="s">
        <v>89</v>
      </c>
      <c r="J198" s="10" t="s">
        <v>89</v>
      </c>
      <c r="K198" s="10" t="s">
        <v>89</v>
      </c>
      <c r="L198" s="10" t="s">
        <v>89</v>
      </c>
      <c r="M198" s="10" t="s">
        <v>89</v>
      </c>
      <c r="N198" s="10" t="s">
        <v>89</v>
      </c>
      <c r="O198" s="10" t="s">
        <v>89</v>
      </c>
      <c r="P198" s="10" t="s">
        <v>89</v>
      </c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9.5" customHeight="1">
      <c r="A199" s="77">
        <f>'Sessional + End Term Assessment'!A197</f>
        <v>190</v>
      </c>
      <c r="B199" s="78" t="str">
        <f>'Sessional + End Term Assessment'!B197</f>
        <v>23ETCEC007</v>
      </c>
      <c r="C199" s="104" t="str">
        <f>'Sessional + End Term Assessment'!C197</f>
        <v>MS.HITAL KUMAWAT</v>
      </c>
      <c r="D199" s="10">
        <f>' MID Term 1'!D196+'MID Term 2'!D196</f>
        <v>27</v>
      </c>
      <c r="E199" s="10">
        <f>' MID Term 1'!H196+'MID Term 2'!E196</f>
        <v>25</v>
      </c>
      <c r="F199" s="10">
        <f>' MID Term 1'!L196+'MID Term 2'!F196</f>
        <v>25</v>
      </c>
      <c r="G199" s="10">
        <f>' MID Term 1'!Q196+'MID Term 2'!J196</f>
        <v>27</v>
      </c>
      <c r="H199" s="31">
        <f>' MID Term 1'!R196+'MID Term 2'!N196</f>
        <v>25</v>
      </c>
      <c r="I199" s="10">
        <f t="shared" ref="I199:M199" si="194">IF((D199/$D$8)&gt;=$I$8,1,0)</f>
        <v>1</v>
      </c>
      <c r="J199" s="10">
        <f t="shared" si="194"/>
        <v>1</v>
      </c>
      <c r="K199" s="10">
        <f t="shared" si="194"/>
        <v>1</v>
      </c>
      <c r="L199" s="10">
        <f t="shared" si="194"/>
        <v>1</v>
      </c>
      <c r="M199" s="10">
        <f t="shared" si="194"/>
        <v>1</v>
      </c>
      <c r="N199" s="10">
        <f t="shared" ref="N199:N206" si="196">SUM(D199:H199)</f>
        <v>129</v>
      </c>
      <c r="O199" s="10">
        <f t="shared" ref="O199:O206" si="197">ROUND(N199/2,0)</f>
        <v>65</v>
      </c>
      <c r="P199" s="10">
        <f t="shared" ref="P199:P206" si="198">SUM(O199)</f>
        <v>65</v>
      </c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9.5" customHeight="1">
      <c r="A200" s="77">
        <f>'Sessional + End Term Assessment'!A198</f>
        <v>191</v>
      </c>
      <c r="B200" s="78" t="str">
        <f>'Sessional + End Term Assessment'!B198</f>
        <v>23ETCEC008</v>
      </c>
      <c r="C200" s="104" t="str">
        <f>'Sessional + End Term Assessment'!C198</f>
        <v>NARENDRA SINGH CHAUHAN</v>
      </c>
      <c r="D200" s="10">
        <f>' MID Term 1'!D197+'MID Term 2'!D197</f>
        <v>17</v>
      </c>
      <c r="E200" s="10">
        <f>' MID Term 1'!H197+'MID Term 2'!E197</f>
        <v>16</v>
      </c>
      <c r="F200" s="10">
        <f>' MID Term 1'!L197+'MID Term 2'!F197</f>
        <v>16</v>
      </c>
      <c r="G200" s="10">
        <f>' MID Term 1'!Q197+'MID Term 2'!J197</f>
        <v>17</v>
      </c>
      <c r="H200" s="31">
        <f>' MID Term 1'!R197+'MID Term 2'!N197</f>
        <v>15</v>
      </c>
      <c r="I200" s="10">
        <f t="shared" ref="I200:M200" si="195">IF((D200/$D$8)&gt;=$I$8,1,0)</f>
        <v>0</v>
      </c>
      <c r="J200" s="10">
        <f t="shared" si="195"/>
        <v>0</v>
      </c>
      <c r="K200" s="10">
        <f t="shared" si="195"/>
        <v>0</v>
      </c>
      <c r="L200" s="10">
        <f t="shared" si="195"/>
        <v>0</v>
      </c>
      <c r="M200" s="10">
        <f t="shared" si="195"/>
        <v>0</v>
      </c>
      <c r="N200" s="10">
        <f t="shared" si="196"/>
        <v>81</v>
      </c>
      <c r="O200" s="10">
        <f t="shared" si="197"/>
        <v>41</v>
      </c>
      <c r="P200" s="10">
        <f t="shared" si="198"/>
        <v>41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9.5" customHeight="1">
      <c r="A201" s="77">
        <f>'Sessional + End Term Assessment'!A199</f>
        <v>192</v>
      </c>
      <c r="B201" s="78" t="str">
        <f>'Sessional + End Term Assessment'!B199</f>
        <v>23ETCEC009</v>
      </c>
      <c r="C201" s="104" t="str">
        <f>'Sessional + End Term Assessment'!C199</f>
        <v>RAGHURAJ RANA</v>
      </c>
      <c r="D201" s="10">
        <f>' MID Term 1'!D198+'MID Term 2'!D198</f>
        <v>28</v>
      </c>
      <c r="E201" s="10">
        <f>' MID Term 1'!H198+'MID Term 2'!E198</f>
        <v>26</v>
      </c>
      <c r="F201" s="10">
        <f>' MID Term 1'!L198+'MID Term 2'!F198</f>
        <v>26</v>
      </c>
      <c r="G201" s="10">
        <f>' MID Term 1'!Q198+'MID Term 2'!J198</f>
        <v>27</v>
      </c>
      <c r="H201" s="31">
        <f>' MID Term 1'!R198+'MID Term 2'!N198</f>
        <v>26</v>
      </c>
      <c r="I201" s="10">
        <f t="shared" ref="I201:M201" si="199">IF((D201/$D$8)&gt;=$I$8,1,0)</f>
        <v>1</v>
      </c>
      <c r="J201" s="10">
        <f t="shared" si="199"/>
        <v>1</v>
      </c>
      <c r="K201" s="10">
        <f t="shared" si="199"/>
        <v>1</v>
      </c>
      <c r="L201" s="10">
        <f t="shared" si="199"/>
        <v>1</v>
      </c>
      <c r="M201" s="10">
        <f t="shared" si="199"/>
        <v>1</v>
      </c>
      <c r="N201" s="10">
        <f t="shared" si="196"/>
        <v>133</v>
      </c>
      <c r="O201" s="10">
        <f t="shared" si="197"/>
        <v>67</v>
      </c>
      <c r="P201" s="10">
        <f t="shared" si="198"/>
        <v>67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9.5" customHeight="1">
      <c r="A202" s="77">
        <f>'Sessional + End Term Assessment'!A200</f>
        <v>193</v>
      </c>
      <c r="B202" s="78" t="str">
        <f>'Sessional + End Term Assessment'!B200</f>
        <v>23ETCEC010</v>
      </c>
      <c r="C202" s="104" t="str">
        <f>'Sessional + End Term Assessment'!C200</f>
        <v>RAJAT RAJ SINGH CHOUHAN</v>
      </c>
      <c r="D202" s="10">
        <f>' MID Term 1'!D199+'MID Term 2'!D199</f>
        <v>23</v>
      </c>
      <c r="E202" s="10">
        <f>' MID Term 1'!H199+'MID Term 2'!E199</f>
        <v>22</v>
      </c>
      <c r="F202" s="10">
        <f>' MID Term 1'!L199+'MID Term 2'!F199</f>
        <v>22</v>
      </c>
      <c r="G202" s="10">
        <f>' MID Term 1'!Q199+'MID Term 2'!J199</f>
        <v>23</v>
      </c>
      <c r="H202" s="31">
        <f>' MID Term 1'!R199+'MID Term 2'!N199</f>
        <v>21</v>
      </c>
      <c r="I202" s="10">
        <f t="shared" ref="I202:M202" si="200">IF((D202/$D$8)&gt;=$I$8,1,0)</f>
        <v>1</v>
      </c>
      <c r="J202" s="10">
        <f t="shared" si="200"/>
        <v>1</v>
      </c>
      <c r="K202" s="10">
        <f t="shared" si="200"/>
        <v>1</v>
      </c>
      <c r="L202" s="10">
        <f t="shared" si="200"/>
        <v>1</v>
      </c>
      <c r="M202" s="10">
        <f t="shared" si="200"/>
        <v>1</v>
      </c>
      <c r="N202" s="10">
        <f t="shared" si="196"/>
        <v>111</v>
      </c>
      <c r="O202" s="10">
        <f t="shared" si="197"/>
        <v>56</v>
      </c>
      <c r="P202" s="10">
        <f t="shared" si="198"/>
        <v>56</v>
      </c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9.5" customHeight="1">
      <c r="A203" s="77">
        <f>'Sessional + End Term Assessment'!A201</f>
        <v>194</v>
      </c>
      <c r="B203" s="78" t="str">
        <f>'Sessional + End Term Assessment'!B201</f>
        <v>23ETCEC011</v>
      </c>
      <c r="C203" s="104" t="str">
        <f>'Sessional + End Term Assessment'!C201</f>
        <v>RISHABH SOLANKI</v>
      </c>
      <c r="D203" s="10">
        <f>' MID Term 1'!D200+'MID Term 2'!D200</f>
        <v>27</v>
      </c>
      <c r="E203" s="10">
        <f>' MID Term 1'!H200+'MID Term 2'!E200</f>
        <v>25</v>
      </c>
      <c r="F203" s="10">
        <f>' MID Term 1'!L200+'MID Term 2'!F200</f>
        <v>25</v>
      </c>
      <c r="G203" s="10">
        <f>' MID Term 1'!Q200+'MID Term 2'!J200</f>
        <v>27</v>
      </c>
      <c r="H203" s="31">
        <f>' MID Term 1'!R200+'MID Term 2'!N200</f>
        <v>25</v>
      </c>
      <c r="I203" s="10">
        <f t="shared" ref="I203:M203" si="201">IF((D203/$D$8)&gt;=$I$8,1,0)</f>
        <v>1</v>
      </c>
      <c r="J203" s="10">
        <f t="shared" si="201"/>
        <v>1</v>
      </c>
      <c r="K203" s="10">
        <f t="shared" si="201"/>
        <v>1</v>
      </c>
      <c r="L203" s="10">
        <f t="shared" si="201"/>
        <v>1</v>
      </c>
      <c r="M203" s="10">
        <f t="shared" si="201"/>
        <v>1</v>
      </c>
      <c r="N203" s="10">
        <f t="shared" si="196"/>
        <v>129</v>
      </c>
      <c r="O203" s="10">
        <f t="shared" si="197"/>
        <v>65</v>
      </c>
      <c r="P203" s="10">
        <f t="shared" si="198"/>
        <v>65</v>
      </c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9.5" customHeight="1">
      <c r="A204" s="77">
        <f>'Sessional + End Term Assessment'!A202</f>
        <v>195</v>
      </c>
      <c r="B204" s="78" t="str">
        <f>'Sessional + End Term Assessment'!B202</f>
        <v>23ETCEC012</v>
      </c>
      <c r="C204" s="104" t="str">
        <f>'Sessional + End Term Assessment'!C202</f>
        <v>RUDRAKSH TELI</v>
      </c>
      <c r="D204" s="10">
        <f>' MID Term 1'!D201+'MID Term 2'!D201</f>
        <v>22</v>
      </c>
      <c r="E204" s="10">
        <f>' MID Term 1'!H201+'MID Term 2'!E201</f>
        <v>20</v>
      </c>
      <c r="F204" s="10">
        <f>' MID Term 1'!L201+'MID Term 2'!F201</f>
        <v>20</v>
      </c>
      <c r="G204" s="10">
        <f>' MID Term 1'!Q201+'MID Term 2'!J201</f>
        <v>21</v>
      </c>
      <c r="H204" s="31">
        <f>' MID Term 1'!R201+'MID Term 2'!N201</f>
        <v>20</v>
      </c>
      <c r="I204" s="10">
        <f t="shared" ref="I204:M204" si="202">IF((D204/$D$8)&gt;=$I$8,1,0)</f>
        <v>1</v>
      </c>
      <c r="J204" s="10">
        <f t="shared" si="202"/>
        <v>1</v>
      </c>
      <c r="K204" s="10">
        <f t="shared" si="202"/>
        <v>1</v>
      </c>
      <c r="L204" s="10">
        <f t="shared" si="202"/>
        <v>1</v>
      </c>
      <c r="M204" s="10">
        <f t="shared" si="202"/>
        <v>1</v>
      </c>
      <c r="N204" s="10">
        <f t="shared" si="196"/>
        <v>103</v>
      </c>
      <c r="O204" s="10">
        <f t="shared" si="197"/>
        <v>52</v>
      </c>
      <c r="P204" s="10">
        <f t="shared" si="198"/>
        <v>52</v>
      </c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9.5" customHeight="1">
      <c r="A205" s="77">
        <f>'Sessional + End Term Assessment'!A203</f>
        <v>196</v>
      </c>
      <c r="B205" s="78" t="str">
        <f>'Sessional + End Term Assessment'!B203</f>
        <v>23ETCEC013</v>
      </c>
      <c r="C205" s="104" t="str">
        <f>'Sessional + End Term Assessment'!C203</f>
        <v>SUMIT GOSWAMI</v>
      </c>
      <c r="D205" s="10">
        <f>' MID Term 1'!D202+'MID Term 2'!D202</f>
        <v>22</v>
      </c>
      <c r="E205" s="10">
        <f>' MID Term 1'!H202+'MID Term 2'!E202</f>
        <v>20</v>
      </c>
      <c r="F205" s="10">
        <f>' MID Term 1'!L202+'MID Term 2'!F202</f>
        <v>20</v>
      </c>
      <c r="G205" s="10">
        <f>' MID Term 1'!Q202+'MID Term 2'!J202</f>
        <v>21</v>
      </c>
      <c r="H205" s="31">
        <f>' MID Term 1'!R202+'MID Term 2'!N202</f>
        <v>20</v>
      </c>
      <c r="I205" s="10">
        <f t="shared" ref="I205:M205" si="203">IF((D205/$D$8)&gt;=$I$8,1,0)</f>
        <v>1</v>
      </c>
      <c r="J205" s="10">
        <f t="shared" si="203"/>
        <v>1</v>
      </c>
      <c r="K205" s="10">
        <f t="shared" si="203"/>
        <v>1</v>
      </c>
      <c r="L205" s="10">
        <f t="shared" si="203"/>
        <v>1</v>
      </c>
      <c r="M205" s="10">
        <f t="shared" si="203"/>
        <v>1</v>
      </c>
      <c r="N205" s="10">
        <f t="shared" si="196"/>
        <v>103</v>
      </c>
      <c r="O205" s="10">
        <f t="shared" si="197"/>
        <v>52</v>
      </c>
      <c r="P205" s="10">
        <f t="shared" si="198"/>
        <v>52</v>
      </c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9.5" customHeight="1">
      <c r="A206" s="77">
        <f>'Sessional + End Term Assessment'!A204</f>
        <v>197</v>
      </c>
      <c r="B206" s="78" t="str">
        <f>'Sessional + End Term Assessment'!B204</f>
        <v>23ETCME001</v>
      </c>
      <c r="C206" s="104" t="str">
        <f>'Sessional + End Term Assessment'!C204</f>
        <v>MANOJ MEGHWAL</v>
      </c>
      <c r="D206" s="10">
        <f>' MID Term 1'!D203+'MID Term 2'!D203</f>
        <v>24</v>
      </c>
      <c r="E206" s="10">
        <f>' MID Term 1'!H203+'MID Term 2'!E203</f>
        <v>23</v>
      </c>
      <c r="F206" s="10">
        <f>' MID Term 1'!L203+'MID Term 2'!F203</f>
        <v>22</v>
      </c>
      <c r="G206" s="10">
        <f>' MID Term 1'!Q203+'MID Term 2'!J203</f>
        <v>24</v>
      </c>
      <c r="H206" s="31">
        <f>' MID Term 1'!R203+'MID Term 2'!N203</f>
        <v>22</v>
      </c>
      <c r="I206" s="10">
        <f t="shared" ref="I206:M206" si="204">IF((D206/$D$8)&gt;=$I$8,1,0)</f>
        <v>1</v>
      </c>
      <c r="J206" s="10">
        <f t="shared" si="204"/>
        <v>1</v>
      </c>
      <c r="K206" s="10">
        <f t="shared" si="204"/>
        <v>1</v>
      </c>
      <c r="L206" s="10">
        <f t="shared" si="204"/>
        <v>1</v>
      </c>
      <c r="M206" s="10">
        <f t="shared" si="204"/>
        <v>1</v>
      </c>
      <c r="N206" s="10">
        <f t="shared" si="196"/>
        <v>115</v>
      </c>
      <c r="O206" s="10">
        <f t="shared" si="197"/>
        <v>58</v>
      </c>
      <c r="P206" s="10">
        <f t="shared" si="198"/>
        <v>58</v>
      </c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9.5" customHeight="1">
      <c r="A207" s="77">
        <f>'Sessional + End Term Assessment'!A205</f>
        <v>198</v>
      </c>
      <c r="B207" s="78" t="str">
        <f>'Sessional + End Term Assessment'!B205</f>
        <v>23ETCME002</v>
      </c>
      <c r="C207" s="104" t="str">
        <f>'Sessional + End Term Assessment'!C205</f>
        <v>SAHIL GARASIYA</v>
      </c>
      <c r="D207" s="10" t="s">
        <v>89</v>
      </c>
      <c r="E207" s="10" t="s">
        <v>89</v>
      </c>
      <c r="F207" s="10" t="s">
        <v>89</v>
      </c>
      <c r="G207" s="10" t="s">
        <v>89</v>
      </c>
      <c r="H207" s="10" t="s">
        <v>89</v>
      </c>
      <c r="I207" s="10" t="s">
        <v>89</v>
      </c>
      <c r="J207" s="10" t="s">
        <v>89</v>
      </c>
      <c r="K207" s="10" t="s">
        <v>89</v>
      </c>
      <c r="L207" s="10" t="s">
        <v>89</v>
      </c>
      <c r="M207" s="10" t="s">
        <v>89</v>
      </c>
      <c r="N207" s="10" t="s">
        <v>89</v>
      </c>
      <c r="O207" s="10" t="s">
        <v>89</v>
      </c>
      <c r="P207" s="10" t="s">
        <v>89</v>
      </c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9.5" customHeight="1">
      <c r="A208" s="77">
        <f>'Sessional + End Term Assessment'!A206</f>
        <v>199</v>
      </c>
      <c r="B208" s="78" t="str">
        <f>'Sessional + End Term Assessment'!B206</f>
        <v>23ETCME003</v>
      </c>
      <c r="C208" s="104" t="str">
        <f>'Sessional + End Term Assessment'!C206</f>
        <v>VIKAS MEGHWAL</v>
      </c>
      <c r="D208" s="10">
        <f>' MID Term 1'!D205+'MID Term 2'!D205</f>
        <v>27</v>
      </c>
      <c r="E208" s="10">
        <f>' MID Term 1'!H205+'MID Term 2'!E205</f>
        <v>25</v>
      </c>
      <c r="F208" s="10">
        <f>' MID Term 1'!L205+'MID Term 2'!F205</f>
        <v>25</v>
      </c>
      <c r="G208" s="10">
        <f>' MID Term 1'!Q205+'MID Term 2'!J205</f>
        <v>27</v>
      </c>
      <c r="H208" s="31">
        <f>' MID Term 1'!R205+'MID Term 2'!N205</f>
        <v>25</v>
      </c>
      <c r="I208" s="10">
        <f t="shared" ref="I208:M208" si="205">IF((D208/$D$8)&gt;=$I$8,1,0)</f>
        <v>1</v>
      </c>
      <c r="J208" s="10">
        <f t="shared" si="205"/>
        <v>1</v>
      </c>
      <c r="K208" s="10">
        <f t="shared" si="205"/>
        <v>1</v>
      </c>
      <c r="L208" s="10">
        <f t="shared" si="205"/>
        <v>1</v>
      </c>
      <c r="M208" s="10">
        <f t="shared" si="205"/>
        <v>1</v>
      </c>
      <c r="N208" s="10">
        <f>SUM(D208:H208)</f>
        <v>129</v>
      </c>
      <c r="O208" s="10">
        <f>ROUND(N208/2,0)</f>
        <v>65</v>
      </c>
      <c r="P208" s="10">
        <f>SUM(O208)</f>
        <v>65</v>
      </c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9.5" customHeight="1">
      <c r="A209" s="77">
        <f>'Sessional + End Term Assessment'!A207</f>
        <v>200</v>
      </c>
      <c r="B209" s="78" t="str">
        <f>'Sessional + End Term Assessment'!B207</f>
        <v>23ETCME004</v>
      </c>
      <c r="C209" s="104" t="str">
        <f>'Sessional + End Term Assessment'!C207</f>
        <v>VIKASH KUMAR</v>
      </c>
      <c r="D209" s="10" t="s">
        <v>89</v>
      </c>
      <c r="E209" s="10" t="s">
        <v>89</v>
      </c>
      <c r="F209" s="10" t="s">
        <v>89</v>
      </c>
      <c r="G209" s="10" t="s">
        <v>89</v>
      </c>
      <c r="H209" s="10" t="s">
        <v>89</v>
      </c>
      <c r="I209" s="10" t="s">
        <v>89</v>
      </c>
      <c r="J209" s="10" t="s">
        <v>89</v>
      </c>
      <c r="K209" s="10" t="s">
        <v>89</v>
      </c>
      <c r="L209" s="10" t="s">
        <v>89</v>
      </c>
      <c r="M209" s="10" t="s">
        <v>89</v>
      </c>
      <c r="N209" s="10" t="s">
        <v>89</v>
      </c>
      <c r="O209" s="10" t="s">
        <v>89</v>
      </c>
      <c r="P209" s="10" t="s">
        <v>89</v>
      </c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9.5" customHeight="1">
      <c r="A210" s="17"/>
      <c r="B210" s="17"/>
      <c r="C210" s="17" t="s">
        <v>494</v>
      </c>
      <c r="D210" s="114">
        <f>A209</f>
        <v>200</v>
      </c>
      <c r="E210" s="114">
        <f>A209</f>
        <v>200</v>
      </c>
      <c r="F210" s="114">
        <f>A209</f>
        <v>200</v>
      </c>
      <c r="G210" s="114">
        <f>A209</f>
        <v>200</v>
      </c>
      <c r="H210" s="114">
        <f>A209</f>
        <v>200</v>
      </c>
      <c r="I210" s="115">
        <f t="shared" ref="I210:M210" si="206">SUM(I10:I209)</f>
        <v>169</v>
      </c>
      <c r="J210" s="115">
        <f t="shared" si="206"/>
        <v>155</v>
      </c>
      <c r="K210" s="115">
        <f t="shared" si="206"/>
        <v>144</v>
      </c>
      <c r="L210" s="115">
        <f t="shared" si="206"/>
        <v>160</v>
      </c>
      <c r="M210" s="115">
        <f t="shared" si="206"/>
        <v>163</v>
      </c>
      <c r="N210" s="114"/>
      <c r="O210" s="114"/>
      <c r="P210" s="17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9.5" customHeight="1">
      <c r="A211" s="116" t="s">
        <v>495</v>
      </c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5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9.5" customHeight="1">
      <c r="A212" s="66"/>
      <c r="P212" s="67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9.5" customHeight="1">
      <c r="A213" s="66"/>
      <c r="P213" s="67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9.5" customHeight="1">
      <c r="A214" s="68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70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14" t="s">
        <v>441</v>
      </c>
      <c r="B215" s="2"/>
      <c r="C215" s="3"/>
      <c r="D215" s="50" t="s">
        <v>442</v>
      </c>
      <c r="E215" s="50" t="s">
        <v>443</v>
      </c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9.5" customHeight="1">
      <c r="A216" s="117" t="s">
        <v>496</v>
      </c>
      <c r="B216" s="2"/>
      <c r="C216" s="3"/>
      <c r="D216" s="8">
        <f>ROUND((I210/D210*100),0)</f>
        <v>85</v>
      </c>
      <c r="E216" s="50">
        <f t="shared" ref="E216:E220" si="207">IF(D216&gt;100,"ERROR",IF(D216&gt;=61,3,IF(D216&gt;=46,2,IF(D216&gt;=16,1,IF(D216&gt;15,0,0)))))</f>
        <v>3</v>
      </c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9.5" customHeight="1">
      <c r="A217" s="117" t="s">
        <v>497</v>
      </c>
      <c r="B217" s="2"/>
      <c r="C217" s="3"/>
      <c r="D217" s="8">
        <f>ROUND((J210/E210*100),0)</f>
        <v>78</v>
      </c>
      <c r="E217" s="50">
        <f t="shared" si="207"/>
        <v>3</v>
      </c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9.5" customHeight="1">
      <c r="A218" s="117" t="s">
        <v>498</v>
      </c>
      <c r="B218" s="2"/>
      <c r="C218" s="3"/>
      <c r="D218" s="8">
        <f>ROUND((K210/F210*100),0)</f>
        <v>72</v>
      </c>
      <c r="E218" s="50">
        <f t="shared" si="207"/>
        <v>3</v>
      </c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9.5" customHeight="1">
      <c r="A219" s="117" t="s">
        <v>499</v>
      </c>
      <c r="B219" s="2"/>
      <c r="C219" s="3"/>
      <c r="D219" s="8">
        <f>ROUND((L210/G210*100),0)</f>
        <v>80</v>
      </c>
      <c r="E219" s="50">
        <f t="shared" si="207"/>
        <v>3</v>
      </c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9.5" customHeight="1">
      <c r="A220" s="117" t="s">
        <v>500</v>
      </c>
      <c r="B220" s="2"/>
      <c r="C220" s="3"/>
      <c r="D220" s="8">
        <f>ROUND((M210/H210*100),0)</f>
        <v>82</v>
      </c>
      <c r="E220" s="50">
        <f t="shared" si="207"/>
        <v>3</v>
      </c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9.5" customHeight="1">
      <c r="A221" s="116" t="s">
        <v>501</v>
      </c>
      <c r="B221" s="64"/>
      <c r="C221" s="64"/>
      <c r="D221" s="64"/>
      <c r="E221" s="64"/>
      <c r="F221" s="64"/>
      <c r="G221" s="64"/>
      <c r="H221" s="65"/>
      <c r="I221" s="116" t="s">
        <v>502</v>
      </c>
      <c r="J221" s="64"/>
      <c r="K221" s="64"/>
      <c r="L221" s="64"/>
      <c r="M221" s="64"/>
      <c r="N221" s="64"/>
      <c r="O221" s="64"/>
      <c r="P221" s="65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9.5" customHeight="1">
      <c r="A222" s="66"/>
      <c r="H222" s="67"/>
      <c r="I222" s="66"/>
      <c r="P222" s="67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9.5" customHeight="1">
      <c r="A223" s="66"/>
      <c r="H223" s="67"/>
      <c r="I223" s="66"/>
      <c r="P223" s="67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9.5" customHeight="1">
      <c r="A224" s="68"/>
      <c r="B224" s="69"/>
      <c r="C224" s="69"/>
      <c r="D224" s="69"/>
      <c r="E224" s="69"/>
      <c r="F224" s="69"/>
      <c r="G224" s="69"/>
      <c r="H224" s="70"/>
      <c r="I224" s="68"/>
      <c r="J224" s="69"/>
      <c r="K224" s="69"/>
      <c r="L224" s="69"/>
      <c r="M224" s="69"/>
      <c r="N224" s="69"/>
      <c r="O224" s="69"/>
      <c r="P224" s="70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C225" s="94"/>
      <c r="P225" s="60"/>
    </row>
    <row r="226" ht="15.75" customHeight="1">
      <c r="P226" s="60"/>
    </row>
    <row r="227" ht="15.75" customHeight="1">
      <c r="P227" s="60"/>
    </row>
    <row r="228" ht="15.75" customHeight="1">
      <c r="P228" s="60"/>
    </row>
    <row r="229" ht="15.75" customHeight="1">
      <c r="P229" s="60"/>
    </row>
    <row r="230" ht="15.75" customHeight="1">
      <c r="P230" s="60"/>
    </row>
    <row r="231" ht="15.75" customHeight="1">
      <c r="P231" s="60"/>
    </row>
    <row r="232" ht="15.75" customHeight="1">
      <c r="P232" s="60"/>
    </row>
    <row r="233" ht="15.75" customHeight="1">
      <c r="P233" s="60"/>
    </row>
    <row r="234" ht="15.75" customHeight="1">
      <c r="P234" s="60"/>
    </row>
    <row r="235" ht="15.75" customHeight="1">
      <c r="P235" s="60"/>
    </row>
    <row r="236" ht="15.75" customHeight="1">
      <c r="P236" s="60"/>
    </row>
    <row r="237" ht="15.75" customHeight="1">
      <c r="P237" s="60"/>
    </row>
    <row r="238" ht="15.75" customHeight="1">
      <c r="P238" s="60"/>
    </row>
    <row r="239" ht="15.75" customHeight="1">
      <c r="P239" s="60"/>
    </row>
    <row r="240" ht="15.75" customHeight="1">
      <c r="P240" s="60"/>
    </row>
    <row r="241" ht="15.75" customHeight="1">
      <c r="P241" s="60"/>
    </row>
    <row r="242" ht="15.75" customHeight="1">
      <c r="P242" s="60"/>
    </row>
    <row r="243" ht="15.75" customHeight="1">
      <c r="P243" s="60"/>
    </row>
    <row r="244" ht="15.75" customHeight="1">
      <c r="P244" s="60"/>
    </row>
    <row r="245" ht="15.75" customHeight="1">
      <c r="P245" s="60"/>
    </row>
    <row r="246" ht="15.75" customHeight="1">
      <c r="P246" s="60"/>
    </row>
    <row r="247" ht="15.75" customHeight="1">
      <c r="P247" s="60"/>
    </row>
    <row r="248" ht="15.75" customHeight="1">
      <c r="P248" s="60"/>
    </row>
    <row r="249" ht="15.75" customHeight="1">
      <c r="P249" s="60"/>
    </row>
    <row r="250" ht="15.75" customHeight="1">
      <c r="P250" s="60"/>
    </row>
    <row r="251" ht="15.75" customHeight="1">
      <c r="P251" s="60"/>
    </row>
    <row r="252" ht="15.75" customHeight="1">
      <c r="P252" s="60"/>
    </row>
    <row r="253" ht="15.75" customHeight="1">
      <c r="P253" s="60"/>
    </row>
    <row r="254" ht="15.75" customHeight="1">
      <c r="P254" s="60"/>
    </row>
    <row r="255" ht="15.75" customHeight="1">
      <c r="P255" s="60"/>
    </row>
    <row r="256" ht="15.75" customHeight="1">
      <c r="P256" s="60"/>
    </row>
    <row r="257" ht="15.75" customHeight="1">
      <c r="P257" s="60"/>
    </row>
    <row r="258" ht="15.75" customHeight="1">
      <c r="P258" s="60"/>
    </row>
    <row r="259" ht="15.75" customHeight="1">
      <c r="P259" s="60"/>
    </row>
    <row r="260" ht="15.75" customHeight="1">
      <c r="P260" s="60"/>
    </row>
    <row r="261" ht="15.75" customHeight="1">
      <c r="P261" s="60"/>
    </row>
    <row r="262" ht="15.75" customHeight="1">
      <c r="P262" s="60"/>
    </row>
    <row r="263" ht="15.75" customHeight="1">
      <c r="P263" s="60"/>
    </row>
    <row r="264" ht="15.75" customHeight="1">
      <c r="P264" s="60"/>
    </row>
    <row r="265" ht="15.75" customHeight="1">
      <c r="P265" s="60"/>
    </row>
    <row r="266" ht="15.75" customHeight="1">
      <c r="P266" s="60"/>
    </row>
    <row r="267" ht="15.75" customHeight="1">
      <c r="P267" s="60"/>
    </row>
    <row r="268" ht="15.75" customHeight="1">
      <c r="P268" s="60"/>
    </row>
    <row r="269" ht="15.75" customHeight="1">
      <c r="P269" s="60"/>
    </row>
    <row r="270" ht="15.75" customHeight="1">
      <c r="P270" s="60"/>
    </row>
    <row r="271" ht="15.75" customHeight="1">
      <c r="P271" s="60"/>
    </row>
    <row r="272" ht="15.75" customHeight="1">
      <c r="P272" s="60"/>
    </row>
    <row r="273" ht="15.75" customHeight="1">
      <c r="P273" s="60"/>
    </row>
    <row r="274" ht="15.75" customHeight="1">
      <c r="P274" s="60"/>
    </row>
    <row r="275" ht="15.75" customHeight="1">
      <c r="P275" s="60"/>
    </row>
    <row r="276" ht="15.75" customHeight="1">
      <c r="P276" s="60"/>
    </row>
    <row r="277" ht="15.75" customHeight="1">
      <c r="P277" s="60"/>
    </row>
    <row r="278" ht="15.75" customHeight="1">
      <c r="P278" s="60"/>
    </row>
    <row r="279" ht="15.75" customHeight="1">
      <c r="P279" s="60"/>
    </row>
    <row r="280" ht="15.75" customHeight="1">
      <c r="P280" s="60"/>
    </row>
    <row r="281" ht="15.75" customHeight="1">
      <c r="P281" s="60"/>
    </row>
    <row r="282" ht="15.75" customHeight="1">
      <c r="P282" s="60"/>
    </row>
    <row r="283" ht="15.75" customHeight="1">
      <c r="P283" s="60"/>
    </row>
    <row r="284" ht="15.75" customHeight="1">
      <c r="P284" s="60"/>
    </row>
    <row r="285" ht="15.75" customHeight="1">
      <c r="P285" s="60"/>
    </row>
    <row r="286" ht="15.75" customHeight="1">
      <c r="P286" s="60"/>
    </row>
    <row r="287" ht="15.75" customHeight="1">
      <c r="P287" s="60"/>
    </row>
    <row r="288" ht="15.75" customHeight="1">
      <c r="P288" s="60"/>
    </row>
    <row r="289" ht="15.75" customHeight="1">
      <c r="P289" s="60"/>
    </row>
    <row r="290" ht="15.75" customHeight="1">
      <c r="P290" s="60"/>
    </row>
    <row r="291" ht="15.75" customHeight="1">
      <c r="P291" s="60"/>
    </row>
    <row r="292" ht="15.75" customHeight="1">
      <c r="P292" s="60"/>
    </row>
    <row r="293" ht="15.75" customHeight="1">
      <c r="P293" s="60"/>
    </row>
    <row r="294" ht="15.75" customHeight="1">
      <c r="P294" s="60"/>
    </row>
    <row r="295" ht="15.75" customHeight="1">
      <c r="P295" s="60"/>
    </row>
    <row r="296" ht="15.75" customHeight="1">
      <c r="P296" s="60"/>
    </row>
    <row r="297" ht="15.75" customHeight="1">
      <c r="P297" s="60"/>
    </row>
    <row r="298" ht="15.75" customHeight="1">
      <c r="P298" s="60"/>
    </row>
    <row r="299" ht="15.75" customHeight="1">
      <c r="P299" s="60"/>
    </row>
    <row r="300" ht="15.75" customHeight="1">
      <c r="P300" s="60"/>
    </row>
    <row r="301" ht="15.75" customHeight="1">
      <c r="P301" s="60"/>
    </row>
    <row r="302" ht="15.75" customHeight="1">
      <c r="P302" s="60"/>
    </row>
    <row r="303" ht="15.75" customHeight="1">
      <c r="P303" s="60"/>
    </row>
    <row r="304" ht="15.75" customHeight="1">
      <c r="P304" s="60"/>
    </row>
    <row r="305" ht="15.75" customHeight="1">
      <c r="P305" s="60"/>
    </row>
    <row r="306" ht="15.75" customHeight="1">
      <c r="P306" s="60"/>
    </row>
    <row r="307" ht="15.75" customHeight="1">
      <c r="P307" s="60"/>
    </row>
    <row r="308" ht="15.75" customHeight="1">
      <c r="P308" s="60"/>
    </row>
    <row r="309" ht="15.75" customHeight="1">
      <c r="P309" s="60"/>
    </row>
    <row r="310" ht="15.75" customHeight="1">
      <c r="P310" s="60"/>
    </row>
    <row r="311" ht="15.75" customHeight="1">
      <c r="P311" s="60"/>
    </row>
    <row r="312" ht="15.75" customHeight="1">
      <c r="P312" s="60"/>
    </row>
    <row r="313" ht="15.75" customHeight="1">
      <c r="P313" s="60"/>
    </row>
    <row r="314" ht="15.75" customHeight="1">
      <c r="P314" s="60"/>
    </row>
    <row r="315" ht="15.75" customHeight="1">
      <c r="P315" s="60"/>
    </row>
    <row r="316" ht="15.75" customHeight="1">
      <c r="P316" s="60"/>
    </row>
    <row r="317" ht="15.75" customHeight="1">
      <c r="P317" s="60"/>
    </row>
    <row r="318" ht="15.75" customHeight="1">
      <c r="P318" s="60"/>
    </row>
    <row r="319" ht="15.75" customHeight="1">
      <c r="P319" s="60"/>
    </row>
    <row r="320" ht="15.75" customHeight="1">
      <c r="P320" s="60"/>
    </row>
    <row r="321" ht="15.75" customHeight="1">
      <c r="P321" s="60"/>
    </row>
    <row r="322" ht="15.75" customHeight="1">
      <c r="P322" s="60"/>
    </row>
    <row r="323" ht="15.75" customHeight="1">
      <c r="P323" s="60"/>
    </row>
    <row r="324" ht="15.75" customHeight="1">
      <c r="P324" s="60"/>
    </row>
    <row r="325" ht="15.75" customHeight="1">
      <c r="P325" s="60"/>
    </row>
    <row r="326" ht="15.75" customHeight="1">
      <c r="P326" s="60"/>
    </row>
    <row r="327" ht="15.75" customHeight="1">
      <c r="P327" s="60"/>
    </row>
    <row r="328" ht="15.75" customHeight="1">
      <c r="P328" s="60"/>
    </row>
    <row r="329" ht="15.75" customHeight="1">
      <c r="P329" s="60"/>
    </row>
    <row r="330" ht="15.75" customHeight="1">
      <c r="P330" s="60"/>
    </row>
    <row r="331" ht="15.75" customHeight="1">
      <c r="P331" s="60"/>
    </row>
    <row r="332" ht="15.75" customHeight="1">
      <c r="P332" s="60"/>
    </row>
    <row r="333" ht="15.75" customHeight="1">
      <c r="P333" s="60"/>
    </row>
    <row r="334" ht="15.75" customHeight="1">
      <c r="P334" s="60"/>
    </row>
    <row r="335" ht="15.75" customHeight="1">
      <c r="P335" s="60"/>
    </row>
    <row r="336" ht="15.75" customHeight="1">
      <c r="P336" s="60"/>
    </row>
    <row r="337" ht="15.75" customHeight="1">
      <c r="P337" s="60"/>
    </row>
    <row r="338" ht="15.75" customHeight="1">
      <c r="P338" s="60"/>
    </row>
    <row r="339" ht="15.75" customHeight="1">
      <c r="P339" s="60"/>
    </row>
    <row r="340" ht="15.75" customHeight="1">
      <c r="P340" s="60"/>
    </row>
    <row r="341" ht="15.75" customHeight="1">
      <c r="P341" s="60"/>
    </row>
    <row r="342" ht="15.75" customHeight="1">
      <c r="P342" s="60"/>
    </row>
    <row r="343" ht="15.75" customHeight="1">
      <c r="P343" s="60"/>
    </row>
    <row r="344" ht="15.75" customHeight="1">
      <c r="P344" s="60"/>
    </row>
    <row r="345" ht="15.75" customHeight="1">
      <c r="P345" s="60"/>
    </row>
    <row r="346" ht="15.75" customHeight="1">
      <c r="P346" s="60"/>
    </row>
    <row r="347" ht="15.75" customHeight="1">
      <c r="P347" s="60"/>
    </row>
    <row r="348" ht="15.75" customHeight="1">
      <c r="P348" s="60"/>
    </row>
    <row r="349" ht="15.75" customHeight="1">
      <c r="P349" s="60"/>
    </row>
    <row r="350" ht="15.75" customHeight="1">
      <c r="P350" s="60"/>
    </row>
    <row r="351" ht="15.75" customHeight="1">
      <c r="P351" s="60"/>
    </row>
    <row r="352" ht="15.75" customHeight="1">
      <c r="P352" s="60"/>
    </row>
    <row r="353" ht="15.75" customHeight="1">
      <c r="P353" s="60"/>
    </row>
    <row r="354" ht="15.75" customHeight="1">
      <c r="P354" s="60"/>
    </row>
    <row r="355" ht="15.75" customHeight="1">
      <c r="P355" s="60"/>
    </row>
    <row r="356" ht="15.75" customHeight="1">
      <c r="P356" s="60"/>
    </row>
    <row r="357" ht="15.75" customHeight="1">
      <c r="P357" s="60"/>
    </row>
    <row r="358" ht="15.75" customHeight="1">
      <c r="P358" s="60"/>
    </row>
    <row r="359" ht="15.75" customHeight="1">
      <c r="P359" s="60"/>
    </row>
    <row r="360" ht="15.75" customHeight="1">
      <c r="P360" s="60"/>
    </row>
    <row r="361" ht="15.75" customHeight="1">
      <c r="P361" s="60"/>
    </row>
    <row r="362" ht="15.75" customHeight="1">
      <c r="P362" s="60"/>
    </row>
    <row r="363" ht="15.75" customHeight="1">
      <c r="P363" s="60"/>
    </row>
    <row r="364" ht="15.75" customHeight="1">
      <c r="P364" s="60"/>
    </row>
    <row r="365" ht="15.75" customHeight="1">
      <c r="P365" s="60"/>
    </row>
    <row r="366" ht="15.75" customHeight="1">
      <c r="P366" s="60"/>
    </row>
    <row r="367" ht="15.75" customHeight="1">
      <c r="P367" s="60"/>
    </row>
    <row r="368" ht="15.75" customHeight="1">
      <c r="P368" s="60"/>
    </row>
    <row r="369" ht="15.75" customHeight="1">
      <c r="P369" s="60"/>
    </row>
    <row r="370" ht="15.75" customHeight="1">
      <c r="P370" s="60"/>
    </row>
    <row r="371" ht="15.75" customHeight="1">
      <c r="P371" s="60"/>
    </row>
    <row r="372" ht="15.75" customHeight="1">
      <c r="P372" s="60"/>
    </row>
    <row r="373" ht="15.75" customHeight="1">
      <c r="P373" s="60"/>
    </row>
    <row r="374" ht="15.75" customHeight="1">
      <c r="P374" s="60"/>
    </row>
    <row r="375" ht="15.75" customHeight="1">
      <c r="P375" s="60"/>
    </row>
    <row r="376" ht="15.75" customHeight="1">
      <c r="P376" s="60"/>
    </row>
    <row r="377" ht="15.75" customHeight="1">
      <c r="P377" s="60"/>
    </row>
    <row r="378" ht="15.75" customHeight="1">
      <c r="P378" s="60"/>
    </row>
    <row r="379" ht="15.75" customHeight="1">
      <c r="P379" s="60"/>
    </row>
    <row r="380" ht="15.75" customHeight="1">
      <c r="P380" s="60"/>
    </row>
    <row r="381" ht="15.75" customHeight="1">
      <c r="P381" s="60"/>
    </row>
    <row r="382" ht="15.75" customHeight="1">
      <c r="P382" s="60"/>
    </row>
    <row r="383" ht="15.75" customHeight="1">
      <c r="P383" s="60"/>
    </row>
    <row r="384" ht="15.75" customHeight="1">
      <c r="P384" s="60"/>
    </row>
    <row r="385" ht="15.75" customHeight="1">
      <c r="P385" s="60"/>
    </row>
    <row r="386" ht="15.75" customHeight="1">
      <c r="P386" s="60"/>
    </row>
    <row r="387" ht="15.75" customHeight="1">
      <c r="P387" s="60"/>
    </row>
    <row r="388" ht="15.75" customHeight="1">
      <c r="P388" s="60"/>
    </row>
    <row r="389" ht="15.75" customHeight="1">
      <c r="P389" s="60"/>
    </row>
    <row r="390" ht="15.75" customHeight="1">
      <c r="P390" s="60"/>
    </row>
    <row r="391" ht="15.75" customHeight="1">
      <c r="P391" s="60"/>
    </row>
    <row r="392" ht="15.75" customHeight="1">
      <c r="P392" s="60"/>
    </row>
    <row r="393" ht="15.75" customHeight="1">
      <c r="P393" s="60"/>
    </row>
    <row r="394" ht="15.75" customHeight="1">
      <c r="P394" s="60"/>
    </row>
    <row r="395" ht="15.75" customHeight="1">
      <c r="P395" s="60"/>
    </row>
    <row r="396" ht="15.75" customHeight="1">
      <c r="P396" s="60"/>
    </row>
    <row r="397" ht="15.75" customHeight="1">
      <c r="P397" s="60"/>
    </row>
    <row r="398" ht="15.75" customHeight="1">
      <c r="P398" s="60"/>
    </row>
    <row r="399" ht="15.75" customHeight="1">
      <c r="P399" s="60"/>
    </row>
    <row r="400" ht="15.75" customHeight="1">
      <c r="P400" s="60"/>
    </row>
    <row r="401" ht="15.75" customHeight="1">
      <c r="P401" s="60"/>
    </row>
    <row r="402" ht="15.75" customHeight="1">
      <c r="P402" s="60"/>
    </row>
    <row r="403" ht="15.75" customHeight="1">
      <c r="P403" s="60"/>
    </row>
    <row r="404" ht="15.75" customHeight="1">
      <c r="P404" s="60"/>
    </row>
    <row r="405" ht="15.75" customHeight="1">
      <c r="P405" s="60"/>
    </row>
    <row r="406" ht="15.75" customHeight="1">
      <c r="P406" s="60"/>
    </row>
    <row r="407" ht="15.75" customHeight="1">
      <c r="P407" s="60"/>
    </row>
    <row r="408" ht="15.75" customHeight="1">
      <c r="P408" s="60"/>
    </row>
    <row r="409" ht="15.75" customHeight="1">
      <c r="P409" s="60"/>
    </row>
    <row r="410" ht="15.75" customHeight="1">
      <c r="P410" s="60"/>
    </row>
    <row r="411" ht="15.75" customHeight="1">
      <c r="P411" s="60"/>
    </row>
    <row r="412" ht="15.75" customHeight="1">
      <c r="P412" s="60"/>
    </row>
    <row r="413" ht="15.75" customHeight="1">
      <c r="P413" s="60"/>
    </row>
    <row r="414" ht="15.75" customHeight="1">
      <c r="P414" s="60"/>
    </row>
    <row r="415" ht="15.75" customHeight="1">
      <c r="P415" s="60"/>
    </row>
    <row r="416" ht="15.75" customHeight="1">
      <c r="P416" s="60"/>
    </row>
    <row r="417" ht="15.75" customHeight="1">
      <c r="P417" s="60"/>
    </row>
    <row r="418" ht="15.75" customHeight="1">
      <c r="P418" s="60"/>
    </row>
    <row r="419" ht="15.75" customHeight="1">
      <c r="P419" s="60"/>
    </row>
    <row r="420" ht="15.75" customHeight="1">
      <c r="P420" s="60"/>
    </row>
    <row r="421" ht="15.75" customHeight="1">
      <c r="P421" s="60"/>
    </row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8">
    <mergeCell ref="E5:E6"/>
    <mergeCell ref="F5:F6"/>
    <mergeCell ref="G5:G6"/>
    <mergeCell ref="H5:H6"/>
    <mergeCell ref="I8:I9"/>
    <mergeCell ref="J8:J9"/>
    <mergeCell ref="K8:K9"/>
    <mergeCell ref="L8:L9"/>
    <mergeCell ref="M8:M9"/>
    <mergeCell ref="N8:N9"/>
    <mergeCell ref="I5:M5"/>
    <mergeCell ref="N5:N7"/>
    <mergeCell ref="I6:I7"/>
    <mergeCell ref="J6:J7"/>
    <mergeCell ref="K6:K7"/>
    <mergeCell ref="L6:L7"/>
    <mergeCell ref="M6:M7"/>
    <mergeCell ref="O5:O7"/>
    <mergeCell ref="P5:P7"/>
    <mergeCell ref="O8:O9"/>
    <mergeCell ref="P8:P9"/>
    <mergeCell ref="A1:P1"/>
    <mergeCell ref="A2:P2"/>
    <mergeCell ref="A3:P3"/>
    <mergeCell ref="A4:P4"/>
    <mergeCell ref="A5:A8"/>
    <mergeCell ref="B5:B8"/>
    <mergeCell ref="D5:D6"/>
    <mergeCell ref="A220:C220"/>
    <mergeCell ref="A221:H224"/>
    <mergeCell ref="I221:P224"/>
    <mergeCell ref="A9:C9"/>
    <mergeCell ref="A211:P214"/>
    <mergeCell ref="A215:C215"/>
    <mergeCell ref="A216:C216"/>
    <mergeCell ref="A217:C217"/>
    <mergeCell ref="A218:C218"/>
    <mergeCell ref="A219:C219"/>
  </mergeCells>
  <conditionalFormatting sqref="D10:H210 E180:P180 E198:P198 E207:P207 E209:P209 I210:M210 N10:O210">
    <cfRule type="containsText" dxfId="0" priority="1" operator="containsText" text="AB">
      <formula>NOT(ISERROR(SEARCH(("AB"),(D10))))</formula>
    </cfRule>
  </conditionalFormatting>
  <conditionalFormatting sqref="I10:M210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rowBreaks count="2" manualBreakCount="2">
    <brk id="146" man="1"/>
    <brk id="52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2018-02-21T04:44:08Z</dcterms:created>
  <dc:creator>Shruti Jain</dc:creator>
</cp:coreProperties>
</file>