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Remedial Class" sheetId="6" r:id="rId9"/>
    <sheet state="visible" name="MID Term 2" sheetId="7" r:id="rId10"/>
    <sheet state="visible" name="Remedial Class-2" sheetId="8" r:id="rId11"/>
    <sheet state="visible" name="Attainment Sheet Sessional" sheetId="9" r:id="rId12"/>
    <sheet state="visible" name="Attainment CO to PO Sessional" sheetId="10" r:id="rId13"/>
    <sheet state="visible" name="Attainment Tool C to PO FINAL" sheetId="11" r:id="rId14"/>
  </sheets>
  <definedNames/>
  <calcPr/>
  <extLst>
    <ext uri="GoogleSheetsCustomDataVersion2">
      <go:sheetsCustomData xmlns:go="http://customooxmlschemas.google.com/" r:id="rId15" roundtripDataChecksum="YcsqNoUHkDnafNQScCoMtLPoHw/qBGAOaaCwdT5TQuE="/>
    </ext>
  </extLst>
</workbook>
</file>

<file path=xl/sharedStrings.xml><?xml version="1.0" encoding="utf-8"?>
<sst xmlns="http://schemas.openxmlformats.org/spreadsheetml/2006/main" count="2372" uniqueCount="457">
  <si>
    <t>DEPARTMENT OF COMPUTER SCIENCE AND ENGG.</t>
  </si>
  <si>
    <t>CO to PO &amp; PSO Mapping</t>
  </si>
  <si>
    <t>II YEAR III SEM SEC A and B</t>
  </si>
  <si>
    <t>SUBJECT: Data Structure and Algorithm                                                                                                      Faculty: Akhilesh Deep Arya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</si>
  <si>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</si>
  <si>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</si>
  <si>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</si>
  <si>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</si>
  <si>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</si>
  <si>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</si>
  <si>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</si>
  <si>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</si>
  <si>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</si>
  <si>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</si>
  <si>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</si>
  <si>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</si>
  <si>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</si>
  <si>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</si>
  <si>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</si>
  <si>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</si>
  <si>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CO23CS405.1</t>
  </si>
  <si>
    <t>CO23CS405.2</t>
  </si>
  <si>
    <t>CO23CS405.3</t>
  </si>
  <si>
    <t>CO23CS405.4</t>
  </si>
  <si>
    <t>CO23CS405.5</t>
  </si>
  <si>
    <t>C23CS405 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</si>
  <si>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</si>
  <si>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</si>
  <si>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</si>
  <si>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 xml:space="preserve">SUBJECT: Data Structure and Algorithm                                                                        Subject Teacher: 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</si>
  <si>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</si>
  <si>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</si>
  <si>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</si>
  <si>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</si>
  <si>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</si>
  <si>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</si>
  <si>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</si>
  <si>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</si>
  <si>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</si>
  <si>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</si>
  <si>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</si>
  <si>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22ETCCS001</t>
  </si>
  <si>
    <t>AADARSH SONI</t>
  </si>
  <si>
    <t>22ETCCS002</t>
  </si>
  <si>
    <t>ABDUL ATTIF</t>
  </si>
  <si>
    <t>22ETCCS003</t>
  </si>
  <si>
    <t>ABHIJEET GARG</t>
  </si>
  <si>
    <t>22ETCCS004</t>
  </si>
  <si>
    <t>ADITYA CHHIPA</t>
  </si>
  <si>
    <t>22ETCCS005</t>
  </si>
  <si>
    <t>ADITYA GIRI GOSWAMI</t>
  </si>
  <si>
    <t>22ETCCS006</t>
  </si>
  <si>
    <t>ADITYA SHARMA</t>
  </si>
  <si>
    <t>22ETCCS007</t>
  </si>
  <si>
    <t>AJIT KUMAR</t>
  </si>
  <si>
    <t>22ETCCS008</t>
  </si>
  <si>
    <t>AKASH SONI</t>
  </si>
  <si>
    <t>22ETCCS009</t>
  </si>
  <si>
    <t>AKSHAT JANGID</t>
  </si>
  <si>
    <t>22ETCCS010</t>
  </si>
  <si>
    <t>AKSHAT KUMAR SAINI</t>
  </si>
  <si>
    <t>22ETCCS011</t>
  </si>
  <si>
    <t>AKSHI BARGURJAR</t>
  </si>
  <si>
    <t>22ETCCS012</t>
  </si>
  <si>
    <t>AKSHIT NALWAYA</t>
  </si>
  <si>
    <t>22ETCCS013</t>
  </si>
  <si>
    <t>AKSHITA KUMAWAT</t>
  </si>
  <si>
    <t>22ETCCS014</t>
  </si>
  <si>
    <t>AKSHITA PANCHAL</t>
  </si>
  <si>
    <t>22ETCCS015</t>
  </si>
  <si>
    <t>ALI ASGAR ORA WALA</t>
  </si>
  <si>
    <t>22ETCCS017</t>
  </si>
  <si>
    <t>ANGHA VARANGAONKAR</t>
  </si>
  <si>
    <t>22ETCCS018</t>
  </si>
  <si>
    <t>ANKIT DHANAWAT</t>
  </si>
  <si>
    <t>22ETCCS019</t>
  </si>
  <si>
    <t>ANSHIKA JAIN</t>
  </si>
  <si>
    <t>22ETCCS020</t>
  </si>
  <si>
    <t>ARCHIT JAIN</t>
  </si>
  <si>
    <t>22ETCCS021</t>
  </si>
  <si>
    <t>ARIN UPADHAYAY</t>
  </si>
  <si>
    <t>22ETCCS022</t>
  </si>
  <si>
    <t>ARUSH MENARIA</t>
  </si>
  <si>
    <t>22ETCCS023</t>
  </si>
  <si>
    <t>ARYAN TALWAR</t>
  </si>
  <si>
    <t>22ETCCS024</t>
  </si>
  <si>
    <t>AVIKA SURANA</t>
  </si>
  <si>
    <t>22ETCCS025</t>
  </si>
  <si>
    <t>BHAWANA KUMARI</t>
  </si>
  <si>
    <t>22ETCCS026</t>
  </si>
  <si>
    <t>BHUMI JAIN</t>
  </si>
  <si>
    <t>22ETCCS027</t>
  </si>
  <si>
    <t>BHUWAN SUTHAR</t>
  </si>
  <si>
    <t>22ETCCS028</t>
  </si>
  <si>
    <t>CHETAN NAGDA</t>
  </si>
  <si>
    <t>22ETCCS029</t>
  </si>
  <si>
    <t>CHIRAG SHARMA</t>
  </si>
  <si>
    <t>22ETCCS030</t>
  </si>
  <si>
    <t>MS. CIA SHARMMA</t>
  </si>
  <si>
    <t>22ETCCS031</t>
  </si>
  <si>
    <t>DAIVIK SHARMA</t>
  </si>
  <si>
    <t>22ETCCS032</t>
  </si>
  <si>
    <t>DAKSH JAIN</t>
  </si>
  <si>
    <t>22ETCCS033</t>
  </si>
  <si>
    <t>DAKSH MENARIA</t>
  </si>
  <si>
    <t>22ETCCS034</t>
  </si>
  <si>
    <t>DEV PARAKH</t>
  </si>
  <si>
    <t>22ETCCS035</t>
  </si>
  <si>
    <t>DHANESH JOSHI</t>
  </si>
  <si>
    <t>22ETCCS036</t>
  </si>
  <si>
    <t>DHEERAJ SINGH THAPA</t>
  </si>
  <si>
    <t>22ETCCS037</t>
  </si>
  <si>
    <t>DHWANI KHUSHLANI</t>
  </si>
  <si>
    <t>22ETCCS038</t>
  </si>
  <si>
    <t>DIKSHIT DARJI</t>
  </si>
  <si>
    <t>22ETCCS039</t>
  </si>
  <si>
    <t>MSDIKSHITA SHARMA</t>
  </si>
  <si>
    <t>22ETCCS040</t>
  </si>
  <si>
    <t>DIVYA BAGORA</t>
  </si>
  <si>
    <t>22ETCCS041</t>
  </si>
  <si>
    <t>DIVYANSHU SHARMA</t>
  </si>
  <si>
    <t>22ETCCS042</t>
  </si>
  <si>
    <t>DIVYASHAKTI PAL</t>
  </si>
  <si>
    <t>22ETCCS043</t>
  </si>
  <si>
    <t>DIYA JAIN</t>
  </si>
  <si>
    <t>22ETCCS044</t>
  </si>
  <si>
    <t>DIYA PALIWAL</t>
  </si>
  <si>
    <t>22ETCCS045</t>
  </si>
  <si>
    <t>FALGUN CHOUDHARY</t>
  </si>
  <si>
    <t>22ETCCS046</t>
  </si>
  <si>
    <t>GARGI SHARMA</t>
  </si>
  <si>
    <t>22ETCCS047</t>
  </si>
  <si>
    <t>GARV BAKLIWAL</t>
  </si>
  <si>
    <t>22ETCCS048</t>
  </si>
  <si>
    <t>GARVIT NANDAWAT</t>
  </si>
  <si>
    <t>22ETCCS049</t>
  </si>
  <si>
    <t>GAURAV JAIN</t>
  </si>
  <si>
    <t>22ETCCS050</t>
  </si>
  <si>
    <t>GAURAVI NEGI</t>
  </si>
  <si>
    <t>22ETCCS051</t>
  </si>
  <si>
    <t>GAURI SUTHAR</t>
  </si>
  <si>
    <t>22ETCCS053</t>
  </si>
  <si>
    <t>GOURAV POKHARNA</t>
  </si>
  <si>
    <t>22ETCCS054</t>
  </si>
  <si>
    <t>HARDIK BATWAL</t>
  </si>
  <si>
    <t>22ETCCS055</t>
  </si>
  <si>
    <t>HARSH DANGI</t>
  </si>
  <si>
    <t>22ETCCS056</t>
  </si>
  <si>
    <t>HARSH KAWADIA</t>
  </si>
  <si>
    <t>22ETCCS057</t>
  </si>
  <si>
    <t>HARSH TAMBOLI</t>
  </si>
  <si>
    <t>22ETCCS058</t>
  </si>
  <si>
    <t>HARSHAL JAIN</t>
  </si>
  <si>
    <t>22ETCCS059</t>
  </si>
  <si>
    <t>HARSHIT POKHARNA</t>
  </si>
  <si>
    <t>22ETCCS060</t>
  </si>
  <si>
    <t>HARSHVARDHAN SINGH CHAUHAN</t>
  </si>
  <si>
    <t>22ETCCS061</t>
  </si>
  <si>
    <t>HARSHVARDHAN SINGH KITAWAT</t>
  </si>
  <si>
    <t>22ETCCS062</t>
  </si>
  <si>
    <t>HEMANT AHUJA</t>
  </si>
  <si>
    <t>22ETCCS064</t>
  </si>
  <si>
    <t>HIMANK LOHAR</t>
  </si>
  <si>
    <t>22ETCCS065</t>
  </si>
  <si>
    <t>HIMANSHI PRAJAPAT</t>
  </si>
  <si>
    <t>22ETCCS066</t>
  </si>
  <si>
    <t>HIMANSHU KALAL</t>
  </si>
  <si>
    <t>22ETCCS067</t>
  </si>
  <si>
    <t>HONHAR RAWAL</t>
  </si>
  <si>
    <t>22ETCCS068</t>
  </si>
  <si>
    <t>HUSAIN BOHRA TIDIWALA</t>
  </si>
  <si>
    <t>22ETCCS069</t>
  </si>
  <si>
    <t>JAINISH JAIN</t>
  </si>
  <si>
    <t>22ETCCS070</t>
  </si>
  <si>
    <t>JAYESH JOSHI</t>
  </si>
  <si>
    <t>22ETCCS071</t>
  </si>
  <si>
    <t>JAYESH MANDAWAT</t>
  </si>
  <si>
    <t>22ETCCS072</t>
  </si>
  <si>
    <t>JINENDRA SINGH DODIYA</t>
  </si>
  <si>
    <t>22ETCCS073</t>
  </si>
  <si>
    <t>KANIKA GUPTA</t>
  </si>
  <si>
    <t>22ETCCS074</t>
  </si>
  <si>
    <t>KANISHK GUPTA</t>
  </si>
  <si>
    <t>22ETCCS075</t>
  </si>
  <si>
    <t>KAPIL KALAL</t>
  </si>
  <si>
    <t>22ETCCS076</t>
  </si>
  <si>
    <t>KARAN SWAMI</t>
  </si>
  <si>
    <t>22ETCCS077</t>
  </si>
  <si>
    <t>KARTIK JAIN</t>
  </si>
  <si>
    <t>22ETCCS078</t>
  </si>
  <si>
    <t>KARTIK KRISHNA KALE</t>
  </si>
  <si>
    <t>22ETCCS079</t>
  </si>
  <si>
    <t>KAVYA PALIWAL</t>
  </si>
  <si>
    <t>22ETCCS080</t>
  </si>
  <si>
    <t>KETAN OJHA</t>
  </si>
  <si>
    <t>22ETCCS081</t>
  </si>
  <si>
    <t>KHUSH JAIN</t>
  </si>
  <si>
    <t>22ETCCS082</t>
  </si>
  <si>
    <t>KHUSHI SHARMA</t>
  </si>
  <si>
    <t>22ETCCS083</t>
  </si>
  <si>
    <t>KIRTAN TAMBOLI</t>
  </si>
  <si>
    <t>22ETCCS085</t>
  </si>
  <si>
    <t>KONPAL SHARMA</t>
  </si>
  <si>
    <t>22ETCCS086</t>
  </si>
  <si>
    <t>KRITI PATWA</t>
  </si>
  <si>
    <t>22ETCCS087</t>
  </si>
  <si>
    <t>KUSH PARSAI</t>
  </si>
  <si>
    <t>22ETCCS088</t>
  </si>
  <si>
    <t>KUSHAL MEENA</t>
  </si>
  <si>
    <t>22ETCCS089</t>
  </si>
  <si>
    <t>LAKSHIT PALIWAL</t>
  </si>
  <si>
    <t>22ETCCS090</t>
  </si>
  <si>
    <t>LAKSHY JAIN</t>
  </si>
  <si>
    <t>22ETCCS091</t>
  </si>
  <si>
    <t>LAKSHYARAJ CHOUDHARY</t>
  </si>
  <si>
    <t>22ETCCS092</t>
  </si>
  <si>
    <t>LAL SINGH JHALA</t>
  </si>
  <si>
    <t>22ETCCS093</t>
  </si>
  <si>
    <t>LUCKY LOHAR</t>
  </si>
  <si>
    <t>22ETCCS094</t>
  </si>
  <si>
    <t>MAHATV BHATNAGAR</t>
  </si>
  <si>
    <t>22ETCCS095</t>
  </si>
  <si>
    <t>MAHENDRA SINGH SISODIYA</t>
  </si>
  <si>
    <t>22ETCCS096</t>
  </si>
  <si>
    <t>MSMAHIMA CHOUHAN</t>
  </si>
  <si>
    <t>22ETCCS097</t>
  </si>
  <si>
    <t>MAHIPAL SINGH JHALA</t>
  </si>
  <si>
    <t>22ETCCS098</t>
  </si>
  <si>
    <t>MAHIRAJ SINGH SANKHLA</t>
  </si>
  <si>
    <t>22ETCCS099</t>
  </si>
  <si>
    <t>MANAS PARWANI</t>
  </si>
  <si>
    <t>22ETCCS100</t>
  </si>
  <si>
    <t>MANASVI SHARMA</t>
  </si>
  <si>
    <t>22ETCCS101</t>
  </si>
  <si>
    <t>MANASWINI SHARMA</t>
  </si>
  <si>
    <t>22ETCCS102</t>
  </si>
  <si>
    <t>MANSI DUBE</t>
  </si>
  <si>
    <t>22ETCCS103</t>
  </si>
  <si>
    <t>MAYANK KASERA</t>
  </si>
  <si>
    <t>22ETCCS104</t>
  </si>
  <si>
    <t>MAYANK TRIVEDI</t>
  </si>
  <si>
    <t>22ETCCS105</t>
  </si>
  <si>
    <t>MEDHAVI KAUSHIK</t>
  </si>
  <si>
    <t>22ETCCS106</t>
  </si>
  <si>
    <t>MEETRAJ SINGH</t>
  </si>
  <si>
    <t>22ETCCS107</t>
  </si>
  <si>
    <t>MITALI PALIWAL</t>
  </si>
  <si>
    <t>22ETCCS108</t>
  </si>
  <si>
    <t>MITVESH AMETA</t>
  </si>
  <si>
    <t>22ETCCS109</t>
  </si>
  <si>
    <t>MOHAMMED YASAR</t>
  </si>
  <si>
    <t>22ETCCS110</t>
  </si>
  <si>
    <t>MOHIT KALAL</t>
  </si>
  <si>
    <t>22ETCCS111</t>
  </si>
  <si>
    <t>MOHIT KUMAWAT</t>
  </si>
  <si>
    <t>22ETCCS112</t>
  </si>
  <si>
    <t>MONIL SETH</t>
  </si>
  <si>
    <t>22ETCCS113</t>
  </si>
  <si>
    <t>NAKUL PANDYA</t>
  </si>
  <si>
    <t>22ETCCS114</t>
  </si>
  <si>
    <t>NEERAJ DANGI</t>
  </si>
  <si>
    <t>22ETCCS115</t>
  </si>
  <si>
    <t>NIKHIL RAJ MALI</t>
  </si>
  <si>
    <t>22ETCCS116</t>
  </si>
  <si>
    <t>NIMISHKA CHAUHAN</t>
  </si>
  <si>
    <t>22ETCCS117</t>
  </si>
  <si>
    <t>NISHANT MENARIA</t>
  </si>
  <si>
    <t>22ETCCS118</t>
  </si>
  <si>
    <t>MSPALAK KUMAWAT</t>
  </si>
  <si>
    <t>22ETCCS119</t>
  </si>
  <si>
    <t>PARSHVI HARKAWAT</t>
  </si>
  <si>
    <t>22ETCCS120</t>
  </si>
  <si>
    <t>PRAGYA BUJ</t>
  </si>
  <si>
    <t>22ETCCS121</t>
  </si>
  <si>
    <t>PRATIBHA SINGH</t>
  </si>
  <si>
    <t>22ETCCS122</t>
  </si>
  <si>
    <t>PRINCE DANGI</t>
  </si>
  <si>
    <t>22ETCCS123</t>
  </si>
  <si>
    <t>PRIYANSH JAIN</t>
  </si>
  <si>
    <t>22ETCCS124</t>
  </si>
  <si>
    <t>PURVAM CHATURVEDI</t>
  </si>
  <si>
    <t>22ETCCS125</t>
  </si>
  <si>
    <t>PUSHKAR GAMETI</t>
  </si>
  <si>
    <t>22ETCCS126</t>
  </si>
  <si>
    <t>PUSHPENDRA MENARIA</t>
  </si>
  <si>
    <t>22ETCCS127</t>
  </si>
  <si>
    <t>QAIDJOHAR JUKKER</t>
  </si>
  <si>
    <t>22ETCCS128</t>
  </si>
  <si>
    <t>RAGHAVENDRA BAHETI</t>
  </si>
  <si>
    <t>22ETCCS129</t>
  </si>
  <si>
    <t>RAJ LAXKAR</t>
  </si>
  <si>
    <t>22ETCCS130</t>
  </si>
  <si>
    <t>RAJ SHRIMALI</t>
  </si>
  <si>
    <t>22ETCCS131</t>
  </si>
  <si>
    <t>RAM MUNDRA</t>
  </si>
  <si>
    <t>22ETCCS132</t>
  </si>
  <si>
    <t>RAMMITH K R</t>
  </si>
  <si>
    <t>22ETCCS133</t>
  </si>
  <si>
    <t>RANITH BISWAS</t>
  </si>
  <si>
    <t>22ETCCS134</t>
  </si>
  <si>
    <t>RANJIT SINGH SHAKTAWAT</t>
  </si>
  <si>
    <t>22ETCCS135</t>
  </si>
  <si>
    <t>MSRAUNAK TAK</t>
  </si>
  <si>
    <t>22ETCCS136</t>
  </si>
  <si>
    <t>RAVI JOSHI</t>
  </si>
  <si>
    <t>22ETCCS137</t>
  </si>
  <si>
    <t>RAVI MENARIYA</t>
  </si>
  <si>
    <t>22ETCCS138</t>
  </si>
  <si>
    <t>RITIK SHARMA</t>
  </si>
  <si>
    <t>22ETCCS139</t>
  </si>
  <si>
    <t>RITISHA SEN</t>
  </si>
  <si>
    <t>22ETCCS140</t>
  </si>
  <si>
    <t>ROHIT AGARWAL</t>
  </si>
  <si>
    <t>22ETCCS141</t>
  </si>
  <si>
    <t>ROSHAN SHARMA</t>
  </si>
  <si>
    <t>22ETCCS142</t>
  </si>
  <si>
    <t>ROSHNI MENARIA</t>
  </si>
  <si>
    <t>22ETCCS143</t>
  </si>
  <si>
    <t>RUDRA PUROHIT</t>
  </si>
  <si>
    <t>22ETCCS144</t>
  </si>
  <si>
    <t>RUDRAVEER SINGH PANWAR</t>
  </si>
  <si>
    <t>22ETCCS145</t>
  </si>
  <si>
    <t>SHAAN SANADHYA</t>
  </si>
  <si>
    <t>22ETCCS146</t>
  </si>
  <si>
    <t>SHACHI JAIN</t>
  </si>
  <si>
    <t>22ETCCS147</t>
  </si>
  <si>
    <t>SHAURYA KUNDAR</t>
  </si>
  <si>
    <t>22ETCCS148</t>
  </si>
  <si>
    <t>SHOURYA BORDIA</t>
  </si>
  <si>
    <t>22ETCCS149</t>
  </si>
  <si>
    <t>SHUBHAM YADAV</t>
  </si>
  <si>
    <t>22ETCCS150</t>
  </si>
  <si>
    <t>SIDDHARTH KUMAR SINGH</t>
  </si>
  <si>
    <t>22ETCCS151</t>
  </si>
  <si>
    <t>SIDDHARTH MENARIA</t>
  </si>
  <si>
    <t>22ETCCS152</t>
  </si>
  <si>
    <t>SRAJAN MENARIA</t>
  </si>
  <si>
    <t>22ETCCS154</t>
  </si>
  <si>
    <t>SUMIT DANGI</t>
  </si>
  <si>
    <t>22ETCCS155</t>
  </si>
  <si>
    <t>SURBHI TAILOR</t>
  </si>
  <si>
    <t>22ETCCS156</t>
  </si>
  <si>
    <t>SURYANSH MADHUKAR</t>
  </si>
  <si>
    <t>22ETCCS157</t>
  </si>
  <si>
    <t>TALENT JAIN</t>
  </si>
  <si>
    <t>22ETCCS158</t>
  </si>
  <si>
    <t>TANISHK VYAS</t>
  </si>
  <si>
    <t>22ETCCS159</t>
  </si>
  <si>
    <t>TANVI SHARMA</t>
  </si>
  <si>
    <t>22ETCCS160</t>
  </si>
  <si>
    <t>TOHEED AKHTAR</t>
  </si>
  <si>
    <t>22ETCCS161</t>
  </si>
  <si>
    <t>TUSHAR PRAJAPAT</t>
  </si>
  <si>
    <t>22ETCCS162</t>
  </si>
  <si>
    <t>TUSHAR SINGH RAWAT</t>
  </si>
  <si>
    <t>22ETCCS163</t>
  </si>
  <si>
    <t>UJJWAL SINGH CHOUHAN</t>
  </si>
  <si>
    <t>22ETCCS164</t>
  </si>
  <si>
    <t>USHIT SHARMA</t>
  </si>
  <si>
    <t>22ETCCS165</t>
  </si>
  <si>
    <t>UTKARSH BAJPAI</t>
  </si>
  <si>
    <t>22ETCCS166</t>
  </si>
  <si>
    <t>VAIBHAV GOYAL</t>
  </si>
  <si>
    <t>22ETCCS167</t>
  </si>
  <si>
    <t>VANSH BHATNAGAR</t>
  </si>
  <si>
    <t>22ETCCS168</t>
  </si>
  <si>
    <t>VINAY VADERA</t>
  </si>
  <si>
    <t>22ETCCS169</t>
  </si>
  <si>
    <t>VINITA MENARIA</t>
  </si>
  <si>
    <t>22ETCCS170</t>
  </si>
  <si>
    <t>VISHAL MENARIYA</t>
  </si>
  <si>
    <t>22ETCCS171</t>
  </si>
  <si>
    <t>VISHAL SINGH RAO</t>
  </si>
  <si>
    <t>22ETCCS172</t>
  </si>
  <si>
    <t>VIVEK SHARMA</t>
  </si>
  <si>
    <t>22ETCCS173</t>
  </si>
  <si>
    <t>VIVEK SHRIMALI</t>
  </si>
  <si>
    <t>22ETCCS174</t>
  </si>
  <si>
    <t>YANA OZHA</t>
  </si>
  <si>
    <t>22ETCCS175</t>
  </si>
  <si>
    <t>YASH VAGHELA</t>
  </si>
  <si>
    <t>22ETCCS300</t>
  </si>
  <si>
    <t>KEVALI ASHOK KANAGALE</t>
  </si>
  <si>
    <t>22ETCCS301</t>
  </si>
  <si>
    <t>KARAN SUTHAR</t>
  </si>
  <si>
    <t>22ETCCS302</t>
  </si>
  <si>
    <t>VINEET SHARMA</t>
  </si>
  <si>
    <t>23ETCCS200</t>
  </si>
  <si>
    <t>GOPAL PALIWAL</t>
  </si>
  <si>
    <t>23ETCCS201</t>
  </si>
  <si>
    <t>MANISH VYAS</t>
  </si>
  <si>
    <t>23ETCCS202</t>
  </si>
  <si>
    <t>RAHUL RAJPUROHIT</t>
  </si>
  <si>
    <t>23ETCCS203</t>
  </si>
  <si>
    <t>VAISHALI H PUROHIT</t>
  </si>
  <si>
    <t>23ETCCS204</t>
  </si>
  <si>
    <t>YASH SINGHATWADIA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</si>
  <si>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</si>
  <si>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</si>
  <si>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</si>
  <si>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</si>
  <si>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</si>
  <si>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</si>
  <si>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</si>
  <si>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 xml:space="preserve">SUBJECT: Data Structure and Algorithm                                                       Subject Teacher: 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</si>
  <si>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</si>
  <si>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</si>
  <si>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</si>
  <si>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</si>
  <si>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</si>
  <si>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</si>
  <si>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</si>
  <si>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</si>
  <si>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CO23CS405</t>
  </si>
  <si>
    <t>2CS3-405</t>
  </si>
  <si>
    <t>Signature HOD</t>
  </si>
  <si>
    <t>CO to PO &amp; PSO Attainment Through End Term Assessment</t>
  </si>
  <si>
    <t>SUBJECT: Data Structure and Algorithm                                                                                       Name of Faculty: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</si>
  <si>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</si>
  <si>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</si>
  <si>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</si>
  <si>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</si>
  <si>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</si>
  <si>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</si>
  <si>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</si>
  <si>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</si>
  <si>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</si>
  <si>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</si>
  <si>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MT-1</t>
  </si>
  <si>
    <t>MT-2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</si>
  <si>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</si>
  <si>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</si>
  <si>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</si>
  <si>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</si>
  <si>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</si>
  <si>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</si>
  <si>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</si>
  <si>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</si>
  <si>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</si>
  <si>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</si>
  <si>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</si>
  <si>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 xml:space="preserve">SUBJECT:  Data Structure and Algorithm                                                                                                                                       Name of Faculty: 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</si>
  <si>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</si>
  <si>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</si>
  <si>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</si>
  <si>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</si>
  <si>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</si>
  <si>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</si>
  <si>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</si>
  <si>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</si>
  <si>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</si>
  <si>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</si>
  <si>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</si>
  <si>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 xml:space="preserve">SUBJECT: Data Structure and Algorithm                                                                          Name of Faculty: </t>
  </si>
  <si>
    <t>Course to PO &amp; PSO Attainment From All Tools</t>
  </si>
  <si>
    <t xml:space="preserve">SUBJECT: Data Structure and Algorithm                                                                                                Name of Faculty: </t>
  </si>
  <si>
    <t>CO23CS405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</si>
</sst>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sz val="12.0"/>
      <color theme="1"/>
      <name val="Times New Roman"/>
    </font>
    <font>
      <sz val="11.0"/>
      <color rgb="FF000000"/>
      <name val="Times New Roman"/>
    </font>
    <font>
      <b/>
      <sz val="14.0"/>
      <color theme="1"/>
      <name val="Calibri"/>
    </font>
    <font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left style="thin">
        <color rgb="FF000000"/>
      </left>
      <right style="thin">
        <color rgb="FF000000"/>
      </right>
      <bottom/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horizontal="center" vertical="center"/>
    </xf>
    <xf borderId="5" fillId="3" fontId="1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6" fillId="2" fontId="1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4" fontId="5" numFmtId="0" xfId="0" applyAlignment="1" applyBorder="1" applyFill="1" applyFont="1">
      <alignment horizontal="center" shrinkToFit="0" vertical="center" wrapText="1"/>
    </xf>
    <xf borderId="4" fillId="2" fontId="1" numFmtId="0" xfId="0" applyAlignment="1" applyBorder="1" applyFont="1">
      <alignment horizontal="center" shrinkToFit="0" vertical="center" wrapText="1"/>
    </xf>
    <xf borderId="7" fillId="3" fontId="5" numFmtId="2" xfId="0" applyAlignment="1" applyBorder="1" applyFont="1" applyNumberFormat="1">
      <alignment horizontal="center" vertical="center"/>
    </xf>
    <xf borderId="4" fillId="0" fontId="5" numFmtId="2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0" fillId="0" fontId="5" numFmtId="0" xfId="0" applyAlignment="1" applyFont="1">
      <alignment horizontal="left"/>
    </xf>
    <xf borderId="8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9" fillId="0" fontId="2" numFmtId="0" xfId="0" applyBorder="1" applyFont="1"/>
    <xf borderId="10" fillId="2" fontId="1" numFmtId="0" xfId="0" applyAlignment="1" applyBorder="1" applyFont="1">
      <alignment horizontal="center" vertical="center"/>
    </xf>
    <xf borderId="11" fillId="0" fontId="2" numFmtId="0" xfId="0" applyBorder="1" applyFont="1"/>
    <xf borderId="12" fillId="0" fontId="2" numFmtId="0" xfId="0" applyBorder="1" applyFont="1"/>
    <xf borderId="5" fillId="2" fontId="1" numFmtId="9" xfId="0" applyAlignment="1" applyBorder="1" applyFont="1" applyNumberFormat="1">
      <alignment horizontal="center" vertical="center"/>
    </xf>
    <xf borderId="4" fillId="2" fontId="1" numFmtId="9" xfId="0" applyAlignment="1" applyBorder="1" applyFont="1" applyNumberFormat="1">
      <alignment horizontal="center" vertical="center"/>
    </xf>
    <xf borderId="6" fillId="4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shrinkToFit="0" wrapText="1"/>
    </xf>
    <xf borderId="1" fillId="0" fontId="5" numFmtId="0" xfId="0" applyAlignment="1" applyBorder="1" applyFont="1">
      <alignment shrinkToFit="0" wrapText="1"/>
    </xf>
    <xf borderId="4" fillId="0" fontId="5" numFmtId="0" xfId="0" applyAlignment="1" applyBorder="1" applyFont="1">
      <alignment horizontal="center" shrinkToFit="0" wrapText="1"/>
    </xf>
    <xf borderId="3" fillId="0" fontId="5" numFmtId="1" xfId="0" applyAlignment="1" applyBorder="1" applyFont="1" applyNumberFormat="1">
      <alignment horizontal="center" vertical="center"/>
    </xf>
    <xf borderId="4" fillId="0" fontId="5" numFmtId="0" xfId="0" applyAlignment="1" applyBorder="1" applyFont="1">
      <alignment horizontal="center" vertical="center"/>
    </xf>
    <xf borderId="0" fillId="0" fontId="6" numFmtId="1" xfId="0" applyFont="1" applyNumberFormat="1"/>
    <xf borderId="7" fillId="2" fontId="5" numFmtId="0" xfId="0" applyAlignment="1" applyBorder="1" applyFont="1">
      <alignment horizontal="center" vertical="center"/>
    </xf>
    <xf borderId="7" fillId="2" fontId="5" numFmtId="0" xfId="0" applyAlignment="1" applyBorder="1" applyFont="1">
      <alignment horizontal="center" shrinkToFit="0" vertical="center" wrapText="1"/>
    </xf>
    <xf borderId="7" fillId="2" fontId="7" numFmtId="0" xfId="0" applyAlignment="1" applyBorder="1" applyFont="1">
      <alignment horizontal="left" shrinkToFit="0" vertical="center" wrapText="1"/>
    </xf>
    <xf borderId="4" fillId="2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horizontal="center" vertical="center"/>
    </xf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0" fillId="0" fontId="5" numFmtId="0" xfId="0" applyAlignment="1" applyFont="1">
      <alignment horizontal="center"/>
    </xf>
    <xf borderId="1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20" fillId="0" fontId="2" numFmtId="0" xfId="0" applyBorder="1" applyFont="1"/>
    <xf borderId="4" fillId="2" fontId="4" numFmtId="0" xfId="0" applyAlignment="1" applyBorder="1" applyFont="1">
      <alignment horizontal="center" vertical="center"/>
    </xf>
    <xf borderId="0" fillId="0" fontId="1" numFmtId="0" xfId="0" applyFont="1"/>
    <xf borderId="4" fillId="0" fontId="3" numFmtId="0" xfId="0" applyAlignment="1" applyBorder="1" applyFont="1">
      <alignment horizontal="center" vertical="center"/>
    </xf>
    <xf borderId="4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8" fillId="2" fontId="4" numFmtId="0" xfId="0" applyAlignment="1" applyBorder="1" applyFont="1">
      <alignment horizontal="center" vertical="center"/>
    </xf>
    <xf borderId="8" fillId="2" fontId="4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5" fillId="2" fontId="4" numFmtId="0" xfId="0" applyAlignment="1" applyBorder="1" applyFont="1">
      <alignment horizontal="center" vertical="center"/>
    </xf>
    <xf borderId="6" fillId="2" fontId="4" numFmtId="0" xfId="0" applyAlignment="1" applyBorder="1" applyFont="1">
      <alignment horizontal="center" vertical="center"/>
    </xf>
    <xf borderId="4" fillId="3" fontId="7" numFmtId="1" xfId="0" applyAlignment="1" applyBorder="1" applyFont="1" applyNumberFormat="1">
      <alignment horizontal="center" shrinkToFit="0" vertical="top" wrapText="1"/>
    </xf>
    <xf borderId="4" fillId="0" fontId="6" numFmtId="0" xfId="0" applyAlignment="1" applyBorder="1" applyFont="1">
      <alignment horizontal="center"/>
    </xf>
    <xf borderId="3" fillId="0" fontId="5" numFmtId="0" xfId="0" applyAlignment="1" applyBorder="1" applyFont="1">
      <alignment horizontal="center"/>
    </xf>
    <xf borderId="4" fillId="0" fontId="5" numFmtId="0" xfId="0" applyAlignment="1" applyBorder="1" applyFont="1">
      <alignment horizontal="center"/>
    </xf>
    <xf borderId="1" fillId="0" fontId="5" numFmtId="0" xfId="0" applyAlignment="1" applyBorder="1" applyFont="1">
      <alignment horizontal="center"/>
    </xf>
    <xf borderId="4" fillId="0" fontId="6" numFmtId="1" xfId="0" applyAlignment="1" applyBorder="1" applyFont="1" applyNumberFormat="1">
      <alignment horizontal="center"/>
    </xf>
    <xf borderId="4" fillId="0" fontId="5" numFmtId="1" xfId="0" applyAlignment="1" applyBorder="1" applyFont="1" applyNumberFormat="1">
      <alignment horizontal="center"/>
    </xf>
    <xf borderId="0" fillId="0" fontId="6" numFmtId="0" xfId="0" applyAlignment="1" applyFont="1">
      <alignment horizontal="center"/>
    </xf>
    <xf borderId="22" fillId="3" fontId="8" numFmtId="0" xfId="0" applyAlignment="1" applyBorder="1" applyFont="1">
      <alignment horizontal="center" vertical="center"/>
    </xf>
    <xf borderId="7" fillId="3" fontId="9" numFmtId="0" xfId="0" applyAlignment="1" applyBorder="1" applyFont="1">
      <alignment horizontal="center"/>
    </xf>
    <xf borderId="22" fillId="3" fontId="6" numFmtId="0" xfId="0" applyAlignment="1" applyBorder="1" applyFont="1">
      <alignment horizontal="center"/>
    </xf>
    <xf borderId="8" fillId="0" fontId="5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vertical="center"/>
    </xf>
    <xf borderId="0" fillId="0" fontId="5" numFmtId="0" xfId="0" applyFont="1"/>
    <xf borderId="17" fillId="0" fontId="10" numFmtId="0" xfId="0" applyAlignment="1" applyBorder="1" applyFont="1">
      <alignment horizontal="center"/>
    </xf>
    <xf borderId="4" fillId="0" fontId="5" numFmtId="0" xfId="0" applyAlignment="1" applyBorder="1" applyFont="1">
      <alignment shrinkToFit="0" vertical="center" wrapText="1"/>
    </xf>
    <xf borderId="0" fillId="0" fontId="5" numFmtId="0" xfId="0" applyAlignment="1" applyFont="1">
      <alignment shrinkToFit="0" wrapText="1"/>
    </xf>
    <xf borderId="4" fillId="0" fontId="5" numFmtId="1" xfId="0" applyAlignment="1" applyBorder="1" applyFont="1" applyNumberFormat="1">
      <alignment horizontal="center" vertical="center"/>
    </xf>
    <xf borderId="23" fillId="0" fontId="2" numFmtId="0" xfId="0" applyBorder="1" applyFont="1"/>
    <xf borderId="5" fillId="2" fontId="4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/>
    </xf>
    <xf borderId="4" fillId="3" fontId="3" numFmtId="1" xfId="0" applyAlignment="1" applyBorder="1" applyFont="1" applyNumberFormat="1">
      <alignment horizontal="center" vertical="center"/>
    </xf>
    <xf borderId="0" fillId="0" fontId="6" numFmtId="0" xfId="0" applyFont="1"/>
    <xf borderId="0" fillId="0" fontId="11" numFmtId="0" xfId="0" applyAlignment="1" applyFont="1">
      <alignment horizontal="left"/>
    </xf>
    <xf borderId="8" fillId="2" fontId="4" numFmtId="9" xfId="0" applyAlignment="1" applyBorder="1" applyFont="1" applyNumberFormat="1">
      <alignment horizontal="center" vertical="center"/>
    </xf>
    <xf borderId="4" fillId="2" fontId="4" numFmtId="9" xfId="0" applyAlignment="1" applyBorder="1" applyFont="1" applyNumberFormat="1">
      <alignment horizontal="center" vertical="center"/>
    </xf>
    <xf borderId="4" fillId="0" fontId="3" numFmtId="1" xfId="0" applyAlignment="1" applyBorder="1" applyFont="1" applyNumberFormat="1">
      <alignment horizontal="center" vertical="center"/>
    </xf>
    <xf borderId="4" fillId="2" fontId="3" numFmtId="0" xfId="0" applyAlignment="1" applyBorder="1" applyFont="1">
      <alignment horizontal="center" vertical="center"/>
    </xf>
    <xf borderId="13" fillId="3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top"/>
    </xf>
  </cellXfs>
  <cellStyles count="1">
    <cellStyle xfId="0" name="Normal" builtinId="0"/>
  </cellStyles>
  <dxfs count="3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FF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5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  <c r="P5" s="6" t="s">
        <v>19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ht="19.5" customHeight="1">
      <c r="A6" s="8" t="s">
        <v>20</v>
      </c>
      <c r="B6" s="9">
        <v>3.0</v>
      </c>
      <c r="C6" s="9">
        <v>3.0</v>
      </c>
      <c r="D6" s="9">
        <v>2.0</v>
      </c>
      <c r="E6" s="9">
        <v>2.0</v>
      </c>
      <c r="F6" s="9">
        <v>0.0</v>
      </c>
      <c r="G6" s="9">
        <v>0.0</v>
      </c>
      <c r="H6" s="9">
        <v>0.0</v>
      </c>
      <c r="I6" s="9">
        <v>1.0</v>
      </c>
      <c r="J6" s="9">
        <v>0.0</v>
      </c>
      <c r="K6" s="9">
        <v>0.0</v>
      </c>
      <c r="L6" s="9">
        <v>0.0</v>
      </c>
      <c r="M6" s="10">
        <v>1.0</v>
      </c>
      <c r="N6" s="9">
        <v>1.0</v>
      </c>
      <c r="O6" s="9">
        <v>1.0</v>
      </c>
      <c r="P6" s="9">
        <v>0.0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8" t="s">
        <v>21</v>
      </c>
      <c r="B7" s="9">
        <v>3.0</v>
      </c>
      <c r="C7" s="9">
        <v>3.0</v>
      </c>
      <c r="D7" s="9">
        <v>3.0</v>
      </c>
      <c r="E7" s="9">
        <v>2.0</v>
      </c>
      <c r="F7" s="9">
        <v>0.0</v>
      </c>
      <c r="G7" s="9">
        <v>0.0</v>
      </c>
      <c r="H7" s="9">
        <v>0.0</v>
      </c>
      <c r="I7" s="9">
        <v>1.0</v>
      </c>
      <c r="J7" s="9">
        <v>0.0</v>
      </c>
      <c r="K7" s="9">
        <v>0.0</v>
      </c>
      <c r="L7" s="9">
        <v>0.0</v>
      </c>
      <c r="M7" s="10">
        <v>1.0</v>
      </c>
      <c r="N7" s="9">
        <v>1.0</v>
      </c>
      <c r="O7" s="9">
        <v>1.0</v>
      </c>
      <c r="P7" s="9">
        <v>0.0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8" t="s">
        <v>22</v>
      </c>
      <c r="B8" s="9">
        <v>3.0</v>
      </c>
      <c r="C8" s="9">
        <v>3.0</v>
      </c>
      <c r="D8" s="9">
        <v>3.0</v>
      </c>
      <c r="E8" s="9">
        <v>2.0</v>
      </c>
      <c r="F8" s="9">
        <v>0.0</v>
      </c>
      <c r="G8" s="9">
        <v>0.0</v>
      </c>
      <c r="H8" s="9">
        <v>0.0</v>
      </c>
      <c r="I8" s="9">
        <v>1.0</v>
      </c>
      <c r="J8" s="9">
        <v>0.0</v>
      </c>
      <c r="K8" s="9">
        <v>0.0</v>
      </c>
      <c r="L8" s="9">
        <v>0.0</v>
      </c>
      <c r="M8" s="10">
        <v>1.0</v>
      </c>
      <c r="N8" s="9">
        <v>1.0</v>
      </c>
      <c r="O8" s="9">
        <v>1.0</v>
      </c>
      <c r="P8" s="9">
        <v>0.0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8" t="s">
        <v>23</v>
      </c>
      <c r="B9" s="9">
        <v>3.0</v>
      </c>
      <c r="C9" s="9">
        <v>3.0</v>
      </c>
      <c r="D9" s="9">
        <v>3.0</v>
      </c>
      <c r="E9" s="9">
        <v>1.0</v>
      </c>
      <c r="F9" s="9">
        <v>0.0</v>
      </c>
      <c r="G9" s="9">
        <v>0.0</v>
      </c>
      <c r="H9" s="9">
        <v>0.0</v>
      </c>
      <c r="I9" s="9">
        <v>1.0</v>
      </c>
      <c r="J9" s="9">
        <v>0.0</v>
      </c>
      <c r="K9" s="9">
        <v>0.0</v>
      </c>
      <c r="L9" s="9">
        <v>0.0</v>
      </c>
      <c r="M9" s="10">
        <v>1.0</v>
      </c>
      <c r="N9" s="9">
        <v>1.0</v>
      </c>
      <c r="O9" s="9">
        <v>1.0</v>
      </c>
      <c r="P9" s="9">
        <v>0.0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8" t="s">
        <v>24</v>
      </c>
      <c r="B10" s="9">
        <v>3.0</v>
      </c>
      <c r="C10" s="9">
        <v>3.0</v>
      </c>
      <c r="D10" s="9">
        <v>2.0</v>
      </c>
      <c r="E10" s="9">
        <v>1.0</v>
      </c>
      <c r="F10" s="9">
        <v>0.0</v>
      </c>
      <c r="G10" s="9">
        <v>0.0</v>
      </c>
      <c r="H10" s="9">
        <v>0.0</v>
      </c>
      <c r="I10" s="9">
        <v>1.0</v>
      </c>
      <c r="J10" s="9">
        <v>0.0</v>
      </c>
      <c r="K10" s="9">
        <v>0.0</v>
      </c>
      <c r="L10" s="9">
        <v>0.0</v>
      </c>
      <c r="M10" s="10">
        <v>1.0</v>
      </c>
      <c r="N10" s="9">
        <v>1.0</v>
      </c>
      <c r="O10" s="9">
        <v>1.0</v>
      </c>
      <c r="P10" s="9">
        <v>0.0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11" t="s">
        <v>25</v>
      </c>
      <c r="B11" s="12">
        <f t="shared" ref="B11:P11" si="1">AVERAGE(B6:B10)</f>
        <v>3</v>
      </c>
      <c r="C11" s="12">
        <f t="shared" si="1"/>
        <v>3</v>
      </c>
      <c r="D11" s="12">
        <f t="shared" si="1"/>
        <v>2.6</v>
      </c>
      <c r="E11" s="12">
        <f t="shared" si="1"/>
        <v>1.6</v>
      </c>
      <c r="F11" s="12">
        <f t="shared" si="1"/>
        <v>0</v>
      </c>
      <c r="G11" s="12">
        <f t="shared" si="1"/>
        <v>0</v>
      </c>
      <c r="H11" s="12">
        <f t="shared" si="1"/>
        <v>0</v>
      </c>
      <c r="I11" s="12">
        <f t="shared" si="1"/>
        <v>1</v>
      </c>
      <c r="J11" s="12">
        <f t="shared" si="1"/>
        <v>0</v>
      </c>
      <c r="K11" s="12">
        <f t="shared" si="1"/>
        <v>0</v>
      </c>
      <c r="L11" s="12">
        <f t="shared" si="1"/>
        <v>0</v>
      </c>
      <c r="M11" s="12">
        <f t="shared" si="1"/>
        <v>1</v>
      </c>
      <c r="N11" s="12">
        <f t="shared" si="1"/>
        <v>1</v>
      </c>
      <c r="O11" s="12">
        <f t="shared" si="1"/>
        <v>1</v>
      </c>
      <c r="P11" s="12">
        <f t="shared" si="1"/>
        <v>0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1" t="s">
        <v>26</v>
      </c>
      <c r="B12" s="13">
        <f t="shared" ref="B12:P12" si="2">ROUND(B11,0)</f>
        <v>3</v>
      </c>
      <c r="C12" s="13">
        <f t="shared" si="2"/>
        <v>3</v>
      </c>
      <c r="D12" s="13">
        <f t="shared" si="2"/>
        <v>3</v>
      </c>
      <c r="E12" s="13">
        <f t="shared" si="2"/>
        <v>2</v>
      </c>
      <c r="F12" s="13">
        <f t="shared" si="2"/>
        <v>0</v>
      </c>
      <c r="G12" s="13">
        <f t="shared" si="2"/>
        <v>0</v>
      </c>
      <c r="H12" s="13">
        <f t="shared" si="2"/>
        <v>0</v>
      </c>
      <c r="I12" s="13">
        <f t="shared" si="2"/>
        <v>1</v>
      </c>
      <c r="J12" s="13">
        <f t="shared" si="2"/>
        <v>0</v>
      </c>
      <c r="K12" s="13">
        <f t="shared" si="2"/>
        <v>0</v>
      </c>
      <c r="L12" s="13">
        <f t="shared" si="2"/>
        <v>0</v>
      </c>
      <c r="M12" s="13">
        <f t="shared" si="2"/>
        <v>1</v>
      </c>
      <c r="N12" s="13">
        <f t="shared" si="2"/>
        <v>1</v>
      </c>
      <c r="O12" s="13">
        <f t="shared" si="2"/>
        <v>1</v>
      </c>
      <c r="P12" s="13">
        <f t="shared" si="2"/>
        <v>0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9.75" customHeight="1">
      <c r="A13" s="14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14"/>
      <c r="O13" s="2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6">
    <mergeCell ref="A1:P1"/>
    <mergeCell ref="A2:P2"/>
    <mergeCell ref="A3:P3"/>
    <mergeCell ref="A4:P4"/>
    <mergeCell ref="A13:M13"/>
    <mergeCell ref="N13:P13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5.38"/>
    <col customWidth="1" min="3" max="3" width="20.63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" t="s">
        <v>2</v>
      </c>
      <c r="B3" s="2"/>
      <c r="C3" s="2"/>
      <c r="D3" s="2"/>
      <c r="E3" s="2"/>
      <c r="F3" s="2"/>
      <c r="G3" s="2"/>
      <c r="H3" s="3"/>
    </row>
    <row r="4" ht="19.5" customHeight="1">
      <c r="A4" s="1" t="s">
        <v>29</v>
      </c>
      <c r="B4" s="2"/>
      <c r="C4" s="2"/>
      <c r="D4" s="2"/>
      <c r="E4" s="2"/>
      <c r="F4" s="2"/>
      <c r="G4" s="2"/>
      <c r="H4" s="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>
      <c r="A5" s="16" t="s">
        <v>30</v>
      </c>
      <c r="B5" s="16" t="s">
        <v>31</v>
      </c>
      <c r="C5" s="5" t="s">
        <v>32</v>
      </c>
      <c r="D5" s="11" t="s">
        <v>33</v>
      </c>
      <c r="E5" s="11" t="s">
        <v>34</v>
      </c>
      <c r="F5" s="5" t="s">
        <v>35</v>
      </c>
      <c r="G5" s="17" t="s">
        <v>36</v>
      </c>
      <c r="H5" s="3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>
      <c r="A6" s="19"/>
      <c r="B6" s="19"/>
      <c r="C6" s="5" t="s">
        <v>37</v>
      </c>
      <c r="D6" s="5">
        <v>70.0</v>
      </c>
      <c r="E6" s="5">
        <v>30.0</v>
      </c>
      <c r="F6" s="5">
        <v>100.0</v>
      </c>
      <c r="G6" s="11" t="s">
        <v>38</v>
      </c>
      <c r="H6" s="11" t="s">
        <v>39</v>
      </c>
    </row>
    <row r="7" ht="19.5" customHeight="1">
      <c r="A7" s="20" t="s">
        <v>40</v>
      </c>
      <c r="B7" s="21"/>
      <c r="C7" s="22"/>
      <c r="D7" s="23">
        <v>0.6</v>
      </c>
      <c r="E7" s="23">
        <v>0.75</v>
      </c>
      <c r="F7" s="5"/>
      <c r="G7" s="24">
        <v>0.6</v>
      </c>
      <c r="H7" s="24">
        <v>0.75</v>
      </c>
    </row>
    <row r="8" ht="16.5" customHeight="1">
      <c r="A8" s="25">
        <v>1.0</v>
      </c>
      <c r="B8" s="26" t="s">
        <v>41</v>
      </c>
      <c r="C8" s="27" t="s">
        <v>42</v>
      </c>
      <c r="D8" s="28">
        <v>35.0</v>
      </c>
      <c r="E8" s="28">
        <v>23.0</v>
      </c>
      <c r="F8" s="29">
        <f t="shared" ref="F8:F185" si="1">D8+E8</f>
        <v>58</v>
      </c>
      <c r="G8" s="30">
        <f t="shared" ref="G8:G185" si="2">IF((D8/$D$6)&gt;=$D$7,1,0)</f>
        <v>0</v>
      </c>
      <c r="H8" s="30">
        <f t="shared" ref="H8:H12" si="3">IF((E8/$E$6)&gt;=$E$7,1,0)</f>
        <v>1</v>
      </c>
      <c r="J8" s="31"/>
      <c r="K8" s="31"/>
    </row>
    <row r="9" ht="16.5" customHeight="1">
      <c r="A9" s="25">
        <v>2.0</v>
      </c>
      <c r="B9" s="26" t="s">
        <v>43</v>
      </c>
      <c r="C9" s="27" t="s">
        <v>44</v>
      </c>
      <c r="D9" s="28">
        <v>30.0</v>
      </c>
      <c r="E9" s="28">
        <v>27.0</v>
      </c>
      <c r="F9" s="29">
        <f t="shared" si="1"/>
        <v>57</v>
      </c>
      <c r="G9" s="30">
        <f t="shared" si="2"/>
        <v>0</v>
      </c>
      <c r="H9" s="30">
        <f t="shared" si="3"/>
        <v>1</v>
      </c>
      <c r="J9" s="31"/>
      <c r="K9" s="31"/>
    </row>
    <row r="10" ht="16.5" customHeight="1">
      <c r="A10" s="25">
        <v>3.0</v>
      </c>
      <c r="B10" s="26" t="s">
        <v>45</v>
      </c>
      <c r="C10" s="27" t="s">
        <v>46</v>
      </c>
      <c r="D10" s="28">
        <v>41.0</v>
      </c>
      <c r="E10" s="28">
        <v>28.0</v>
      </c>
      <c r="F10" s="29">
        <f t="shared" si="1"/>
        <v>69</v>
      </c>
      <c r="G10" s="30">
        <f t="shared" si="2"/>
        <v>0</v>
      </c>
      <c r="H10" s="30">
        <f t="shared" si="3"/>
        <v>1</v>
      </c>
      <c r="J10" s="31"/>
      <c r="K10" s="31"/>
    </row>
    <row r="11" ht="16.5" customHeight="1">
      <c r="A11" s="25">
        <v>4.0</v>
      </c>
      <c r="B11" s="26" t="s">
        <v>47</v>
      </c>
      <c r="C11" s="27" t="s">
        <v>48</v>
      </c>
      <c r="D11" s="28">
        <v>37.0</v>
      </c>
      <c r="E11" s="28">
        <v>29.0</v>
      </c>
      <c r="F11" s="29">
        <f t="shared" si="1"/>
        <v>66</v>
      </c>
      <c r="G11" s="30">
        <f t="shared" si="2"/>
        <v>0</v>
      </c>
      <c r="H11" s="30">
        <f t="shared" si="3"/>
        <v>1</v>
      </c>
      <c r="J11" s="31"/>
      <c r="K11" s="31"/>
    </row>
    <row r="12" ht="16.5" customHeight="1">
      <c r="A12" s="25">
        <v>5.0</v>
      </c>
      <c r="B12" s="26" t="s">
        <v>49</v>
      </c>
      <c r="C12" s="27" t="s">
        <v>50</v>
      </c>
      <c r="D12" s="28">
        <v>39.0</v>
      </c>
      <c r="E12" s="28">
        <v>29.0</v>
      </c>
      <c r="F12" s="29">
        <f t="shared" si="1"/>
        <v>68</v>
      </c>
      <c r="G12" s="30">
        <f t="shared" si="2"/>
        <v>0</v>
      </c>
      <c r="H12" s="30">
        <f t="shared" si="3"/>
        <v>1</v>
      </c>
      <c r="J12" s="31"/>
      <c r="K12" s="31"/>
    </row>
    <row r="13" ht="16.5" customHeight="1">
      <c r="A13" s="25">
        <v>6.0</v>
      </c>
      <c r="B13" s="26" t="s">
        <v>51</v>
      </c>
      <c r="C13" s="27" t="s">
        <v>52</v>
      </c>
      <c r="D13" s="28">
        <v>62.0</v>
      </c>
      <c r="E13" s="28">
        <v>29.0</v>
      </c>
      <c r="F13" s="29">
        <f t="shared" si="1"/>
        <v>91</v>
      </c>
      <c r="G13" s="30">
        <f t="shared" si="2"/>
        <v>1</v>
      </c>
      <c r="H13" s="30">
        <v>0.0</v>
      </c>
      <c r="J13" s="31"/>
      <c r="K13" s="31"/>
    </row>
    <row r="14" ht="16.5" customHeight="1">
      <c r="A14" s="25">
        <v>7.0</v>
      </c>
      <c r="B14" s="26" t="s">
        <v>53</v>
      </c>
      <c r="C14" s="27" t="s">
        <v>54</v>
      </c>
      <c r="D14" s="28">
        <v>40.0</v>
      </c>
      <c r="E14" s="28">
        <v>24.0</v>
      </c>
      <c r="F14" s="29">
        <f t="shared" si="1"/>
        <v>64</v>
      </c>
      <c r="G14" s="30">
        <f t="shared" si="2"/>
        <v>0</v>
      </c>
      <c r="H14" s="30">
        <v>0.0</v>
      </c>
      <c r="J14" s="31"/>
      <c r="K14" s="31"/>
    </row>
    <row r="15" ht="16.5" customHeight="1">
      <c r="A15" s="25">
        <v>8.0</v>
      </c>
      <c r="B15" s="26" t="s">
        <v>55</v>
      </c>
      <c r="C15" s="27" t="s">
        <v>56</v>
      </c>
      <c r="D15" s="28">
        <v>50.0</v>
      </c>
      <c r="E15" s="28">
        <v>29.0</v>
      </c>
      <c r="F15" s="29">
        <f t="shared" si="1"/>
        <v>79</v>
      </c>
      <c r="G15" s="30">
        <f t="shared" si="2"/>
        <v>1</v>
      </c>
      <c r="H15" s="30">
        <f t="shared" ref="H15:H185" si="4">IF((E15/$E$6)&gt;=$E$7,1,0)</f>
        <v>1</v>
      </c>
      <c r="J15" s="31"/>
      <c r="K15" s="31"/>
    </row>
    <row r="16" ht="16.5" customHeight="1">
      <c r="A16" s="25">
        <v>9.0</v>
      </c>
      <c r="B16" s="26" t="s">
        <v>57</v>
      </c>
      <c r="C16" s="27" t="s">
        <v>58</v>
      </c>
      <c r="D16" s="28">
        <v>57.0</v>
      </c>
      <c r="E16" s="28">
        <v>26.0</v>
      </c>
      <c r="F16" s="29">
        <f t="shared" si="1"/>
        <v>83</v>
      </c>
      <c r="G16" s="30">
        <f t="shared" si="2"/>
        <v>1</v>
      </c>
      <c r="H16" s="30">
        <f t="shared" si="4"/>
        <v>1</v>
      </c>
      <c r="J16" s="31"/>
      <c r="K16" s="31"/>
    </row>
    <row r="17" ht="16.5" customHeight="1">
      <c r="A17" s="25">
        <v>10.0</v>
      </c>
      <c r="B17" s="26" t="s">
        <v>59</v>
      </c>
      <c r="C17" s="27" t="s">
        <v>60</v>
      </c>
      <c r="D17" s="28">
        <v>43.0</v>
      </c>
      <c r="E17" s="28">
        <v>25.0</v>
      </c>
      <c r="F17" s="29">
        <f t="shared" si="1"/>
        <v>68</v>
      </c>
      <c r="G17" s="30">
        <f t="shared" si="2"/>
        <v>1</v>
      </c>
      <c r="H17" s="30">
        <f t="shared" si="4"/>
        <v>1</v>
      </c>
      <c r="J17" s="31"/>
      <c r="K17" s="31"/>
    </row>
    <row r="18" ht="16.5" customHeight="1">
      <c r="A18" s="25">
        <v>11.0</v>
      </c>
      <c r="B18" s="26" t="s">
        <v>61</v>
      </c>
      <c r="C18" s="27" t="s">
        <v>62</v>
      </c>
      <c r="D18" s="28">
        <v>44.0</v>
      </c>
      <c r="E18" s="28">
        <v>29.0</v>
      </c>
      <c r="F18" s="29">
        <f t="shared" si="1"/>
        <v>73</v>
      </c>
      <c r="G18" s="30">
        <f t="shared" si="2"/>
        <v>1</v>
      </c>
      <c r="H18" s="30">
        <f t="shared" si="4"/>
        <v>1</v>
      </c>
      <c r="J18" s="31"/>
      <c r="K18" s="31"/>
    </row>
    <row r="19" ht="16.5" customHeight="1">
      <c r="A19" s="25">
        <v>12.0</v>
      </c>
      <c r="B19" s="26" t="s">
        <v>63</v>
      </c>
      <c r="C19" s="27" t="s">
        <v>64</v>
      </c>
      <c r="D19" s="28">
        <v>38.0</v>
      </c>
      <c r="E19" s="28">
        <v>23.0</v>
      </c>
      <c r="F19" s="29">
        <f t="shared" si="1"/>
        <v>61</v>
      </c>
      <c r="G19" s="30">
        <f t="shared" si="2"/>
        <v>0</v>
      </c>
      <c r="H19" s="30">
        <f t="shared" si="4"/>
        <v>1</v>
      </c>
      <c r="J19" s="31"/>
      <c r="K19" s="31"/>
    </row>
    <row r="20" ht="16.5" customHeight="1">
      <c r="A20" s="25">
        <v>13.0</v>
      </c>
      <c r="B20" s="26" t="s">
        <v>65</v>
      </c>
      <c r="C20" s="27" t="s">
        <v>66</v>
      </c>
      <c r="D20" s="28">
        <v>31.0</v>
      </c>
      <c r="E20" s="28">
        <v>25.0</v>
      </c>
      <c r="F20" s="29">
        <f t="shared" si="1"/>
        <v>56</v>
      </c>
      <c r="G20" s="30">
        <f t="shared" si="2"/>
        <v>0</v>
      </c>
      <c r="H20" s="30">
        <f t="shared" si="4"/>
        <v>1</v>
      </c>
      <c r="J20" s="31"/>
      <c r="K20" s="31"/>
    </row>
    <row r="21" ht="16.5" customHeight="1">
      <c r="A21" s="25">
        <v>14.0</v>
      </c>
      <c r="B21" s="26" t="s">
        <v>67</v>
      </c>
      <c r="C21" s="27" t="s">
        <v>68</v>
      </c>
      <c r="D21" s="28">
        <v>44.0</v>
      </c>
      <c r="E21" s="28">
        <v>26.0</v>
      </c>
      <c r="F21" s="29">
        <f t="shared" si="1"/>
        <v>70</v>
      </c>
      <c r="G21" s="30">
        <f t="shared" si="2"/>
        <v>1</v>
      </c>
      <c r="H21" s="30">
        <f t="shared" si="4"/>
        <v>1</v>
      </c>
      <c r="J21" s="31"/>
      <c r="K21" s="31"/>
    </row>
    <row r="22" ht="16.5" customHeight="1">
      <c r="A22" s="25">
        <v>15.0</v>
      </c>
      <c r="B22" s="26" t="s">
        <v>69</v>
      </c>
      <c r="C22" s="27" t="s">
        <v>70</v>
      </c>
      <c r="D22" s="28">
        <v>29.0</v>
      </c>
      <c r="E22" s="28">
        <v>23.0</v>
      </c>
      <c r="F22" s="29">
        <f t="shared" si="1"/>
        <v>52</v>
      </c>
      <c r="G22" s="30">
        <f t="shared" si="2"/>
        <v>0</v>
      </c>
      <c r="H22" s="30">
        <f t="shared" si="4"/>
        <v>1</v>
      </c>
      <c r="J22" s="31"/>
      <c r="K22" s="31"/>
    </row>
    <row r="23" ht="16.5" customHeight="1">
      <c r="A23" s="25">
        <v>16.0</v>
      </c>
      <c r="B23" s="26" t="s">
        <v>71</v>
      </c>
      <c r="C23" s="27" t="s">
        <v>72</v>
      </c>
      <c r="D23" s="28">
        <v>40.0</v>
      </c>
      <c r="E23" s="28">
        <v>29.0</v>
      </c>
      <c r="F23" s="29">
        <f t="shared" si="1"/>
        <v>69</v>
      </c>
      <c r="G23" s="30">
        <f t="shared" si="2"/>
        <v>0</v>
      </c>
      <c r="H23" s="30">
        <f t="shared" si="4"/>
        <v>1</v>
      </c>
      <c r="J23" s="31"/>
      <c r="K23" s="31"/>
    </row>
    <row r="24" ht="16.5" customHeight="1">
      <c r="A24" s="25">
        <v>17.0</v>
      </c>
      <c r="B24" s="26" t="s">
        <v>73</v>
      </c>
      <c r="C24" s="27" t="s">
        <v>74</v>
      </c>
      <c r="D24" s="28">
        <v>29.0</v>
      </c>
      <c r="E24" s="28">
        <v>27.0</v>
      </c>
      <c r="F24" s="29">
        <f t="shared" si="1"/>
        <v>56</v>
      </c>
      <c r="G24" s="30">
        <f t="shared" si="2"/>
        <v>0</v>
      </c>
      <c r="H24" s="30">
        <f t="shared" si="4"/>
        <v>1</v>
      </c>
      <c r="J24" s="31"/>
      <c r="K24" s="31"/>
    </row>
    <row r="25" ht="16.5" customHeight="1">
      <c r="A25" s="25">
        <v>18.0</v>
      </c>
      <c r="B25" s="26" t="s">
        <v>75</v>
      </c>
      <c r="C25" s="27" t="s">
        <v>76</v>
      </c>
      <c r="D25" s="28">
        <v>47.0</v>
      </c>
      <c r="E25" s="28">
        <v>29.0</v>
      </c>
      <c r="F25" s="29">
        <f t="shared" si="1"/>
        <v>76</v>
      </c>
      <c r="G25" s="30">
        <f t="shared" si="2"/>
        <v>1</v>
      </c>
      <c r="H25" s="30">
        <f t="shared" si="4"/>
        <v>1</v>
      </c>
      <c r="J25" s="31"/>
      <c r="K25" s="31"/>
    </row>
    <row r="26" ht="16.5" customHeight="1">
      <c r="A26" s="25">
        <v>19.0</v>
      </c>
      <c r="B26" s="26" t="s">
        <v>77</v>
      </c>
      <c r="C26" s="27" t="s">
        <v>78</v>
      </c>
      <c r="D26" s="28">
        <v>26.0</v>
      </c>
      <c r="E26" s="28">
        <v>21.0</v>
      </c>
      <c r="F26" s="29">
        <f t="shared" si="1"/>
        <v>47</v>
      </c>
      <c r="G26" s="30">
        <f t="shared" si="2"/>
        <v>0</v>
      </c>
      <c r="H26" s="30">
        <f t="shared" si="4"/>
        <v>0</v>
      </c>
      <c r="J26" s="31"/>
      <c r="K26" s="31"/>
    </row>
    <row r="27" ht="16.5" customHeight="1">
      <c r="A27" s="25">
        <v>20.0</v>
      </c>
      <c r="B27" s="26" t="s">
        <v>79</v>
      </c>
      <c r="C27" s="27" t="s">
        <v>80</v>
      </c>
      <c r="D27" s="28">
        <v>33.0</v>
      </c>
      <c r="E27" s="28">
        <v>26.0</v>
      </c>
      <c r="F27" s="29">
        <f t="shared" si="1"/>
        <v>59</v>
      </c>
      <c r="G27" s="30">
        <f t="shared" si="2"/>
        <v>0</v>
      </c>
      <c r="H27" s="30">
        <f t="shared" si="4"/>
        <v>1</v>
      </c>
      <c r="J27" s="31"/>
      <c r="K27" s="31"/>
    </row>
    <row r="28" ht="16.5" customHeight="1">
      <c r="A28" s="25">
        <v>21.0</v>
      </c>
      <c r="B28" s="26" t="s">
        <v>81</v>
      </c>
      <c r="C28" s="27" t="s">
        <v>82</v>
      </c>
      <c r="D28" s="28">
        <v>55.0</v>
      </c>
      <c r="E28" s="28">
        <v>30.0</v>
      </c>
      <c r="F28" s="29">
        <f t="shared" si="1"/>
        <v>85</v>
      </c>
      <c r="G28" s="30">
        <f t="shared" si="2"/>
        <v>1</v>
      </c>
      <c r="H28" s="30">
        <f t="shared" si="4"/>
        <v>1</v>
      </c>
      <c r="J28" s="31"/>
      <c r="K28" s="31"/>
    </row>
    <row r="29" ht="16.5" customHeight="1">
      <c r="A29" s="25">
        <v>22.0</v>
      </c>
      <c r="B29" s="26" t="s">
        <v>83</v>
      </c>
      <c r="C29" s="27" t="s">
        <v>84</v>
      </c>
      <c r="D29" s="28">
        <v>42.0</v>
      </c>
      <c r="E29" s="28">
        <v>28.0</v>
      </c>
      <c r="F29" s="29">
        <f t="shared" si="1"/>
        <v>70</v>
      </c>
      <c r="G29" s="30">
        <f t="shared" si="2"/>
        <v>1</v>
      </c>
      <c r="H29" s="30">
        <f t="shared" si="4"/>
        <v>1</v>
      </c>
      <c r="J29" s="31"/>
      <c r="K29" s="31"/>
    </row>
    <row r="30" ht="16.5" customHeight="1">
      <c r="A30" s="25">
        <v>23.0</v>
      </c>
      <c r="B30" s="26" t="s">
        <v>85</v>
      </c>
      <c r="C30" s="27" t="s">
        <v>86</v>
      </c>
      <c r="D30" s="28">
        <v>45.0</v>
      </c>
      <c r="E30" s="28">
        <v>24.0</v>
      </c>
      <c r="F30" s="29">
        <f t="shared" si="1"/>
        <v>69</v>
      </c>
      <c r="G30" s="30">
        <f t="shared" si="2"/>
        <v>1</v>
      </c>
      <c r="H30" s="30">
        <f t="shared" si="4"/>
        <v>1</v>
      </c>
      <c r="J30" s="31"/>
      <c r="K30" s="31"/>
    </row>
    <row r="31" ht="16.5" customHeight="1">
      <c r="A31" s="25">
        <v>24.0</v>
      </c>
      <c r="B31" s="26" t="s">
        <v>87</v>
      </c>
      <c r="C31" s="27" t="s">
        <v>88</v>
      </c>
      <c r="D31" s="28">
        <v>56.0</v>
      </c>
      <c r="E31" s="28">
        <v>27.0</v>
      </c>
      <c r="F31" s="29">
        <f t="shared" si="1"/>
        <v>83</v>
      </c>
      <c r="G31" s="30">
        <f t="shared" si="2"/>
        <v>1</v>
      </c>
      <c r="H31" s="30">
        <f t="shared" si="4"/>
        <v>1</v>
      </c>
      <c r="J31" s="31"/>
      <c r="K31" s="31"/>
    </row>
    <row r="32" ht="16.5" customHeight="1">
      <c r="A32" s="25">
        <v>25.0</v>
      </c>
      <c r="B32" s="26" t="s">
        <v>89</v>
      </c>
      <c r="C32" s="27" t="s">
        <v>90</v>
      </c>
      <c r="D32" s="28">
        <v>66.0</v>
      </c>
      <c r="E32" s="28">
        <v>27.0</v>
      </c>
      <c r="F32" s="29">
        <f t="shared" si="1"/>
        <v>93</v>
      </c>
      <c r="G32" s="30">
        <f t="shared" si="2"/>
        <v>1</v>
      </c>
      <c r="H32" s="30">
        <f t="shared" si="4"/>
        <v>1</v>
      </c>
      <c r="J32" s="31"/>
      <c r="K32" s="31"/>
    </row>
    <row r="33" ht="16.5" customHeight="1">
      <c r="A33" s="25">
        <v>26.0</v>
      </c>
      <c r="B33" s="26" t="s">
        <v>91</v>
      </c>
      <c r="C33" s="27" t="s">
        <v>92</v>
      </c>
      <c r="D33" s="28">
        <v>43.0</v>
      </c>
      <c r="E33" s="28">
        <v>21.0</v>
      </c>
      <c r="F33" s="29">
        <f t="shared" si="1"/>
        <v>64</v>
      </c>
      <c r="G33" s="30">
        <f t="shared" si="2"/>
        <v>1</v>
      </c>
      <c r="H33" s="30">
        <f t="shared" si="4"/>
        <v>0</v>
      </c>
      <c r="J33" s="31"/>
      <c r="K33" s="31"/>
    </row>
    <row r="34" ht="16.5" customHeight="1">
      <c r="A34" s="25">
        <v>27.0</v>
      </c>
      <c r="B34" s="26" t="s">
        <v>93</v>
      </c>
      <c r="C34" s="27" t="s">
        <v>94</v>
      </c>
      <c r="D34" s="28">
        <v>22.0</v>
      </c>
      <c r="E34" s="28">
        <v>21.0</v>
      </c>
      <c r="F34" s="29">
        <f t="shared" si="1"/>
        <v>43</v>
      </c>
      <c r="G34" s="30">
        <f t="shared" si="2"/>
        <v>0</v>
      </c>
      <c r="H34" s="30">
        <f t="shared" si="4"/>
        <v>0</v>
      </c>
      <c r="J34" s="31"/>
      <c r="K34" s="31"/>
    </row>
    <row r="35" ht="16.5" customHeight="1">
      <c r="A35" s="25">
        <v>28.0</v>
      </c>
      <c r="B35" s="26" t="s">
        <v>95</v>
      </c>
      <c r="C35" s="27" t="s">
        <v>96</v>
      </c>
      <c r="D35" s="28">
        <v>38.0</v>
      </c>
      <c r="E35" s="28">
        <v>22.0</v>
      </c>
      <c r="F35" s="29">
        <f t="shared" si="1"/>
        <v>60</v>
      </c>
      <c r="G35" s="30">
        <f t="shared" si="2"/>
        <v>0</v>
      </c>
      <c r="H35" s="30">
        <f t="shared" si="4"/>
        <v>0</v>
      </c>
      <c r="J35" s="31"/>
      <c r="K35" s="31"/>
    </row>
    <row r="36" ht="16.5" customHeight="1">
      <c r="A36" s="25">
        <v>29.0</v>
      </c>
      <c r="B36" s="26" t="s">
        <v>97</v>
      </c>
      <c r="C36" s="27" t="s">
        <v>98</v>
      </c>
      <c r="D36" s="28">
        <v>48.0</v>
      </c>
      <c r="E36" s="28">
        <v>30.0</v>
      </c>
      <c r="F36" s="29">
        <f t="shared" si="1"/>
        <v>78</v>
      </c>
      <c r="G36" s="30">
        <f t="shared" si="2"/>
        <v>1</v>
      </c>
      <c r="H36" s="30">
        <f t="shared" si="4"/>
        <v>1</v>
      </c>
      <c r="J36" s="31"/>
      <c r="K36" s="31"/>
    </row>
    <row r="37" ht="16.5" customHeight="1">
      <c r="A37" s="25">
        <v>30.0</v>
      </c>
      <c r="B37" s="26" t="s">
        <v>99</v>
      </c>
      <c r="C37" s="27" t="s">
        <v>100</v>
      </c>
      <c r="D37" s="28">
        <v>34.0</v>
      </c>
      <c r="E37" s="28">
        <v>26.0</v>
      </c>
      <c r="F37" s="29">
        <f t="shared" si="1"/>
        <v>60</v>
      </c>
      <c r="G37" s="30">
        <f t="shared" si="2"/>
        <v>0</v>
      </c>
      <c r="H37" s="30">
        <f t="shared" si="4"/>
        <v>1</v>
      </c>
      <c r="J37" s="31"/>
      <c r="K37" s="31"/>
    </row>
    <row r="38" ht="16.5" customHeight="1">
      <c r="A38" s="25">
        <v>31.0</v>
      </c>
      <c r="B38" s="26" t="s">
        <v>101</v>
      </c>
      <c r="C38" s="27" t="s">
        <v>102</v>
      </c>
      <c r="D38" s="28">
        <v>39.0</v>
      </c>
      <c r="E38" s="28">
        <v>24.0</v>
      </c>
      <c r="F38" s="29">
        <f t="shared" si="1"/>
        <v>63</v>
      </c>
      <c r="G38" s="30">
        <f t="shared" si="2"/>
        <v>0</v>
      </c>
      <c r="H38" s="30">
        <f t="shared" si="4"/>
        <v>1</v>
      </c>
      <c r="J38" s="31"/>
      <c r="K38" s="31"/>
    </row>
    <row r="39" ht="16.5" customHeight="1">
      <c r="A39" s="25">
        <v>32.0</v>
      </c>
      <c r="B39" s="26" t="s">
        <v>103</v>
      </c>
      <c r="C39" s="27" t="s">
        <v>104</v>
      </c>
      <c r="D39" s="28">
        <v>39.0</v>
      </c>
      <c r="E39" s="28">
        <v>21.0</v>
      </c>
      <c r="F39" s="29">
        <f t="shared" si="1"/>
        <v>60</v>
      </c>
      <c r="G39" s="30">
        <f t="shared" si="2"/>
        <v>0</v>
      </c>
      <c r="H39" s="30">
        <f t="shared" si="4"/>
        <v>0</v>
      </c>
      <c r="J39" s="31"/>
      <c r="K39" s="31"/>
    </row>
    <row r="40" ht="16.5" customHeight="1">
      <c r="A40" s="25">
        <v>33.0</v>
      </c>
      <c r="B40" s="26" t="s">
        <v>105</v>
      </c>
      <c r="C40" s="27" t="s">
        <v>106</v>
      </c>
      <c r="D40" s="28">
        <v>49.0</v>
      </c>
      <c r="E40" s="28">
        <v>28.0</v>
      </c>
      <c r="F40" s="29">
        <f t="shared" si="1"/>
        <v>77</v>
      </c>
      <c r="G40" s="30">
        <f t="shared" si="2"/>
        <v>1</v>
      </c>
      <c r="H40" s="30">
        <f t="shared" si="4"/>
        <v>1</v>
      </c>
      <c r="J40" s="31"/>
      <c r="K40" s="31"/>
    </row>
    <row r="41" ht="16.5" customHeight="1">
      <c r="A41" s="25">
        <v>34.0</v>
      </c>
      <c r="B41" s="26" t="s">
        <v>107</v>
      </c>
      <c r="C41" s="27" t="s">
        <v>108</v>
      </c>
      <c r="D41" s="28">
        <v>56.0</v>
      </c>
      <c r="E41" s="28">
        <v>27.0</v>
      </c>
      <c r="F41" s="29">
        <f t="shared" si="1"/>
        <v>83</v>
      </c>
      <c r="G41" s="30">
        <f t="shared" si="2"/>
        <v>1</v>
      </c>
      <c r="H41" s="30">
        <f t="shared" si="4"/>
        <v>1</v>
      </c>
      <c r="J41" s="31"/>
      <c r="K41" s="31"/>
    </row>
    <row r="42" ht="16.5" customHeight="1">
      <c r="A42" s="25">
        <v>35.0</v>
      </c>
      <c r="B42" s="26" t="s">
        <v>109</v>
      </c>
      <c r="C42" s="27" t="s">
        <v>110</v>
      </c>
      <c r="D42" s="28">
        <v>25.0</v>
      </c>
      <c r="E42" s="28">
        <v>22.0</v>
      </c>
      <c r="F42" s="29">
        <f t="shared" si="1"/>
        <v>47</v>
      </c>
      <c r="G42" s="30">
        <f t="shared" si="2"/>
        <v>0</v>
      </c>
      <c r="H42" s="30">
        <f t="shared" si="4"/>
        <v>0</v>
      </c>
      <c r="J42" s="31"/>
      <c r="K42" s="31"/>
    </row>
    <row r="43" ht="16.5" customHeight="1">
      <c r="A43" s="25">
        <v>36.0</v>
      </c>
      <c r="B43" s="26" t="s">
        <v>111</v>
      </c>
      <c r="C43" s="27" t="s">
        <v>112</v>
      </c>
      <c r="D43" s="28">
        <v>51.0</v>
      </c>
      <c r="E43" s="28">
        <v>28.0</v>
      </c>
      <c r="F43" s="29">
        <f t="shared" si="1"/>
        <v>79</v>
      </c>
      <c r="G43" s="30">
        <f t="shared" si="2"/>
        <v>1</v>
      </c>
      <c r="H43" s="30">
        <f t="shared" si="4"/>
        <v>1</v>
      </c>
      <c r="J43" s="31"/>
      <c r="K43" s="31"/>
    </row>
    <row r="44" ht="16.5" customHeight="1">
      <c r="A44" s="25">
        <v>37.0</v>
      </c>
      <c r="B44" s="26" t="s">
        <v>113</v>
      </c>
      <c r="C44" s="27" t="s">
        <v>114</v>
      </c>
      <c r="D44" s="28">
        <v>43.0</v>
      </c>
      <c r="E44" s="28">
        <v>28.0</v>
      </c>
      <c r="F44" s="29">
        <f t="shared" si="1"/>
        <v>71</v>
      </c>
      <c r="G44" s="30">
        <f t="shared" si="2"/>
        <v>1</v>
      </c>
      <c r="H44" s="30">
        <f t="shared" si="4"/>
        <v>1</v>
      </c>
      <c r="J44" s="31"/>
      <c r="K44" s="31"/>
    </row>
    <row r="45" ht="16.5" customHeight="1">
      <c r="A45" s="25">
        <v>38.0</v>
      </c>
      <c r="B45" s="26" t="s">
        <v>115</v>
      </c>
      <c r="C45" s="27" t="s">
        <v>116</v>
      </c>
      <c r="D45" s="28">
        <v>36.0</v>
      </c>
      <c r="E45" s="28">
        <v>27.0</v>
      </c>
      <c r="F45" s="29">
        <f t="shared" si="1"/>
        <v>63</v>
      </c>
      <c r="G45" s="30">
        <f t="shared" si="2"/>
        <v>0</v>
      </c>
      <c r="H45" s="30">
        <f t="shared" si="4"/>
        <v>1</v>
      </c>
      <c r="J45" s="31"/>
      <c r="K45" s="31"/>
    </row>
    <row r="46" ht="16.5" customHeight="1">
      <c r="A46" s="25">
        <v>39.0</v>
      </c>
      <c r="B46" s="26" t="s">
        <v>117</v>
      </c>
      <c r="C46" s="27" t="s">
        <v>118</v>
      </c>
      <c r="D46" s="28">
        <v>62.0</v>
      </c>
      <c r="E46" s="28">
        <v>30.0</v>
      </c>
      <c r="F46" s="29">
        <f t="shared" si="1"/>
        <v>92</v>
      </c>
      <c r="G46" s="30">
        <f t="shared" si="2"/>
        <v>1</v>
      </c>
      <c r="H46" s="30">
        <f t="shared" si="4"/>
        <v>1</v>
      </c>
      <c r="J46" s="31"/>
      <c r="K46" s="31"/>
    </row>
    <row r="47" ht="16.5" customHeight="1">
      <c r="A47" s="25">
        <v>40.0</v>
      </c>
      <c r="B47" s="26" t="s">
        <v>119</v>
      </c>
      <c r="C47" s="27" t="s">
        <v>120</v>
      </c>
      <c r="D47" s="28">
        <v>37.0</v>
      </c>
      <c r="E47" s="28">
        <v>24.0</v>
      </c>
      <c r="F47" s="29">
        <f t="shared" si="1"/>
        <v>61</v>
      </c>
      <c r="G47" s="30">
        <f t="shared" si="2"/>
        <v>0</v>
      </c>
      <c r="H47" s="30">
        <f t="shared" si="4"/>
        <v>1</v>
      </c>
      <c r="J47" s="31"/>
      <c r="K47" s="31"/>
    </row>
    <row r="48" ht="16.5" customHeight="1">
      <c r="A48" s="25">
        <v>41.0</v>
      </c>
      <c r="B48" s="26" t="s">
        <v>121</v>
      </c>
      <c r="C48" s="27" t="s">
        <v>122</v>
      </c>
      <c r="D48" s="28">
        <v>34.0</v>
      </c>
      <c r="E48" s="28">
        <v>23.0</v>
      </c>
      <c r="F48" s="29">
        <f t="shared" si="1"/>
        <v>57</v>
      </c>
      <c r="G48" s="30">
        <f t="shared" si="2"/>
        <v>0</v>
      </c>
      <c r="H48" s="30">
        <f t="shared" si="4"/>
        <v>1</v>
      </c>
      <c r="J48" s="31"/>
      <c r="K48" s="31"/>
    </row>
    <row r="49" ht="16.5" customHeight="1">
      <c r="A49" s="25">
        <v>42.0</v>
      </c>
      <c r="B49" s="26" t="s">
        <v>123</v>
      </c>
      <c r="C49" s="27" t="s">
        <v>124</v>
      </c>
      <c r="D49" s="28">
        <v>42.0</v>
      </c>
      <c r="E49" s="28">
        <v>25.0</v>
      </c>
      <c r="F49" s="29">
        <f t="shared" si="1"/>
        <v>67</v>
      </c>
      <c r="G49" s="30">
        <f t="shared" si="2"/>
        <v>1</v>
      </c>
      <c r="H49" s="30">
        <f t="shared" si="4"/>
        <v>1</v>
      </c>
      <c r="J49" s="31"/>
      <c r="K49" s="31"/>
    </row>
    <row r="50" ht="16.5" customHeight="1">
      <c r="A50" s="25">
        <v>43.0</v>
      </c>
      <c r="B50" s="26" t="s">
        <v>125</v>
      </c>
      <c r="C50" s="27" t="s">
        <v>126</v>
      </c>
      <c r="D50" s="28">
        <v>50.0</v>
      </c>
      <c r="E50" s="28">
        <v>29.0</v>
      </c>
      <c r="F50" s="29">
        <f t="shared" si="1"/>
        <v>79</v>
      </c>
      <c r="G50" s="30">
        <f t="shared" si="2"/>
        <v>1</v>
      </c>
      <c r="H50" s="30">
        <f t="shared" si="4"/>
        <v>1</v>
      </c>
      <c r="J50" s="31"/>
      <c r="K50" s="31"/>
    </row>
    <row r="51" ht="16.5" customHeight="1">
      <c r="A51" s="25">
        <v>44.0</v>
      </c>
      <c r="B51" s="26" t="s">
        <v>127</v>
      </c>
      <c r="C51" s="27" t="s">
        <v>128</v>
      </c>
      <c r="D51" s="28">
        <v>55.0</v>
      </c>
      <c r="E51" s="28">
        <v>30.0</v>
      </c>
      <c r="F51" s="29">
        <f t="shared" si="1"/>
        <v>85</v>
      </c>
      <c r="G51" s="30">
        <f t="shared" si="2"/>
        <v>1</v>
      </c>
      <c r="H51" s="30">
        <f t="shared" si="4"/>
        <v>1</v>
      </c>
      <c r="J51" s="31"/>
      <c r="K51" s="31"/>
    </row>
    <row r="52" ht="16.5" customHeight="1">
      <c r="A52" s="25">
        <v>45.0</v>
      </c>
      <c r="B52" s="26" t="s">
        <v>129</v>
      </c>
      <c r="C52" s="27" t="s">
        <v>130</v>
      </c>
      <c r="D52" s="28">
        <v>54.0</v>
      </c>
      <c r="E52" s="28">
        <v>26.0</v>
      </c>
      <c r="F52" s="29">
        <f t="shared" si="1"/>
        <v>80</v>
      </c>
      <c r="G52" s="30">
        <f t="shared" si="2"/>
        <v>1</v>
      </c>
      <c r="H52" s="30">
        <f t="shared" si="4"/>
        <v>1</v>
      </c>
      <c r="J52" s="31"/>
      <c r="K52" s="31"/>
    </row>
    <row r="53" ht="16.5" customHeight="1">
      <c r="A53" s="25">
        <v>46.0</v>
      </c>
      <c r="B53" s="26" t="s">
        <v>131</v>
      </c>
      <c r="C53" s="27" t="s">
        <v>132</v>
      </c>
      <c r="D53" s="28">
        <v>46.0</v>
      </c>
      <c r="E53" s="28">
        <v>30.0</v>
      </c>
      <c r="F53" s="29">
        <f t="shared" si="1"/>
        <v>76</v>
      </c>
      <c r="G53" s="30">
        <f t="shared" si="2"/>
        <v>1</v>
      </c>
      <c r="H53" s="30">
        <f t="shared" si="4"/>
        <v>1</v>
      </c>
      <c r="J53" s="31"/>
      <c r="K53" s="31"/>
    </row>
    <row r="54" ht="16.5" customHeight="1">
      <c r="A54" s="25">
        <v>47.0</v>
      </c>
      <c r="B54" s="26" t="s">
        <v>133</v>
      </c>
      <c r="C54" s="27" t="s">
        <v>134</v>
      </c>
      <c r="D54" s="28">
        <v>38.0</v>
      </c>
      <c r="E54" s="28">
        <v>21.0</v>
      </c>
      <c r="F54" s="29">
        <f t="shared" si="1"/>
        <v>59</v>
      </c>
      <c r="G54" s="30">
        <f t="shared" si="2"/>
        <v>0</v>
      </c>
      <c r="H54" s="30">
        <f t="shared" si="4"/>
        <v>0</v>
      </c>
      <c r="J54" s="31"/>
      <c r="K54" s="31"/>
    </row>
    <row r="55" ht="16.5" customHeight="1">
      <c r="A55" s="25">
        <v>48.0</v>
      </c>
      <c r="B55" s="26" t="s">
        <v>135</v>
      </c>
      <c r="C55" s="27" t="s">
        <v>136</v>
      </c>
      <c r="D55" s="28">
        <v>50.0</v>
      </c>
      <c r="E55" s="28">
        <v>27.0</v>
      </c>
      <c r="F55" s="29">
        <f t="shared" si="1"/>
        <v>77</v>
      </c>
      <c r="G55" s="30">
        <f t="shared" si="2"/>
        <v>1</v>
      </c>
      <c r="H55" s="30">
        <f t="shared" si="4"/>
        <v>1</v>
      </c>
      <c r="J55" s="31"/>
      <c r="K55" s="31"/>
    </row>
    <row r="56" ht="16.5" customHeight="1">
      <c r="A56" s="25">
        <v>49.0</v>
      </c>
      <c r="B56" s="26" t="s">
        <v>137</v>
      </c>
      <c r="C56" s="27" t="s">
        <v>138</v>
      </c>
      <c r="D56" s="28">
        <v>29.0</v>
      </c>
      <c r="E56" s="28">
        <v>24.0</v>
      </c>
      <c r="F56" s="29">
        <f t="shared" si="1"/>
        <v>53</v>
      </c>
      <c r="G56" s="30">
        <f t="shared" si="2"/>
        <v>0</v>
      </c>
      <c r="H56" s="30">
        <f t="shared" si="4"/>
        <v>1</v>
      </c>
      <c r="J56" s="31"/>
      <c r="K56" s="31"/>
    </row>
    <row r="57" ht="16.5" customHeight="1">
      <c r="A57" s="25">
        <v>50.0</v>
      </c>
      <c r="B57" s="26" t="s">
        <v>139</v>
      </c>
      <c r="C57" s="27" t="s">
        <v>140</v>
      </c>
      <c r="D57" s="28">
        <v>58.0</v>
      </c>
      <c r="E57" s="28">
        <v>29.0</v>
      </c>
      <c r="F57" s="29">
        <f t="shared" si="1"/>
        <v>87</v>
      </c>
      <c r="G57" s="30">
        <f t="shared" si="2"/>
        <v>1</v>
      </c>
      <c r="H57" s="30">
        <f t="shared" si="4"/>
        <v>1</v>
      </c>
      <c r="J57" s="31"/>
      <c r="K57" s="31"/>
    </row>
    <row r="58" ht="16.5" customHeight="1">
      <c r="A58" s="25">
        <v>51.0</v>
      </c>
      <c r="B58" s="26" t="s">
        <v>141</v>
      </c>
      <c r="C58" s="27" t="s">
        <v>142</v>
      </c>
      <c r="D58" s="28">
        <v>44.0</v>
      </c>
      <c r="E58" s="28">
        <v>21.0</v>
      </c>
      <c r="F58" s="29">
        <f t="shared" si="1"/>
        <v>65</v>
      </c>
      <c r="G58" s="30">
        <f t="shared" si="2"/>
        <v>1</v>
      </c>
      <c r="H58" s="30">
        <f t="shared" si="4"/>
        <v>0</v>
      </c>
      <c r="J58" s="31"/>
      <c r="K58" s="31"/>
    </row>
    <row r="59" ht="16.5" customHeight="1">
      <c r="A59" s="25">
        <v>52.0</v>
      </c>
      <c r="B59" s="26" t="s">
        <v>143</v>
      </c>
      <c r="C59" s="27" t="s">
        <v>144</v>
      </c>
      <c r="D59" s="28">
        <v>48.0</v>
      </c>
      <c r="E59" s="28">
        <v>30.0</v>
      </c>
      <c r="F59" s="29">
        <f t="shared" si="1"/>
        <v>78</v>
      </c>
      <c r="G59" s="30">
        <f t="shared" si="2"/>
        <v>1</v>
      </c>
      <c r="H59" s="30">
        <f t="shared" si="4"/>
        <v>1</v>
      </c>
      <c r="J59" s="31"/>
      <c r="K59" s="31"/>
    </row>
    <row r="60" ht="16.5" customHeight="1">
      <c r="A60" s="25">
        <v>53.0</v>
      </c>
      <c r="B60" s="26" t="s">
        <v>145</v>
      </c>
      <c r="C60" s="27" t="s">
        <v>146</v>
      </c>
      <c r="D60" s="28">
        <v>42.0</v>
      </c>
      <c r="E60" s="28">
        <v>26.0</v>
      </c>
      <c r="F60" s="29">
        <f t="shared" si="1"/>
        <v>68</v>
      </c>
      <c r="G60" s="30">
        <f t="shared" si="2"/>
        <v>1</v>
      </c>
      <c r="H60" s="30">
        <f t="shared" si="4"/>
        <v>1</v>
      </c>
      <c r="J60" s="31"/>
      <c r="K60" s="31"/>
    </row>
    <row r="61" ht="16.5" customHeight="1">
      <c r="A61" s="25">
        <v>54.0</v>
      </c>
      <c r="B61" s="26" t="s">
        <v>147</v>
      </c>
      <c r="C61" s="27" t="s">
        <v>148</v>
      </c>
      <c r="D61" s="28">
        <v>44.0</v>
      </c>
      <c r="E61" s="28">
        <v>28.0</v>
      </c>
      <c r="F61" s="29">
        <f t="shared" si="1"/>
        <v>72</v>
      </c>
      <c r="G61" s="30">
        <f t="shared" si="2"/>
        <v>1</v>
      </c>
      <c r="H61" s="30">
        <f t="shared" si="4"/>
        <v>1</v>
      </c>
      <c r="J61" s="31"/>
      <c r="K61" s="31"/>
    </row>
    <row r="62" ht="16.5" customHeight="1">
      <c r="A62" s="25">
        <v>55.0</v>
      </c>
      <c r="B62" s="26" t="s">
        <v>149</v>
      </c>
      <c r="C62" s="27" t="s">
        <v>150</v>
      </c>
      <c r="D62" s="28">
        <v>36.0</v>
      </c>
      <c r="E62" s="28">
        <v>25.0</v>
      </c>
      <c r="F62" s="29">
        <f t="shared" si="1"/>
        <v>61</v>
      </c>
      <c r="G62" s="30">
        <f t="shared" si="2"/>
        <v>0</v>
      </c>
      <c r="H62" s="30">
        <f t="shared" si="4"/>
        <v>1</v>
      </c>
      <c r="J62" s="31"/>
      <c r="K62" s="31"/>
    </row>
    <row r="63" ht="16.5" customHeight="1">
      <c r="A63" s="25">
        <v>56.0</v>
      </c>
      <c r="B63" s="26" t="s">
        <v>151</v>
      </c>
      <c r="C63" s="27" t="s">
        <v>152</v>
      </c>
      <c r="D63" s="28">
        <v>45.0</v>
      </c>
      <c r="E63" s="28">
        <v>28.0</v>
      </c>
      <c r="F63" s="29">
        <f t="shared" si="1"/>
        <v>73</v>
      </c>
      <c r="G63" s="30">
        <f t="shared" si="2"/>
        <v>1</v>
      </c>
      <c r="H63" s="30">
        <f t="shared" si="4"/>
        <v>1</v>
      </c>
      <c r="J63" s="31"/>
      <c r="K63" s="31"/>
    </row>
    <row r="64" ht="16.5" customHeight="1">
      <c r="A64" s="25">
        <v>57.0</v>
      </c>
      <c r="B64" s="26" t="s">
        <v>153</v>
      </c>
      <c r="C64" s="27" t="s">
        <v>154</v>
      </c>
      <c r="D64" s="28">
        <v>54.0</v>
      </c>
      <c r="E64" s="28">
        <v>27.0</v>
      </c>
      <c r="F64" s="29">
        <f t="shared" si="1"/>
        <v>81</v>
      </c>
      <c r="G64" s="30">
        <f t="shared" si="2"/>
        <v>1</v>
      </c>
      <c r="H64" s="30">
        <f t="shared" si="4"/>
        <v>1</v>
      </c>
      <c r="J64" s="31"/>
      <c r="K64" s="31"/>
    </row>
    <row r="65" ht="16.5" customHeight="1">
      <c r="A65" s="25">
        <v>58.0</v>
      </c>
      <c r="B65" s="26" t="s">
        <v>155</v>
      </c>
      <c r="C65" s="27" t="s">
        <v>156</v>
      </c>
      <c r="D65" s="28">
        <v>53.0</v>
      </c>
      <c r="E65" s="28">
        <v>23.0</v>
      </c>
      <c r="F65" s="29">
        <f t="shared" si="1"/>
        <v>76</v>
      </c>
      <c r="G65" s="30">
        <f t="shared" si="2"/>
        <v>1</v>
      </c>
      <c r="H65" s="30">
        <f t="shared" si="4"/>
        <v>1</v>
      </c>
      <c r="J65" s="31"/>
      <c r="K65" s="31"/>
    </row>
    <row r="66" ht="16.5" customHeight="1">
      <c r="A66" s="25">
        <v>59.0</v>
      </c>
      <c r="B66" s="26" t="s">
        <v>157</v>
      </c>
      <c r="C66" s="27" t="s">
        <v>158</v>
      </c>
      <c r="D66" s="28">
        <v>58.0</v>
      </c>
      <c r="E66" s="28">
        <v>22.0</v>
      </c>
      <c r="F66" s="29">
        <f t="shared" si="1"/>
        <v>80</v>
      </c>
      <c r="G66" s="30">
        <f t="shared" si="2"/>
        <v>1</v>
      </c>
      <c r="H66" s="30">
        <f t="shared" si="4"/>
        <v>0</v>
      </c>
      <c r="J66" s="31"/>
      <c r="K66" s="31"/>
    </row>
    <row r="67" ht="16.5" customHeight="1">
      <c r="A67" s="25">
        <v>60.0</v>
      </c>
      <c r="B67" s="26" t="s">
        <v>159</v>
      </c>
      <c r="C67" s="27" t="s">
        <v>160</v>
      </c>
      <c r="D67" s="28">
        <v>34.0</v>
      </c>
      <c r="E67" s="28">
        <v>26.0</v>
      </c>
      <c r="F67" s="29">
        <f t="shared" si="1"/>
        <v>60</v>
      </c>
      <c r="G67" s="30">
        <f t="shared" si="2"/>
        <v>0</v>
      </c>
      <c r="H67" s="30">
        <f t="shared" si="4"/>
        <v>1</v>
      </c>
      <c r="J67" s="31"/>
      <c r="K67" s="31"/>
    </row>
    <row r="68" ht="16.5" customHeight="1">
      <c r="A68" s="25">
        <v>61.0</v>
      </c>
      <c r="B68" s="26" t="s">
        <v>161</v>
      </c>
      <c r="C68" s="27" t="s">
        <v>162</v>
      </c>
      <c r="D68" s="28">
        <v>46.0</v>
      </c>
      <c r="E68" s="28">
        <v>27.0</v>
      </c>
      <c r="F68" s="29">
        <f t="shared" si="1"/>
        <v>73</v>
      </c>
      <c r="G68" s="30">
        <f t="shared" si="2"/>
        <v>1</v>
      </c>
      <c r="H68" s="30">
        <f t="shared" si="4"/>
        <v>1</v>
      </c>
      <c r="J68" s="31"/>
      <c r="K68" s="31"/>
    </row>
    <row r="69" ht="16.5" customHeight="1">
      <c r="A69" s="25">
        <v>62.0</v>
      </c>
      <c r="B69" s="26" t="s">
        <v>163</v>
      </c>
      <c r="C69" s="27" t="s">
        <v>164</v>
      </c>
      <c r="D69" s="28">
        <v>55.0</v>
      </c>
      <c r="E69" s="28">
        <v>28.0</v>
      </c>
      <c r="F69" s="29">
        <f t="shared" si="1"/>
        <v>83</v>
      </c>
      <c r="G69" s="30">
        <f t="shared" si="2"/>
        <v>1</v>
      </c>
      <c r="H69" s="30">
        <f t="shared" si="4"/>
        <v>1</v>
      </c>
      <c r="J69" s="31"/>
      <c r="K69" s="31"/>
    </row>
    <row r="70" ht="16.5" customHeight="1">
      <c r="A70" s="25">
        <v>63.0</v>
      </c>
      <c r="B70" s="26" t="s">
        <v>165</v>
      </c>
      <c r="C70" s="27" t="s">
        <v>166</v>
      </c>
      <c r="D70" s="28">
        <v>32.0</v>
      </c>
      <c r="E70" s="28">
        <v>27.0</v>
      </c>
      <c r="F70" s="29">
        <f t="shared" si="1"/>
        <v>59</v>
      </c>
      <c r="G70" s="30">
        <f t="shared" si="2"/>
        <v>0</v>
      </c>
      <c r="H70" s="30">
        <f t="shared" si="4"/>
        <v>1</v>
      </c>
      <c r="J70" s="31"/>
      <c r="K70" s="31"/>
    </row>
    <row r="71" ht="16.5" customHeight="1">
      <c r="A71" s="25">
        <v>64.0</v>
      </c>
      <c r="B71" s="26" t="s">
        <v>167</v>
      </c>
      <c r="C71" s="27" t="s">
        <v>168</v>
      </c>
      <c r="D71" s="28">
        <v>9.0</v>
      </c>
      <c r="E71" s="28">
        <v>21.0</v>
      </c>
      <c r="F71" s="29">
        <f t="shared" si="1"/>
        <v>30</v>
      </c>
      <c r="G71" s="30">
        <f t="shared" si="2"/>
        <v>0</v>
      </c>
      <c r="H71" s="30">
        <f t="shared" si="4"/>
        <v>0</v>
      </c>
      <c r="J71" s="31"/>
      <c r="K71" s="31"/>
    </row>
    <row r="72" ht="16.5" customHeight="1">
      <c r="A72" s="25">
        <v>65.0</v>
      </c>
      <c r="B72" s="26" t="s">
        <v>169</v>
      </c>
      <c r="C72" s="27" t="s">
        <v>170</v>
      </c>
      <c r="D72" s="28">
        <v>52.0</v>
      </c>
      <c r="E72" s="28">
        <v>26.0</v>
      </c>
      <c r="F72" s="29">
        <f t="shared" si="1"/>
        <v>78</v>
      </c>
      <c r="G72" s="30">
        <f t="shared" si="2"/>
        <v>1</v>
      </c>
      <c r="H72" s="30">
        <f t="shared" si="4"/>
        <v>1</v>
      </c>
      <c r="J72" s="31"/>
      <c r="K72" s="31"/>
    </row>
    <row r="73" ht="16.5" customHeight="1">
      <c r="A73" s="25">
        <v>66.0</v>
      </c>
      <c r="B73" s="26" t="s">
        <v>171</v>
      </c>
      <c r="C73" s="27" t="s">
        <v>172</v>
      </c>
      <c r="D73" s="28">
        <v>31.0</v>
      </c>
      <c r="E73" s="28">
        <v>22.0</v>
      </c>
      <c r="F73" s="29">
        <f t="shared" si="1"/>
        <v>53</v>
      </c>
      <c r="G73" s="30">
        <f t="shared" si="2"/>
        <v>0</v>
      </c>
      <c r="H73" s="30">
        <f t="shared" si="4"/>
        <v>0</v>
      </c>
      <c r="J73" s="31"/>
      <c r="K73" s="31"/>
    </row>
    <row r="74" ht="16.5" customHeight="1">
      <c r="A74" s="25">
        <v>67.0</v>
      </c>
      <c r="B74" s="26" t="s">
        <v>173</v>
      </c>
      <c r="C74" s="27" t="s">
        <v>174</v>
      </c>
      <c r="D74" s="28">
        <v>38.0</v>
      </c>
      <c r="E74" s="28">
        <v>28.0</v>
      </c>
      <c r="F74" s="29">
        <f t="shared" si="1"/>
        <v>66</v>
      </c>
      <c r="G74" s="30">
        <f t="shared" si="2"/>
        <v>0</v>
      </c>
      <c r="H74" s="30">
        <f t="shared" si="4"/>
        <v>1</v>
      </c>
      <c r="J74" s="31"/>
      <c r="K74" s="31"/>
    </row>
    <row r="75" ht="16.5" customHeight="1">
      <c r="A75" s="25">
        <v>68.0</v>
      </c>
      <c r="B75" s="26" t="s">
        <v>175</v>
      </c>
      <c r="C75" s="27" t="s">
        <v>176</v>
      </c>
      <c r="D75" s="28">
        <v>36.0</v>
      </c>
      <c r="E75" s="28">
        <v>22.0</v>
      </c>
      <c r="F75" s="29">
        <f t="shared" si="1"/>
        <v>58</v>
      </c>
      <c r="G75" s="30">
        <f t="shared" si="2"/>
        <v>0</v>
      </c>
      <c r="H75" s="30">
        <f t="shared" si="4"/>
        <v>0</v>
      </c>
      <c r="J75" s="31"/>
      <c r="K75" s="31"/>
    </row>
    <row r="76" ht="16.5" customHeight="1">
      <c r="A76" s="25">
        <v>69.0</v>
      </c>
      <c r="B76" s="26" t="s">
        <v>177</v>
      </c>
      <c r="C76" s="27" t="s">
        <v>178</v>
      </c>
      <c r="D76" s="28">
        <v>34.0</v>
      </c>
      <c r="E76" s="28">
        <v>21.0</v>
      </c>
      <c r="F76" s="29">
        <f t="shared" si="1"/>
        <v>55</v>
      </c>
      <c r="G76" s="30">
        <f t="shared" si="2"/>
        <v>0</v>
      </c>
      <c r="H76" s="30">
        <f t="shared" si="4"/>
        <v>0</v>
      </c>
      <c r="J76" s="31"/>
      <c r="K76" s="31"/>
    </row>
    <row r="77" ht="16.5" customHeight="1">
      <c r="A77" s="25">
        <v>70.0</v>
      </c>
      <c r="B77" s="26" t="s">
        <v>179</v>
      </c>
      <c r="C77" s="27" t="s">
        <v>180</v>
      </c>
      <c r="D77" s="28">
        <v>38.0</v>
      </c>
      <c r="E77" s="28">
        <v>24.0</v>
      </c>
      <c r="F77" s="29">
        <f t="shared" si="1"/>
        <v>62</v>
      </c>
      <c r="G77" s="30">
        <f t="shared" si="2"/>
        <v>0</v>
      </c>
      <c r="H77" s="30">
        <f t="shared" si="4"/>
        <v>1</v>
      </c>
      <c r="J77" s="31"/>
      <c r="K77" s="31"/>
    </row>
    <row r="78" ht="16.5" customHeight="1">
      <c r="A78" s="25">
        <v>71.0</v>
      </c>
      <c r="B78" s="26" t="s">
        <v>181</v>
      </c>
      <c r="C78" s="27" t="s">
        <v>182</v>
      </c>
      <c r="D78" s="28">
        <v>28.0</v>
      </c>
      <c r="E78" s="28">
        <v>26.0</v>
      </c>
      <c r="F78" s="29">
        <f t="shared" si="1"/>
        <v>54</v>
      </c>
      <c r="G78" s="30">
        <f t="shared" si="2"/>
        <v>0</v>
      </c>
      <c r="H78" s="30">
        <f t="shared" si="4"/>
        <v>1</v>
      </c>
      <c r="J78" s="31"/>
      <c r="K78" s="31"/>
    </row>
    <row r="79" ht="16.5" customHeight="1">
      <c r="A79" s="25">
        <v>72.0</v>
      </c>
      <c r="B79" s="26" t="s">
        <v>183</v>
      </c>
      <c r="C79" s="27" t="s">
        <v>184</v>
      </c>
      <c r="D79" s="28">
        <v>33.0</v>
      </c>
      <c r="E79" s="28">
        <v>22.0</v>
      </c>
      <c r="F79" s="29">
        <f t="shared" si="1"/>
        <v>55</v>
      </c>
      <c r="G79" s="30">
        <f t="shared" si="2"/>
        <v>0</v>
      </c>
      <c r="H79" s="30">
        <f t="shared" si="4"/>
        <v>0</v>
      </c>
      <c r="J79" s="31"/>
      <c r="K79" s="31"/>
    </row>
    <row r="80" ht="16.5" customHeight="1">
      <c r="A80" s="25">
        <v>73.0</v>
      </c>
      <c r="B80" s="26" t="s">
        <v>185</v>
      </c>
      <c r="C80" s="27" t="s">
        <v>186</v>
      </c>
      <c r="D80" s="28">
        <v>40.0</v>
      </c>
      <c r="E80" s="28">
        <v>24.0</v>
      </c>
      <c r="F80" s="29">
        <f t="shared" si="1"/>
        <v>64</v>
      </c>
      <c r="G80" s="30">
        <f t="shared" si="2"/>
        <v>0</v>
      </c>
      <c r="H80" s="30">
        <f t="shared" si="4"/>
        <v>1</v>
      </c>
      <c r="J80" s="31"/>
      <c r="K80" s="31"/>
    </row>
    <row r="81" ht="16.5" customHeight="1">
      <c r="A81" s="25">
        <v>74.0</v>
      </c>
      <c r="B81" s="26" t="s">
        <v>187</v>
      </c>
      <c r="C81" s="27" t="s">
        <v>188</v>
      </c>
      <c r="D81" s="28">
        <v>49.0</v>
      </c>
      <c r="E81" s="28">
        <v>28.0</v>
      </c>
      <c r="F81" s="29">
        <f t="shared" si="1"/>
        <v>77</v>
      </c>
      <c r="G81" s="30">
        <f t="shared" si="2"/>
        <v>1</v>
      </c>
      <c r="H81" s="30">
        <f t="shared" si="4"/>
        <v>1</v>
      </c>
      <c r="J81" s="31"/>
      <c r="K81" s="31"/>
    </row>
    <row r="82" ht="16.5" customHeight="1">
      <c r="A82" s="25">
        <v>75.0</v>
      </c>
      <c r="B82" s="26" t="s">
        <v>189</v>
      </c>
      <c r="C82" s="27" t="s">
        <v>190</v>
      </c>
      <c r="D82" s="28">
        <v>47.0</v>
      </c>
      <c r="E82" s="28">
        <v>23.0</v>
      </c>
      <c r="F82" s="29">
        <f t="shared" si="1"/>
        <v>70</v>
      </c>
      <c r="G82" s="30">
        <f t="shared" si="2"/>
        <v>1</v>
      </c>
      <c r="H82" s="30">
        <f t="shared" si="4"/>
        <v>1</v>
      </c>
      <c r="J82" s="31"/>
      <c r="K82" s="31"/>
    </row>
    <row r="83" ht="16.5" customHeight="1">
      <c r="A83" s="25">
        <v>76.0</v>
      </c>
      <c r="B83" s="26" t="s">
        <v>191</v>
      </c>
      <c r="C83" s="27" t="s">
        <v>192</v>
      </c>
      <c r="D83" s="28">
        <v>32.0</v>
      </c>
      <c r="E83" s="28">
        <v>21.0</v>
      </c>
      <c r="F83" s="29">
        <f t="shared" si="1"/>
        <v>53</v>
      </c>
      <c r="G83" s="30">
        <f t="shared" si="2"/>
        <v>0</v>
      </c>
      <c r="H83" s="30">
        <f t="shared" si="4"/>
        <v>0</v>
      </c>
      <c r="J83" s="31"/>
      <c r="K83" s="31"/>
    </row>
    <row r="84" ht="16.5" customHeight="1">
      <c r="A84" s="25">
        <v>77.0</v>
      </c>
      <c r="B84" s="26" t="s">
        <v>193</v>
      </c>
      <c r="C84" s="27" t="s">
        <v>194</v>
      </c>
      <c r="D84" s="28">
        <v>48.0</v>
      </c>
      <c r="E84" s="28">
        <v>23.0</v>
      </c>
      <c r="F84" s="29">
        <f t="shared" si="1"/>
        <v>71</v>
      </c>
      <c r="G84" s="30">
        <f t="shared" si="2"/>
        <v>1</v>
      </c>
      <c r="H84" s="30">
        <f t="shared" si="4"/>
        <v>1</v>
      </c>
      <c r="J84" s="31"/>
      <c r="K84" s="31"/>
    </row>
    <row r="85" ht="16.5" customHeight="1">
      <c r="A85" s="25">
        <v>78.0</v>
      </c>
      <c r="B85" s="26" t="s">
        <v>195</v>
      </c>
      <c r="C85" s="27" t="s">
        <v>196</v>
      </c>
      <c r="D85" s="28">
        <v>55.0</v>
      </c>
      <c r="E85" s="28">
        <v>30.0</v>
      </c>
      <c r="F85" s="29">
        <f t="shared" si="1"/>
        <v>85</v>
      </c>
      <c r="G85" s="30">
        <f t="shared" si="2"/>
        <v>1</v>
      </c>
      <c r="H85" s="30">
        <f t="shared" si="4"/>
        <v>1</v>
      </c>
      <c r="J85" s="31"/>
      <c r="K85" s="31"/>
    </row>
    <row r="86" ht="16.5" customHeight="1">
      <c r="A86" s="25">
        <v>79.0</v>
      </c>
      <c r="B86" s="26" t="s">
        <v>197</v>
      </c>
      <c r="C86" s="27" t="s">
        <v>198</v>
      </c>
      <c r="D86" s="28">
        <v>51.0</v>
      </c>
      <c r="E86" s="28">
        <v>27.0</v>
      </c>
      <c r="F86" s="29">
        <f t="shared" si="1"/>
        <v>78</v>
      </c>
      <c r="G86" s="30">
        <f t="shared" si="2"/>
        <v>1</v>
      </c>
      <c r="H86" s="30">
        <f t="shared" si="4"/>
        <v>1</v>
      </c>
      <c r="J86" s="31"/>
      <c r="K86" s="31"/>
    </row>
    <row r="87" ht="16.5" customHeight="1">
      <c r="A87" s="25">
        <v>80.0</v>
      </c>
      <c r="B87" s="26" t="s">
        <v>199</v>
      </c>
      <c r="C87" s="27" t="s">
        <v>200</v>
      </c>
      <c r="D87" s="28">
        <v>36.0</v>
      </c>
      <c r="E87" s="28">
        <v>28.0</v>
      </c>
      <c r="F87" s="29">
        <f t="shared" si="1"/>
        <v>64</v>
      </c>
      <c r="G87" s="30">
        <f t="shared" si="2"/>
        <v>0</v>
      </c>
      <c r="H87" s="30">
        <f t="shared" si="4"/>
        <v>1</v>
      </c>
      <c r="J87" s="31"/>
      <c r="K87" s="31"/>
    </row>
    <row r="88" ht="16.5" customHeight="1">
      <c r="A88" s="25">
        <v>81.0</v>
      </c>
      <c r="B88" s="26" t="s">
        <v>201</v>
      </c>
      <c r="C88" s="27" t="s">
        <v>202</v>
      </c>
      <c r="D88" s="28">
        <v>47.0</v>
      </c>
      <c r="E88" s="28">
        <v>30.0</v>
      </c>
      <c r="F88" s="29">
        <f t="shared" si="1"/>
        <v>77</v>
      </c>
      <c r="G88" s="30">
        <f t="shared" si="2"/>
        <v>1</v>
      </c>
      <c r="H88" s="30">
        <f t="shared" si="4"/>
        <v>1</v>
      </c>
      <c r="J88" s="31"/>
      <c r="K88" s="31"/>
    </row>
    <row r="89" ht="16.5" customHeight="1">
      <c r="A89" s="25">
        <v>82.0</v>
      </c>
      <c r="B89" s="26" t="s">
        <v>203</v>
      </c>
      <c r="C89" s="27" t="s">
        <v>204</v>
      </c>
      <c r="D89" s="28">
        <v>54.0</v>
      </c>
      <c r="E89" s="28">
        <v>30.0</v>
      </c>
      <c r="F89" s="29">
        <f t="shared" si="1"/>
        <v>84</v>
      </c>
      <c r="G89" s="30">
        <f t="shared" si="2"/>
        <v>1</v>
      </c>
      <c r="H89" s="30">
        <f t="shared" si="4"/>
        <v>1</v>
      </c>
      <c r="J89" s="31"/>
      <c r="K89" s="31"/>
    </row>
    <row r="90" ht="16.5" customHeight="1">
      <c r="A90" s="25">
        <v>83.0</v>
      </c>
      <c r="B90" s="26" t="s">
        <v>205</v>
      </c>
      <c r="C90" s="27" t="s">
        <v>206</v>
      </c>
      <c r="D90" s="28">
        <v>40.0</v>
      </c>
      <c r="E90" s="28">
        <v>28.0</v>
      </c>
      <c r="F90" s="29">
        <f t="shared" si="1"/>
        <v>68</v>
      </c>
      <c r="G90" s="30">
        <f t="shared" si="2"/>
        <v>0</v>
      </c>
      <c r="H90" s="30">
        <f t="shared" si="4"/>
        <v>1</v>
      </c>
      <c r="J90" s="31"/>
      <c r="K90" s="31"/>
    </row>
    <row r="91" ht="16.5" customHeight="1">
      <c r="A91" s="25">
        <v>84.0</v>
      </c>
      <c r="B91" s="26" t="s">
        <v>207</v>
      </c>
      <c r="C91" s="27" t="s">
        <v>208</v>
      </c>
      <c r="D91" s="28">
        <v>32.0</v>
      </c>
      <c r="E91" s="28">
        <v>23.0</v>
      </c>
      <c r="F91" s="29">
        <f t="shared" si="1"/>
        <v>55</v>
      </c>
      <c r="G91" s="30">
        <f t="shared" si="2"/>
        <v>0</v>
      </c>
      <c r="H91" s="30">
        <f t="shared" si="4"/>
        <v>1</v>
      </c>
      <c r="J91" s="31"/>
      <c r="K91" s="31"/>
    </row>
    <row r="92" ht="16.5" customHeight="1">
      <c r="A92" s="25">
        <v>85.0</v>
      </c>
      <c r="B92" s="26" t="s">
        <v>209</v>
      </c>
      <c r="C92" s="27" t="s">
        <v>210</v>
      </c>
      <c r="D92" s="28">
        <v>29.0</v>
      </c>
      <c r="E92" s="28">
        <v>25.0</v>
      </c>
      <c r="F92" s="29">
        <f t="shared" si="1"/>
        <v>54</v>
      </c>
      <c r="G92" s="30">
        <f t="shared" si="2"/>
        <v>0</v>
      </c>
      <c r="H92" s="30">
        <f t="shared" si="4"/>
        <v>1</v>
      </c>
      <c r="J92" s="31"/>
      <c r="K92" s="31"/>
    </row>
    <row r="93" ht="16.5" customHeight="1">
      <c r="A93" s="25">
        <v>86.0</v>
      </c>
      <c r="B93" s="26" t="s">
        <v>211</v>
      </c>
      <c r="C93" s="27" t="s">
        <v>212</v>
      </c>
      <c r="D93" s="28">
        <v>27.0</v>
      </c>
      <c r="E93" s="28">
        <v>22.0</v>
      </c>
      <c r="F93" s="29">
        <f t="shared" si="1"/>
        <v>49</v>
      </c>
      <c r="G93" s="30">
        <f t="shared" si="2"/>
        <v>0</v>
      </c>
      <c r="H93" s="30">
        <f t="shared" si="4"/>
        <v>0</v>
      </c>
      <c r="J93" s="31"/>
      <c r="K93" s="31"/>
    </row>
    <row r="94" ht="16.5" customHeight="1">
      <c r="A94" s="25">
        <v>87.0</v>
      </c>
      <c r="B94" s="26" t="s">
        <v>213</v>
      </c>
      <c r="C94" s="27" t="s">
        <v>214</v>
      </c>
      <c r="D94" s="28">
        <v>44.0</v>
      </c>
      <c r="E94" s="28">
        <v>26.0</v>
      </c>
      <c r="F94" s="29">
        <f t="shared" si="1"/>
        <v>70</v>
      </c>
      <c r="G94" s="30">
        <f t="shared" si="2"/>
        <v>1</v>
      </c>
      <c r="H94" s="30">
        <f t="shared" si="4"/>
        <v>1</v>
      </c>
      <c r="J94" s="31"/>
      <c r="K94" s="31"/>
    </row>
    <row r="95" ht="16.5" customHeight="1">
      <c r="A95" s="25">
        <v>88.0</v>
      </c>
      <c r="B95" s="26" t="s">
        <v>215</v>
      </c>
      <c r="C95" s="27" t="s">
        <v>216</v>
      </c>
      <c r="D95" s="28">
        <v>48.0</v>
      </c>
      <c r="E95" s="28">
        <v>23.0</v>
      </c>
      <c r="F95" s="29">
        <f t="shared" si="1"/>
        <v>71</v>
      </c>
      <c r="G95" s="30">
        <f t="shared" si="2"/>
        <v>1</v>
      </c>
      <c r="H95" s="30">
        <f t="shared" si="4"/>
        <v>1</v>
      </c>
      <c r="J95" s="31"/>
      <c r="K95" s="31"/>
    </row>
    <row r="96" ht="16.5" customHeight="1">
      <c r="A96" s="25">
        <v>89.0</v>
      </c>
      <c r="B96" s="26" t="s">
        <v>217</v>
      </c>
      <c r="C96" s="27" t="s">
        <v>218</v>
      </c>
      <c r="D96" s="28">
        <v>28.0</v>
      </c>
      <c r="E96" s="28">
        <v>24.0</v>
      </c>
      <c r="F96" s="29">
        <f t="shared" si="1"/>
        <v>52</v>
      </c>
      <c r="G96" s="30">
        <f t="shared" si="2"/>
        <v>0</v>
      </c>
      <c r="H96" s="30">
        <f t="shared" si="4"/>
        <v>1</v>
      </c>
      <c r="J96" s="31"/>
      <c r="K96" s="31"/>
    </row>
    <row r="97" ht="16.5" customHeight="1">
      <c r="A97" s="25">
        <v>90.0</v>
      </c>
      <c r="B97" s="26" t="s">
        <v>219</v>
      </c>
      <c r="C97" s="27" t="s">
        <v>220</v>
      </c>
      <c r="D97" s="28">
        <v>52.0</v>
      </c>
      <c r="E97" s="28">
        <v>23.0</v>
      </c>
      <c r="F97" s="29">
        <f t="shared" si="1"/>
        <v>75</v>
      </c>
      <c r="G97" s="30">
        <f t="shared" si="2"/>
        <v>1</v>
      </c>
      <c r="H97" s="30">
        <f t="shared" si="4"/>
        <v>1</v>
      </c>
      <c r="J97" s="31"/>
      <c r="K97" s="31"/>
    </row>
    <row r="98" ht="16.5" customHeight="1">
      <c r="A98" s="25">
        <v>91.0</v>
      </c>
      <c r="B98" s="26" t="s">
        <v>221</v>
      </c>
      <c r="C98" s="27" t="s">
        <v>222</v>
      </c>
      <c r="D98" s="28">
        <v>37.0</v>
      </c>
      <c r="E98" s="28">
        <v>26.0</v>
      </c>
      <c r="F98" s="29">
        <f t="shared" si="1"/>
        <v>63</v>
      </c>
      <c r="G98" s="30">
        <f t="shared" si="2"/>
        <v>0</v>
      </c>
      <c r="H98" s="30">
        <f t="shared" si="4"/>
        <v>1</v>
      </c>
      <c r="J98" s="31"/>
      <c r="K98" s="31"/>
    </row>
    <row r="99" ht="16.5" customHeight="1">
      <c r="A99" s="25">
        <v>92.0</v>
      </c>
      <c r="B99" s="26" t="s">
        <v>223</v>
      </c>
      <c r="C99" s="27" t="s">
        <v>224</v>
      </c>
      <c r="D99" s="28">
        <v>59.0</v>
      </c>
      <c r="E99" s="28">
        <v>30.0</v>
      </c>
      <c r="F99" s="29">
        <f t="shared" si="1"/>
        <v>89</v>
      </c>
      <c r="G99" s="30">
        <f t="shared" si="2"/>
        <v>1</v>
      </c>
      <c r="H99" s="30">
        <f t="shared" si="4"/>
        <v>1</v>
      </c>
      <c r="J99" s="31"/>
      <c r="K99" s="31"/>
    </row>
    <row r="100" ht="16.5" customHeight="1">
      <c r="A100" s="25">
        <v>93.0</v>
      </c>
      <c r="B100" s="26" t="s">
        <v>225</v>
      </c>
      <c r="C100" s="27" t="s">
        <v>226</v>
      </c>
      <c r="D100" s="28">
        <v>37.0</v>
      </c>
      <c r="E100" s="28">
        <v>27.0</v>
      </c>
      <c r="F100" s="29">
        <f t="shared" si="1"/>
        <v>64</v>
      </c>
      <c r="G100" s="30">
        <f t="shared" si="2"/>
        <v>0</v>
      </c>
      <c r="H100" s="30">
        <f t="shared" si="4"/>
        <v>1</v>
      </c>
      <c r="J100" s="31"/>
      <c r="K100" s="31"/>
    </row>
    <row r="101" ht="16.5" customHeight="1">
      <c r="A101" s="25">
        <v>94.0</v>
      </c>
      <c r="B101" s="26" t="s">
        <v>227</v>
      </c>
      <c r="C101" s="27" t="s">
        <v>228</v>
      </c>
      <c r="D101" s="28">
        <v>22.0</v>
      </c>
      <c r="E101" s="28">
        <v>23.0</v>
      </c>
      <c r="F101" s="29">
        <f t="shared" si="1"/>
        <v>45</v>
      </c>
      <c r="G101" s="30">
        <f t="shared" si="2"/>
        <v>0</v>
      </c>
      <c r="H101" s="30">
        <f t="shared" si="4"/>
        <v>1</v>
      </c>
      <c r="J101" s="31"/>
      <c r="K101" s="31"/>
    </row>
    <row r="102" ht="16.5" customHeight="1">
      <c r="A102" s="25">
        <v>95.0</v>
      </c>
      <c r="B102" s="26" t="s">
        <v>229</v>
      </c>
      <c r="C102" s="27" t="s">
        <v>230</v>
      </c>
      <c r="D102" s="28">
        <v>28.0</v>
      </c>
      <c r="E102" s="28">
        <v>25.0</v>
      </c>
      <c r="F102" s="29">
        <f t="shared" si="1"/>
        <v>53</v>
      </c>
      <c r="G102" s="30">
        <f t="shared" si="2"/>
        <v>0</v>
      </c>
      <c r="H102" s="30">
        <f t="shared" si="4"/>
        <v>1</v>
      </c>
      <c r="J102" s="31"/>
      <c r="K102" s="31"/>
    </row>
    <row r="103" ht="16.5" customHeight="1">
      <c r="A103" s="25">
        <v>96.0</v>
      </c>
      <c r="B103" s="26" t="s">
        <v>231</v>
      </c>
      <c r="C103" s="27" t="s">
        <v>232</v>
      </c>
      <c r="D103" s="28">
        <v>43.0</v>
      </c>
      <c r="E103" s="28">
        <v>25.0</v>
      </c>
      <c r="F103" s="29">
        <f t="shared" si="1"/>
        <v>68</v>
      </c>
      <c r="G103" s="30">
        <f t="shared" si="2"/>
        <v>1</v>
      </c>
      <c r="H103" s="30">
        <f t="shared" si="4"/>
        <v>1</v>
      </c>
      <c r="J103" s="31"/>
      <c r="K103" s="31"/>
    </row>
    <row r="104" ht="16.5" customHeight="1">
      <c r="A104" s="25">
        <v>97.0</v>
      </c>
      <c r="B104" s="26" t="s">
        <v>233</v>
      </c>
      <c r="C104" s="27" t="s">
        <v>234</v>
      </c>
      <c r="D104" s="28">
        <v>43.0</v>
      </c>
      <c r="E104" s="28">
        <v>26.0</v>
      </c>
      <c r="F104" s="29">
        <f t="shared" si="1"/>
        <v>69</v>
      </c>
      <c r="G104" s="30">
        <f t="shared" si="2"/>
        <v>1</v>
      </c>
      <c r="H104" s="30">
        <f t="shared" si="4"/>
        <v>1</v>
      </c>
      <c r="J104" s="31"/>
      <c r="K104" s="31"/>
    </row>
    <row r="105" ht="16.5" customHeight="1">
      <c r="A105" s="25">
        <v>98.0</v>
      </c>
      <c r="B105" s="26" t="s">
        <v>235</v>
      </c>
      <c r="C105" s="27" t="s">
        <v>236</v>
      </c>
      <c r="D105" s="28">
        <v>56.0</v>
      </c>
      <c r="E105" s="28">
        <v>30.0</v>
      </c>
      <c r="F105" s="29">
        <f t="shared" si="1"/>
        <v>86</v>
      </c>
      <c r="G105" s="30">
        <f t="shared" si="2"/>
        <v>1</v>
      </c>
      <c r="H105" s="30">
        <f t="shared" si="4"/>
        <v>1</v>
      </c>
      <c r="J105" s="31"/>
      <c r="K105" s="31"/>
    </row>
    <row r="106" ht="16.5" customHeight="1">
      <c r="A106" s="25">
        <v>99.0</v>
      </c>
      <c r="B106" s="26" t="s">
        <v>237</v>
      </c>
      <c r="C106" s="27" t="s">
        <v>238</v>
      </c>
      <c r="D106" s="28">
        <v>36.0</v>
      </c>
      <c r="E106" s="28">
        <v>24.0</v>
      </c>
      <c r="F106" s="29">
        <f t="shared" si="1"/>
        <v>60</v>
      </c>
      <c r="G106" s="30">
        <f t="shared" si="2"/>
        <v>0</v>
      </c>
      <c r="H106" s="30">
        <f t="shared" si="4"/>
        <v>1</v>
      </c>
      <c r="J106" s="31"/>
      <c r="K106" s="31"/>
    </row>
    <row r="107" ht="16.5" customHeight="1">
      <c r="A107" s="25">
        <v>100.0</v>
      </c>
      <c r="B107" s="26" t="s">
        <v>239</v>
      </c>
      <c r="C107" s="27" t="s">
        <v>240</v>
      </c>
      <c r="D107" s="28">
        <v>7.0</v>
      </c>
      <c r="E107" s="28">
        <v>23.0</v>
      </c>
      <c r="F107" s="29">
        <f t="shared" si="1"/>
        <v>30</v>
      </c>
      <c r="G107" s="30">
        <f t="shared" si="2"/>
        <v>0</v>
      </c>
      <c r="H107" s="30">
        <f t="shared" si="4"/>
        <v>1</v>
      </c>
      <c r="J107" s="31"/>
      <c r="K107" s="31"/>
    </row>
    <row r="108" ht="16.5" customHeight="1">
      <c r="A108" s="25">
        <v>101.0</v>
      </c>
      <c r="B108" s="26" t="s">
        <v>241</v>
      </c>
      <c r="C108" s="27" t="s">
        <v>242</v>
      </c>
      <c r="D108" s="28">
        <v>50.0</v>
      </c>
      <c r="E108" s="28">
        <v>24.0</v>
      </c>
      <c r="F108" s="29">
        <f t="shared" si="1"/>
        <v>74</v>
      </c>
      <c r="G108" s="30">
        <f t="shared" si="2"/>
        <v>1</v>
      </c>
      <c r="H108" s="30">
        <f t="shared" si="4"/>
        <v>1</v>
      </c>
      <c r="J108" s="31"/>
      <c r="K108" s="31"/>
    </row>
    <row r="109" ht="16.5" customHeight="1">
      <c r="A109" s="25">
        <v>102.0</v>
      </c>
      <c r="B109" s="26" t="s">
        <v>243</v>
      </c>
      <c r="C109" s="27" t="s">
        <v>244</v>
      </c>
      <c r="D109" s="28">
        <v>40.0</v>
      </c>
      <c r="E109" s="28">
        <v>27.0</v>
      </c>
      <c r="F109" s="29">
        <f t="shared" si="1"/>
        <v>67</v>
      </c>
      <c r="G109" s="30">
        <f t="shared" si="2"/>
        <v>0</v>
      </c>
      <c r="H109" s="30">
        <f t="shared" si="4"/>
        <v>1</v>
      </c>
      <c r="J109" s="31"/>
      <c r="K109" s="31"/>
    </row>
    <row r="110" ht="16.5" customHeight="1">
      <c r="A110" s="25">
        <v>103.0</v>
      </c>
      <c r="B110" s="26" t="s">
        <v>245</v>
      </c>
      <c r="C110" s="27" t="s">
        <v>246</v>
      </c>
      <c r="D110" s="28">
        <v>35.0</v>
      </c>
      <c r="E110" s="28">
        <v>24.0</v>
      </c>
      <c r="F110" s="29">
        <f t="shared" si="1"/>
        <v>59</v>
      </c>
      <c r="G110" s="30">
        <f t="shared" si="2"/>
        <v>0</v>
      </c>
      <c r="H110" s="30">
        <f t="shared" si="4"/>
        <v>1</v>
      </c>
      <c r="J110" s="31"/>
      <c r="K110" s="31"/>
    </row>
    <row r="111" ht="16.5" customHeight="1">
      <c r="A111" s="25">
        <v>104.0</v>
      </c>
      <c r="B111" s="26" t="s">
        <v>247</v>
      </c>
      <c r="C111" s="27" t="s">
        <v>248</v>
      </c>
      <c r="D111" s="28">
        <v>33.0</v>
      </c>
      <c r="E111" s="28">
        <v>21.0</v>
      </c>
      <c r="F111" s="29">
        <f t="shared" si="1"/>
        <v>54</v>
      </c>
      <c r="G111" s="30">
        <f t="shared" si="2"/>
        <v>0</v>
      </c>
      <c r="H111" s="30">
        <f t="shared" si="4"/>
        <v>0</v>
      </c>
      <c r="J111" s="31"/>
      <c r="K111" s="31"/>
    </row>
    <row r="112" ht="16.5" customHeight="1">
      <c r="A112" s="25">
        <v>105.0</v>
      </c>
      <c r="B112" s="26" t="s">
        <v>249</v>
      </c>
      <c r="C112" s="27" t="s">
        <v>250</v>
      </c>
      <c r="D112" s="28">
        <v>27.0</v>
      </c>
      <c r="E112" s="28">
        <v>21.0</v>
      </c>
      <c r="F112" s="29">
        <f t="shared" si="1"/>
        <v>48</v>
      </c>
      <c r="G112" s="30">
        <f t="shared" si="2"/>
        <v>0</v>
      </c>
      <c r="H112" s="30">
        <f t="shared" si="4"/>
        <v>0</v>
      </c>
      <c r="J112" s="31"/>
      <c r="K112" s="31"/>
    </row>
    <row r="113" ht="16.5" customHeight="1">
      <c r="A113" s="25">
        <v>106.0</v>
      </c>
      <c r="B113" s="26" t="s">
        <v>251</v>
      </c>
      <c r="C113" s="27" t="s">
        <v>252</v>
      </c>
      <c r="D113" s="28">
        <v>35.0</v>
      </c>
      <c r="E113" s="28">
        <v>22.0</v>
      </c>
      <c r="F113" s="29">
        <f t="shared" si="1"/>
        <v>57</v>
      </c>
      <c r="G113" s="30">
        <f t="shared" si="2"/>
        <v>0</v>
      </c>
      <c r="H113" s="30">
        <f t="shared" si="4"/>
        <v>0</v>
      </c>
      <c r="J113" s="31"/>
      <c r="K113" s="31"/>
    </row>
    <row r="114" ht="16.5" customHeight="1">
      <c r="A114" s="25">
        <v>107.0</v>
      </c>
      <c r="B114" s="26" t="s">
        <v>253</v>
      </c>
      <c r="C114" s="27" t="s">
        <v>254</v>
      </c>
      <c r="D114" s="28">
        <v>35.0</v>
      </c>
      <c r="E114" s="28">
        <v>23.0</v>
      </c>
      <c r="F114" s="29">
        <f t="shared" si="1"/>
        <v>58</v>
      </c>
      <c r="G114" s="30">
        <f t="shared" si="2"/>
        <v>0</v>
      </c>
      <c r="H114" s="30">
        <f t="shared" si="4"/>
        <v>1</v>
      </c>
      <c r="J114" s="31"/>
      <c r="K114" s="31"/>
    </row>
    <row r="115" ht="16.5" customHeight="1">
      <c r="A115" s="25">
        <v>108.0</v>
      </c>
      <c r="B115" s="26" t="s">
        <v>255</v>
      </c>
      <c r="C115" s="27" t="s">
        <v>256</v>
      </c>
      <c r="D115" s="28">
        <v>58.0</v>
      </c>
      <c r="E115" s="28">
        <v>30.0</v>
      </c>
      <c r="F115" s="29">
        <f t="shared" si="1"/>
        <v>88</v>
      </c>
      <c r="G115" s="30">
        <f t="shared" si="2"/>
        <v>1</v>
      </c>
      <c r="H115" s="30">
        <f t="shared" si="4"/>
        <v>1</v>
      </c>
      <c r="J115" s="31"/>
      <c r="K115" s="31"/>
    </row>
    <row r="116" ht="16.5" customHeight="1">
      <c r="A116" s="25">
        <v>109.0</v>
      </c>
      <c r="B116" s="26" t="s">
        <v>257</v>
      </c>
      <c r="C116" s="27" t="s">
        <v>258</v>
      </c>
      <c r="D116" s="28">
        <v>30.0</v>
      </c>
      <c r="E116" s="28">
        <v>23.0</v>
      </c>
      <c r="F116" s="29">
        <f t="shared" si="1"/>
        <v>53</v>
      </c>
      <c r="G116" s="30">
        <f t="shared" si="2"/>
        <v>0</v>
      </c>
      <c r="H116" s="30">
        <f t="shared" si="4"/>
        <v>1</v>
      </c>
      <c r="J116" s="31"/>
      <c r="K116" s="31"/>
    </row>
    <row r="117" ht="16.5" customHeight="1">
      <c r="A117" s="25">
        <v>110.0</v>
      </c>
      <c r="B117" s="26" t="s">
        <v>259</v>
      </c>
      <c r="C117" s="27" t="s">
        <v>260</v>
      </c>
      <c r="D117" s="28">
        <v>29.0</v>
      </c>
      <c r="E117" s="28">
        <v>22.0</v>
      </c>
      <c r="F117" s="29">
        <f t="shared" si="1"/>
        <v>51</v>
      </c>
      <c r="G117" s="30">
        <f t="shared" si="2"/>
        <v>0</v>
      </c>
      <c r="H117" s="30">
        <f t="shared" si="4"/>
        <v>0</v>
      </c>
      <c r="J117" s="31"/>
      <c r="K117" s="31"/>
    </row>
    <row r="118" ht="16.5" customHeight="1">
      <c r="A118" s="25">
        <v>111.0</v>
      </c>
      <c r="B118" s="26" t="s">
        <v>261</v>
      </c>
      <c r="C118" s="27" t="s">
        <v>262</v>
      </c>
      <c r="D118" s="28">
        <v>43.0</v>
      </c>
      <c r="E118" s="28">
        <v>25.0</v>
      </c>
      <c r="F118" s="29">
        <f t="shared" si="1"/>
        <v>68</v>
      </c>
      <c r="G118" s="30">
        <f t="shared" si="2"/>
        <v>1</v>
      </c>
      <c r="H118" s="30">
        <f t="shared" si="4"/>
        <v>1</v>
      </c>
      <c r="J118" s="31"/>
      <c r="K118" s="31"/>
    </row>
    <row r="119" ht="16.5" customHeight="1">
      <c r="A119" s="25">
        <v>112.0</v>
      </c>
      <c r="B119" s="26" t="s">
        <v>263</v>
      </c>
      <c r="C119" s="27" t="s">
        <v>264</v>
      </c>
      <c r="D119" s="28">
        <v>42.0</v>
      </c>
      <c r="E119" s="28">
        <v>26.0</v>
      </c>
      <c r="F119" s="29">
        <f t="shared" si="1"/>
        <v>68</v>
      </c>
      <c r="G119" s="30">
        <f t="shared" si="2"/>
        <v>1</v>
      </c>
      <c r="H119" s="30">
        <f t="shared" si="4"/>
        <v>1</v>
      </c>
      <c r="J119" s="31"/>
      <c r="K119" s="31"/>
    </row>
    <row r="120" ht="16.5" customHeight="1">
      <c r="A120" s="25">
        <v>113.0</v>
      </c>
      <c r="B120" s="26" t="s">
        <v>265</v>
      </c>
      <c r="C120" s="27" t="s">
        <v>266</v>
      </c>
      <c r="D120" s="28">
        <v>47.0</v>
      </c>
      <c r="E120" s="28">
        <v>26.0</v>
      </c>
      <c r="F120" s="29">
        <f t="shared" si="1"/>
        <v>73</v>
      </c>
      <c r="G120" s="30">
        <f t="shared" si="2"/>
        <v>1</v>
      </c>
      <c r="H120" s="30">
        <f t="shared" si="4"/>
        <v>1</v>
      </c>
      <c r="J120" s="31"/>
      <c r="K120" s="31"/>
    </row>
    <row r="121" ht="16.5" customHeight="1">
      <c r="A121" s="25">
        <v>114.0</v>
      </c>
      <c r="B121" s="26" t="s">
        <v>267</v>
      </c>
      <c r="C121" s="27" t="s">
        <v>268</v>
      </c>
      <c r="D121" s="28">
        <v>50.0</v>
      </c>
      <c r="E121" s="28">
        <v>28.0</v>
      </c>
      <c r="F121" s="29">
        <f t="shared" si="1"/>
        <v>78</v>
      </c>
      <c r="G121" s="30">
        <f t="shared" si="2"/>
        <v>1</v>
      </c>
      <c r="H121" s="30">
        <f t="shared" si="4"/>
        <v>1</v>
      </c>
      <c r="J121" s="31"/>
      <c r="K121" s="31"/>
    </row>
    <row r="122" ht="16.5" customHeight="1">
      <c r="A122" s="25">
        <v>115.0</v>
      </c>
      <c r="B122" s="26" t="s">
        <v>269</v>
      </c>
      <c r="C122" s="27" t="s">
        <v>270</v>
      </c>
      <c r="D122" s="28">
        <v>39.0</v>
      </c>
      <c r="E122" s="28">
        <v>29.0</v>
      </c>
      <c r="F122" s="29">
        <f t="shared" si="1"/>
        <v>68</v>
      </c>
      <c r="G122" s="30">
        <f t="shared" si="2"/>
        <v>0</v>
      </c>
      <c r="H122" s="30">
        <f t="shared" si="4"/>
        <v>1</v>
      </c>
      <c r="J122" s="31"/>
      <c r="K122" s="31"/>
    </row>
    <row r="123" ht="16.5" customHeight="1">
      <c r="A123" s="25">
        <v>116.0</v>
      </c>
      <c r="B123" s="26" t="s">
        <v>271</v>
      </c>
      <c r="C123" s="27" t="s">
        <v>272</v>
      </c>
      <c r="D123" s="28">
        <v>43.0</v>
      </c>
      <c r="E123" s="28">
        <v>27.0</v>
      </c>
      <c r="F123" s="29">
        <f t="shared" si="1"/>
        <v>70</v>
      </c>
      <c r="G123" s="30">
        <f t="shared" si="2"/>
        <v>1</v>
      </c>
      <c r="H123" s="30">
        <f t="shared" si="4"/>
        <v>1</v>
      </c>
      <c r="J123" s="31"/>
      <c r="K123" s="31"/>
    </row>
    <row r="124" ht="16.5" customHeight="1">
      <c r="A124" s="25">
        <v>117.0</v>
      </c>
      <c r="B124" s="26" t="s">
        <v>273</v>
      </c>
      <c r="C124" s="27" t="s">
        <v>274</v>
      </c>
      <c r="D124" s="28">
        <v>53.0</v>
      </c>
      <c r="E124" s="28">
        <v>29.0</v>
      </c>
      <c r="F124" s="29">
        <f t="shared" si="1"/>
        <v>82</v>
      </c>
      <c r="G124" s="30">
        <f t="shared" si="2"/>
        <v>1</v>
      </c>
      <c r="H124" s="30">
        <f t="shared" si="4"/>
        <v>1</v>
      </c>
      <c r="J124" s="31"/>
      <c r="K124" s="31"/>
    </row>
    <row r="125" ht="16.5" customHeight="1">
      <c r="A125" s="25">
        <v>118.0</v>
      </c>
      <c r="B125" s="26" t="s">
        <v>275</v>
      </c>
      <c r="C125" s="27" t="s">
        <v>276</v>
      </c>
      <c r="D125" s="28">
        <v>42.0</v>
      </c>
      <c r="E125" s="28">
        <v>23.0</v>
      </c>
      <c r="F125" s="29">
        <f t="shared" si="1"/>
        <v>65</v>
      </c>
      <c r="G125" s="30">
        <f t="shared" si="2"/>
        <v>1</v>
      </c>
      <c r="H125" s="30">
        <f t="shared" si="4"/>
        <v>1</v>
      </c>
      <c r="J125" s="31"/>
      <c r="K125" s="31"/>
    </row>
    <row r="126" ht="16.5" customHeight="1">
      <c r="A126" s="25">
        <v>119.0</v>
      </c>
      <c r="B126" s="26" t="s">
        <v>277</v>
      </c>
      <c r="C126" s="27" t="s">
        <v>278</v>
      </c>
      <c r="D126" s="28">
        <v>53.0</v>
      </c>
      <c r="E126" s="28">
        <v>26.0</v>
      </c>
      <c r="F126" s="29">
        <f t="shared" si="1"/>
        <v>79</v>
      </c>
      <c r="G126" s="30">
        <f t="shared" si="2"/>
        <v>1</v>
      </c>
      <c r="H126" s="30">
        <f t="shared" si="4"/>
        <v>1</v>
      </c>
      <c r="J126" s="31"/>
      <c r="K126" s="31"/>
    </row>
    <row r="127" ht="16.5" customHeight="1">
      <c r="A127" s="25">
        <v>120.0</v>
      </c>
      <c r="B127" s="26" t="s">
        <v>279</v>
      </c>
      <c r="C127" s="27" t="s">
        <v>280</v>
      </c>
      <c r="D127" s="28">
        <v>40.0</v>
      </c>
      <c r="E127" s="28">
        <v>26.0</v>
      </c>
      <c r="F127" s="29">
        <f t="shared" si="1"/>
        <v>66</v>
      </c>
      <c r="G127" s="30">
        <f t="shared" si="2"/>
        <v>0</v>
      </c>
      <c r="H127" s="30">
        <f t="shared" si="4"/>
        <v>1</v>
      </c>
      <c r="J127" s="31"/>
      <c r="K127" s="31"/>
    </row>
    <row r="128" ht="16.5" customHeight="1">
      <c r="A128" s="25">
        <v>121.0</v>
      </c>
      <c r="B128" s="26" t="s">
        <v>281</v>
      </c>
      <c r="C128" s="27" t="s">
        <v>282</v>
      </c>
      <c r="D128" s="28">
        <v>39.0</v>
      </c>
      <c r="E128" s="28">
        <v>27.0</v>
      </c>
      <c r="F128" s="29">
        <f t="shared" si="1"/>
        <v>66</v>
      </c>
      <c r="G128" s="30">
        <f t="shared" si="2"/>
        <v>0</v>
      </c>
      <c r="H128" s="30">
        <f t="shared" si="4"/>
        <v>1</v>
      </c>
      <c r="J128" s="31"/>
      <c r="K128" s="31"/>
    </row>
    <row r="129" ht="16.5" customHeight="1">
      <c r="A129" s="25">
        <v>122.0</v>
      </c>
      <c r="B129" s="26" t="s">
        <v>283</v>
      </c>
      <c r="C129" s="27" t="s">
        <v>284</v>
      </c>
      <c r="D129" s="28">
        <v>56.0</v>
      </c>
      <c r="E129" s="28">
        <v>29.0</v>
      </c>
      <c r="F129" s="29">
        <f t="shared" si="1"/>
        <v>85</v>
      </c>
      <c r="G129" s="30">
        <f t="shared" si="2"/>
        <v>1</v>
      </c>
      <c r="H129" s="30">
        <f t="shared" si="4"/>
        <v>1</v>
      </c>
      <c r="J129" s="31"/>
      <c r="K129" s="31"/>
    </row>
    <row r="130" ht="16.5" customHeight="1">
      <c r="A130" s="25">
        <v>123.0</v>
      </c>
      <c r="B130" s="26" t="s">
        <v>285</v>
      </c>
      <c r="C130" s="27" t="s">
        <v>286</v>
      </c>
      <c r="D130" s="28">
        <v>48.0</v>
      </c>
      <c r="E130" s="28">
        <v>29.0</v>
      </c>
      <c r="F130" s="29">
        <f t="shared" si="1"/>
        <v>77</v>
      </c>
      <c r="G130" s="30">
        <f t="shared" si="2"/>
        <v>1</v>
      </c>
      <c r="H130" s="30">
        <f t="shared" si="4"/>
        <v>1</v>
      </c>
      <c r="J130" s="31"/>
      <c r="K130" s="31"/>
    </row>
    <row r="131" ht="16.5" customHeight="1">
      <c r="A131" s="25">
        <v>124.0</v>
      </c>
      <c r="B131" s="26" t="s">
        <v>287</v>
      </c>
      <c r="C131" s="27" t="s">
        <v>288</v>
      </c>
      <c r="D131" s="28">
        <v>40.0</v>
      </c>
      <c r="E131" s="28">
        <v>23.0</v>
      </c>
      <c r="F131" s="29">
        <f t="shared" si="1"/>
        <v>63</v>
      </c>
      <c r="G131" s="30">
        <f t="shared" si="2"/>
        <v>0</v>
      </c>
      <c r="H131" s="30">
        <f t="shared" si="4"/>
        <v>1</v>
      </c>
      <c r="J131" s="31"/>
      <c r="K131" s="31"/>
    </row>
    <row r="132" ht="16.5" customHeight="1">
      <c r="A132" s="25">
        <v>125.0</v>
      </c>
      <c r="B132" s="26" t="s">
        <v>289</v>
      </c>
      <c r="C132" s="27" t="s">
        <v>290</v>
      </c>
      <c r="D132" s="28">
        <v>40.0</v>
      </c>
      <c r="E132" s="28">
        <v>21.0</v>
      </c>
      <c r="F132" s="29">
        <f t="shared" si="1"/>
        <v>61</v>
      </c>
      <c r="G132" s="30">
        <f t="shared" si="2"/>
        <v>0</v>
      </c>
      <c r="H132" s="30">
        <f t="shared" si="4"/>
        <v>0</v>
      </c>
      <c r="J132" s="31"/>
      <c r="K132" s="31"/>
    </row>
    <row r="133" ht="16.5" customHeight="1">
      <c r="A133" s="25">
        <v>126.0</v>
      </c>
      <c r="B133" s="26" t="s">
        <v>291</v>
      </c>
      <c r="C133" s="27" t="s">
        <v>292</v>
      </c>
      <c r="D133" s="28">
        <v>44.0</v>
      </c>
      <c r="E133" s="28">
        <v>26.0</v>
      </c>
      <c r="F133" s="29">
        <f t="shared" si="1"/>
        <v>70</v>
      </c>
      <c r="G133" s="30">
        <f t="shared" si="2"/>
        <v>1</v>
      </c>
      <c r="H133" s="30">
        <f t="shared" si="4"/>
        <v>1</v>
      </c>
      <c r="J133" s="31"/>
      <c r="K133" s="31"/>
    </row>
    <row r="134" ht="16.5" customHeight="1">
      <c r="A134" s="25">
        <v>127.0</v>
      </c>
      <c r="B134" s="26" t="s">
        <v>293</v>
      </c>
      <c r="C134" s="27" t="s">
        <v>294</v>
      </c>
      <c r="D134" s="28">
        <v>39.0</v>
      </c>
      <c r="E134" s="28">
        <v>24.0</v>
      </c>
      <c r="F134" s="29">
        <f t="shared" si="1"/>
        <v>63</v>
      </c>
      <c r="G134" s="30">
        <f t="shared" si="2"/>
        <v>0</v>
      </c>
      <c r="H134" s="30">
        <f t="shared" si="4"/>
        <v>1</v>
      </c>
      <c r="J134" s="31"/>
      <c r="K134" s="31"/>
    </row>
    <row r="135" ht="16.5" customHeight="1">
      <c r="A135" s="25">
        <v>128.0</v>
      </c>
      <c r="B135" s="26" t="s">
        <v>295</v>
      </c>
      <c r="C135" s="27" t="s">
        <v>296</v>
      </c>
      <c r="D135" s="28">
        <v>37.0</v>
      </c>
      <c r="E135" s="28">
        <v>24.0</v>
      </c>
      <c r="F135" s="29">
        <f t="shared" si="1"/>
        <v>61</v>
      </c>
      <c r="G135" s="30">
        <f t="shared" si="2"/>
        <v>0</v>
      </c>
      <c r="H135" s="30">
        <f t="shared" si="4"/>
        <v>1</v>
      </c>
      <c r="J135" s="31"/>
      <c r="K135" s="31"/>
    </row>
    <row r="136" ht="16.5" customHeight="1">
      <c r="A136" s="25">
        <v>129.0</v>
      </c>
      <c r="B136" s="26" t="s">
        <v>297</v>
      </c>
      <c r="C136" s="27" t="s">
        <v>298</v>
      </c>
      <c r="D136" s="28">
        <v>28.0</v>
      </c>
      <c r="E136" s="28">
        <v>24.0</v>
      </c>
      <c r="F136" s="29">
        <f t="shared" si="1"/>
        <v>52</v>
      </c>
      <c r="G136" s="30">
        <f t="shared" si="2"/>
        <v>0</v>
      </c>
      <c r="H136" s="30">
        <f t="shared" si="4"/>
        <v>1</v>
      </c>
      <c r="J136" s="31"/>
      <c r="K136" s="31"/>
    </row>
    <row r="137" ht="16.5" customHeight="1">
      <c r="A137" s="25">
        <v>130.0</v>
      </c>
      <c r="B137" s="26" t="s">
        <v>299</v>
      </c>
      <c r="C137" s="27" t="s">
        <v>300</v>
      </c>
      <c r="D137" s="28">
        <v>48.0</v>
      </c>
      <c r="E137" s="28">
        <v>27.0</v>
      </c>
      <c r="F137" s="29">
        <f t="shared" si="1"/>
        <v>75</v>
      </c>
      <c r="G137" s="30">
        <f t="shared" si="2"/>
        <v>1</v>
      </c>
      <c r="H137" s="30">
        <f t="shared" si="4"/>
        <v>1</v>
      </c>
      <c r="J137" s="31"/>
      <c r="K137" s="31"/>
    </row>
    <row r="138" ht="16.5" customHeight="1">
      <c r="A138" s="25">
        <v>131.0</v>
      </c>
      <c r="B138" s="26" t="s">
        <v>301</v>
      </c>
      <c r="C138" s="27" t="s">
        <v>302</v>
      </c>
      <c r="D138" s="28">
        <v>45.0</v>
      </c>
      <c r="E138" s="28">
        <v>28.0</v>
      </c>
      <c r="F138" s="29">
        <f t="shared" si="1"/>
        <v>73</v>
      </c>
      <c r="G138" s="30">
        <f t="shared" si="2"/>
        <v>1</v>
      </c>
      <c r="H138" s="30">
        <f t="shared" si="4"/>
        <v>1</v>
      </c>
      <c r="J138" s="31"/>
      <c r="K138" s="31"/>
    </row>
    <row r="139" ht="16.5" customHeight="1">
      <c r="A139" s="25">
        <v>132.0</v>
      </c>
      <c r="B139" s="26" t="s">
        <v>303</v>
      </c>
      <c r="C139" s="27" t="s">
        <v>304</v>
      </c>
      <c r="D139" s="28">
        <v>33.0</v>
      </c>
      <c r="E139" s="28">
        <v>21.0</v>
      </c>
      <c r="F139" s="29">
        <f t="shared" si="1"/>
        <v>54</v>
      </c>
      <c r="G139" s="30">
        <f t="shared" si="2"/>
        <v>0</v>
      </c>
      <c r="H139" s="30">
        <f t="shared" si="4"/>
        <v>0</v>
      </c>
      <c r="J139" s="31"/>
      <c r="K139" s="31"/>
    </row>
    <row r="140" ht="16.5" customHeight="1">
      <c r="A140" s="25">
        <v>133.0</v>
      </c>
      <c r="B140" s="26" t="s">
        <v>305</v>
      </c>
      <c r="C140" s="27" t="s">
        <v>306</v>
      </c>
      <c r="D140" s="28">
        <v>57.0</v>
      </c>
      <c r="E140" s="28">
        <v>29.0</v>
      </c>
      <c r="F140" s="29">
        <f t="shared" si="1"/>
        <v>86</v>
      </c>
      <c r="G140" s="30">
        <f t="shared" si="2"/>
        <v>1</v>
      </c>
      <c r="H140" s="30">
        <f t="shared" si="4"/>
        <v>1</v>
      </c>
      <c r="J140" s="31"/>
      <c r="K140" s="31"/>
    </row>
    <row r="141" ht="16.5" customHeight="1">
      <c r="A141" s="25">
        <v>134.0</v>
      </c>
      <c r="B141" s="26" t="s">
        <v>307</v>
      </c>
      <c r="C141" s="27" t="s">
        <v>308</v>
      </c>
      <c r="D141" s="28">
        <v>39.0</v>
      </c>
      <c r="E141" s="28">
        <v>27.0</v>
      </c>
      <c r="F141" s="29">
        <f t="shared" si="1"/>
        <v>66</v>
      </c>
      <c r="G141" s="30">
        <f t="shared" si="2"/>
        <v>0</v>
      </c>
      <c r="H141" s="30">
        <f t="shared" si="4"/>
        <v>1</v>
      </c>
      <c r="J141" s="31"/>
      <c r="K141" s="31"/>
    </row>
    <row r="142" ht="16.5" customHeight="1">
      <c r="A142" s="25">
        <v>135.0</v>
      </c>
      <c r="B142" s="26" t="s">
        <v>309</v>
      </c>
      <c r="C142" s="27" t="s">
        <v>310</v>
      </c>
      <c r="D142" s="28">
        <v>48.0</v>
      </c>
      <c r="E142" s="28">
        <v>27.0</v>
      </c>
      <c r="F142" s="29">
        <f t="shared" si="1"/>
        <v>75</v>
      </c>
      <c r="G142" s="30">
        <f t="shared" si="2"/>
        <v>1</v>
      </c>
      <c r="H142" s="30">
        <f t="shared" si="4"/>
        <v>1</v>
      </c>
      <c r="J142" s="31"/>
      <c r="K142" s="31"/>
    </row>
    <row r="143" ht="16.5" customHeight="1">
      <c r="A143" s="25">
        <v>136.0</v>
      </c>
      <c r="B143" s="26" t="s">
        <v>311</v>
      </c>
      <c r="C143" s="27" t="s">
        <v>312</v>
      </c>
      <c r="D143" s="28">
        <v>51.0</v>
      </c>
      <c r="E143" s="28">
        <v>29.0</v>
      </c>
      <c r="F143" s="29">
        <f t="shared" si="1"/>
        <v>80</v>
      </c>
      <c r="G143" s="30">
        <f t="shared" si="2"/>
        <v>1</v>
      </c>
      <c r="H143" s="30">
        <f t="shared" si="4"/>
        <v>1</v>
      </c>
      <c r="J143" s="31"/>
      <c r="K143" s="31"/>
    </row>
    <row r="144" ht="16.5" customHeight="1">
      <c r="A144" s="25">
        <v>137.0</v>
      </c>
      <c r="B144" s="26" t="s">
        <v>313</v>
      </c>
      <c r="C144" s="27" t="s">
        <v>314</v>
      </c>
      <c r="D144" s="28">
        <v>40.0</v>
      </c>
      <c r="E144" s="28">
        <v>25.0</v>
      </c>
      <c r="F144" s="29">
        <f t="shared" si="1"/>
        <v>65</v>
      </c>
      <c r="G144" s="30">
        <f t="shared" si="2"/>
        <v>0</v>
      </c>
      <c r="H144" s="30">
        <f t="shared" si="4"/>
        <v>1</v>
      </c>
      <c r="J144" s="31"/>
      <c r="K144" s="31"/>
    </row>
    <row r="145" ht="16.5" customHeight="1">
      <c r="A145" s="25">
        <v>138.0</v>
      </c>
      <c r="B145" s="26" t="s">
        <v>315</v>
      </c>
      <c r="C145" s="27" t="s">
        <v>316</v>
      </c>
      <c r="D145" s="28">
        <v>38.0</v>
      </c>
      <c r="E145" s="28">
        <v>23.0</v>
      </c>
      <c r="F145" s="29">
        <f t="shared" si="1"/>
        <v>61</v>
      </c>
      <c r="G145" s="30">
        <f t="shared" si="2"/>
        <v>0</v>
      </c>
      <c r="H145" s="30">
        <f t="shared" si="4"/>
        <v>1</v>
      </c>
      <c r="J145" s="31"/>
      <c r="K145" s="31"/>
    </row>
    <row r="146" ht="16.5" customHeight="1">
      <c r="A146" s="25">
        <v>139.0</v>
      </c>
      <c r="B146" s="26" t="s">
        <v>317</v>
      </c>
      <c r="C146" s="27" t="s">
        <v>318</v>
      </c>
      <c r="D146" s="28">
        <v>37.0</v>
      </c>
      <c r="E146" s="28">
        <v>25.0</v>
      </c>
      <c r="F146" s="29">
        <f t="shared" si="1"/>
        <v>62</v>
      </c>
      <c r="G146" s="30">
        <f t="shared" si="2"/>
        <v>0</v>
      </c>
      <c r="H146" s="30">
        <f t="shared" si="4"/>
        <v>1</v>
      </c>
      <c r="J146" s="31"/>
      <c r="K146" s="31"/>
    </row>
    <row r="147" ht="16.5" customHeight="1">
      <c r="A147" s="25">
        <v>140.0</v>
      </c>
      <c r="B147" s="26" t="s">
        <v>319</v>
      </c>
      <c r="C147" s="27" t="s">
        <v>320</v>
      </c>
      <c r="D147" s="28">
        <v>41.0</v>
      </c>
      <c r="E147" s="28">
        <v>26.0</v>
      </c>
      <c r="F147" s="29">
        <f t="shared" si="1"/>
        <v>67</v>
      </c>
      <c r="G147" s="30">
        <f t="shared" si="2"/>
        <v>0</v>
      </c>
      <c r="H147" s="30">
        <f t="shared" si="4"/>
        <v>1</v>
      </c>
      <c r="J147" s="31"/>
      <c r="K147" s="31"/>
    </row>
    <row r="148" ht="16.5" customHeight="1">
      <c r="A148" s="25">
        <v>141.0</v>
      </c>
      <c r="B148" s="26" t="s">
        <v>321</v>
      </c>
      <c r="C148" s="27" t="s">
        <v>322</v>
      </c>
      <c r="D148" s="28">
        <v>49.0</v>
      </c>
      <c r="E148" s="28">
        <v>24.0</v>
      </c>
      <c r="F148" s="29">
        <f t="shared" si="1"/>
        <v>73</v>
      </c>
      <c r="G148" s="30">
        <f t="shared" si="2"/>
        <v>1</v>
      </c>
      <c r="H148" s="30">
        <f t="shared" si="4"/>
        <v>1</v>
      </c>
      <c r="J148" s="31"/>
      <c r="K148" s="31"/>
    </row>
    <row r="149" ht="16.5" customHeight="1">
      <c r="A149" s="25">
        <v>142.0</v>
      </c>
      <c r="B149" s="26" t="s">
        <v>323</v>
      </c>
      <c r="C149" s="27" t="s">
        <v>324</v>
      </c>
      <c r="D149" s="28">
        <v>40.0</v>
      </c>
      <c r="E149" s="28">
        <v>24.0</v>
      </c>
      <c r="F149" s="29">
        <f t="shared" si="1"/>
        <v>64</v>
      </c>
      <c r="G149" s="30">
        <f t="shared" si="2"/>
        <v>0</v>
      </c>
      <c r="H149" s="30">
        <f t="shared" si="4"/>
        <v>1</v>
      </c>
      <c r="J149" s="31"/>
      <c r="K149" s="31"/>
    </row>
    <row r="150" ht="16.5" customHeight="1">
      <c r="A150" s="25">
        <v>143.0</v>
      </c>
      <c r="B150" s="26" t="s">
        <v>325</v>
      </c>
      <c r="C150" s="27" t="s">
        <v>326</v>
      </c>
      <c r="D150" s="28">
        <v>31.0</v>
      </c>
      <c r="E150" s="28">
        <v>24.0</v>
      </c>
      <c r="F150" s="29">
        <f t="shared" si="1"/>
        <v>55</v>
      </c>
      <c r="G150" s="30">
        <f t="shared" si="2"/>
        <v>0</v>
      </c>
      <c r="H150" s="30">
        <f t="shared" si="4"/>
        <v>1</v>
      </c>
      <c r="J150" s="31"/>
      <c r="K150" s="31"/>
    </row>
    <row r="151" ht="16.5" customHeight="1">
      <c r="A151" s="25">
        <v>144.0</v>
      </c>
      <c r="B151" s="26" t="s">
        <v>327</v>
      </c>
      <c r="C151" s="27" t="s">
        <v>328</v>
      </c>
      <c r="D151" s="28">
        <v>18.0</v>
      </c>
      <c r="E151" s="28">
        <v>22.0</v>
      </c>
      <c r="F151" s="29">
        <f t="shared" si="1"/>
        <v>40</v>
      </c>
      <c r="G151" s="30">
        <f t="shared" si="2"/>
        <v>0</v>
      </c>
      <c r="H151" s="30">
        <f t="shared" si="4"/>
        <v>0</v>
      </c>
      <c r="J151" s="31"/>
      <c r="K151" s="31"/>
    </row>
    <row r="152" ht="16.5" customHeight="1">
      <c r="A152" s="25">
        <v>145.0</v>
      </c>
      <c r="B152" s="26" t="s">
        <v>329</v>
      </c>
      <c r="C152" s="27" t="s">
        <v>330</v>
      </c>
      <c r="D152" s="28">
        <v>31.0</v>
      </c>
      <c r="E152" s="28">
        <v>21.0</v>
      </c>
      <c r="F152" s="29">
        <f t="shared" si="1"/>
        <v>52</v>
      </c>
      <c r="G152" s="30">
        <f t="shared" si="2"/>
        <v>0</v>
      </c>
      <c r="H152" s="30">
        <f t="shared" si="4"/>
        <v>0</v>
      </c>
      <c r="J152" s="31"/>
      <c r="K152" s="31"/>
    </row>
    <row r="153" ht="16.5" customHeight="1">
      <c r="A153" s="25">
        <v>146.0</v>
      </c>
      <c r="B153" s="26" t="s">
        <v>331</v>
      </c>
      <c r="C153" s="27" t="s">
        <v>332</v>
      </c>
      <c r="D153" s="28">
        <v>28.0</v>
      </c>
      <c r="E153" s="28">
        <v>21.0</v>
      </c>
      <c r="F153" s="29">
        <f t="shared" si="1"/>
        <v>49</v>
      </c>
      <c r="G153" s="30">
        <f t="shared" si="2"/>
        <v>0</v>
      </c>
      <c r="H153" s="30">
        <f t="shared" si="4"/>
        <v>0</v>
      </c>
      <c r="J153" s="31"/>
      <c r="K153" s="31"/>
    </row>
    <row r="154" ht="16.5" customHeight="1">
      <c r="A154" s="25">
        <v>147.0</v>
      </c>
      <c r="B154" s="26" t="s">
        <v>333</v>
      </c>
      <c r="C154" s="27" t="s">
        <v>334</v>
      </c>
      <c r="D154" s="28">
        <v>31.0</v>
      </c>
      <c r="E154" s="28">
        <v>23.0</v>
      </c>
      <c r="F154" s="29">
        <f t="shared" si="1"/>
        <v>54</v>
      </c>
      <c r="G154" s="30">
        <f t="shared" si="2"/>
        <v>0</v>
      </c>
      <c r="H154" s="30">
        <f t="shared" si="4"/>
        <v>1</v>
      </c>
      <c r="J154" s="31"/>
      <c r="K154" s="31"/>
    </row>
    <row r="155" ht="16.5" customHeight="1">
      <c r="A155" s="25">
        <v>148.0</v>
      </c>
      <c r="B155" s="26" t="s">
        <v>335</v>
      </c>
      <c r="C155" s="27" t="s">
        <v>336</v>
      </c>
      <c r="D155" s="28">
        <v>18.0</v>
      </c>
      <c r="E155" s="28">
        <v>22.0</v>
      </c>
      <c r="F155" s="29">
        <f t="shared" si="1"/>
        <v>40</v>
      </c>
      <c r="G155" s="30">
        <f t="shared" si="2"/>
        <v>0</v>
      </c>
      <c r="H155" s="30">
        <f t="shared" si="4"/>
        <v>0</v>
      </c>
      <c r="J155" s="31"/>
      <c r="K155" s="31"/>
    </row>
    <row r="156" ht="16.5" customHeight="1">
      <c r="A156" s="25">
        <v>149.0</v>
      </c>
      <c r="B156" s="26" t="s">
        <v>337</v>
      </c>
      <c r="C156" s="27" t="s">
        <v>338</v>
      </c>
      <c r="D156" s="28">
        <v>53.0</v>
      </c>
      <c r="E156" s="28">
        <v>27.0</v>
      </c>
      <c r="F156" s="29">
        <f t="shared" si="1"/>
        <v>80</v>
      </c>
      <c r="G156" s="30">
        <f t="shared" si="2"/>
        <v>1</v>
      </c>
      <c r="H156" s="30">
        <f t="shared" si="4"/>
        <v>1</v>
      </c>
      <c r="J156" s="31"/>
      <c r="K156" s="31"/>
    </row>
    <row r="157" ht="16.5" customHeight="1">
      <c r="A157" s="25">
        <v>150.0</v>
      </c>
      <c r="B157" s="26" t="s">
        <v>339</v>
      </c>
      <c r="C157" s="27" t="s">
        <v>340</v>
      </c>
      <c r="D157" s="28">
        <v>36.0</v>
      </c>
      <c r="E157" s="28">
        <v>22.0</v>
      </c>
      <c r="F157" s="29">
        <f t="shared" si="1"/>
        <v>58</v>
      </c>
      <c r="G157" s="30">
        <f t="shared" si="2"/>
        <v>0</v>
      </c>
      <c r="H157" s="30">
        <f t="shared" si="4"/>
        <v>0</v>
      </c>
      <c r="J157" s="31"/>
      <c r="K157" s="31"/>
    </row>
    <row r="158" ht="16.5" customHeight="1">
      <c r="A158" s="25">
        <v>151.0</v>
      </c>
      <c r="B158" s="26" t="s">
        <v>341</v>
      </c>
      <c r="C158" s="27" t="s">
        <v>342</v>
      </c>
      <c r="D158" s="28">
        <v>33.0</v>
      </c>
      <c r="E158" s="28">
        <v>30.0</v>
      </c>
      <c r="F158" s="29">
        <f t="shared" si="1"/>
        <v>63</v>
      </c>
      <c r="G158" s="30">
        <f t="shared" si="2"/>
        <v>0</v>
      </c>
      <c r="H158" s="30">
        <f t="shared" si="4"/>
        <v>1</v>
      </c>
      <c r="J158" s="31"/>
      <c r="K158" s="31"/>
    </row>
    <row r="159" ht="16.5" customHeight="1">
      <c r="A159" s="25">
        <v>152.0</v>
      </c>
      <c r="B159" s="26" t="s">
        <v>343</v>
      </c>
      <c r="C159" s="27" t="s">
        <v>344</v>
      </c>
      <c r="D159" s="28">
        <v>24.0</v>
      </c>
      <c r="E159" s="28">
        <v>25.0</v>
      </c>
      <c r="F159" s="29">
        <f t="shared" si="1"/>
        <v>49</v>
      </c>
      <c r="G159" s="30">
        <f t="shared" si="2"/>
        <v>0</v>
      </c>
      <c r="H159" s="30">
        <f t="shared" si="4"/>
        <v>1</v>
      </c>
      <c r="J159" s="31"/>
      <c r="K159" s="31"/>
    </row>
    <row r="160" ht="16.5" customHeight="1">
      <c r="A160" s="25">
        <v>153.0</v>
      </c>
      <c r="B160" s="26" t="s">
        <v>345</v>
      </c>
      <c r="C160" s="27" t="s">
        <v>346</v>
      </c>
      <c r="D160" s="28">
        <v>41.0</v>
      </c>
      <c r="E160" s="28">
        <v>23.0</v>
      </c>
      <c r="F160" s="29">
        <f t="shared" si="1"/>
        <v>64</v>
      </c>
      <c r="G160" s="30">
        <f t="shared" si="2"/>
        <v>0</v>
      </c>
      <c r="H160" s="30">
        <f t="shared" si="4"/>
        <v>1</v>
      </c>
      <c r="J160" s="31"/>
      <c r="K160" s="31"/>
    </row>
    <row r="161" ht="16.5" customHeight="1">
      <c r="A161" s="25">
        <v>154.0</v>
      </c>
      <c r="B161" s="26" t="s">
        <v>347</v>
      </c>
      <c r="C161" s="27" t="s">
        <v>348</v>
      </c>
      <c r="D161" s="28">
        <v>47.0</v>
      </c>
      <c r="E161" s="28">
        <v>23.0</v>
      </c>
      <c r="F161" s="29">
        <f t="shared" si="1"/>
        <v>70</v>
      </c>
      <c r="G161" s="30">
        <f t="shared" si="2"/>
        <v>1</v>
      </c>
      <c r="H161" s="30">
        <f t="shared" si="4"/>
        <v>1</v>
      </c>
      <c r="J161" s="31"/>
      <c r="K161" s="31"/>
    </row>
    <row r="162" ht="16.5" customHeight="1">
      <c r="A162" s="25">
        <v>155.0</v>
      </c>
      <c r="B162" s="26" t="s">
        <v>349</v>
      </c>
      <c r="C162" s="27" t="s">
        <v>350</v>
      </c>
      <c r="D162" s="28">
        <v>41.0</v>
      </c>
      <c r="E162" s="28">
        <v>27.0</v>
      </c>
      <c r="F162" s="29">
        <f t="shared" si="1"/>
        <v>68</v>
      </c>
      <c r="G162" s="30">
        <f t="shared" si="2"/>
        <v>0</v>
      </c>
      <c r="H162" s="30">
        <f t="shared" si="4"/>
        <v>1</v>
      </c>
      <c r="J162" s="31"/>
      <c r="K162" s="31"/>
    </row>
    <row r="163" ht="16.5" customHeight="1">
      <c r="A163" s="25">
        <v>156.0</v>
      </c>
      <c r="B163" s="26" t="s">
        <v>351</v>
      </c>
      <c r="C163" s="27" t="s">
        <v>352</v>
      </c>
      <c r="D163" s="28">
        <v>29.0</v>
      </c>
      <c r="E163" s="28">
        <v>21.0</v>
      </c>
      <c r="F163" s="29">
        <f t="shared" si="1"/>
        <v>50</v>
      </c>
      <c r="G163" s="30">
        <f t="shared" si="2"/>
        <v>0</v>
      </c>
      <c r="H163" s="30">
        <f t="shared" si="4"/>
        <v>0</v>
      </c>
      <c r="J163" s="31"/>
      <c r="K163" s="31"/>
    </row>
    <row r="164" ht="16.5" customHeight="1">
      <c r="A164" s="25">
        <v>157.0</v>
      </c>
      <c r="B164" s="26" t="s">
        <v>353</v>
      </c>
      <c r="C164" s="27" t="s">
        <v>354</v>
      </c>
      <c r="D164" s="28">
        <v>25.0</v>
      </c>
      <c r="E164" s="28">
        <v>21.0</v>
      </c>
      <c r="F164" s="29">
        <f t="shared" si="1"/>
        <v>46</v>
      </c>
      <c r="G164" s="30">
        <f t="shared" si="2"/>
        <v>0</v>
      </c>
      <c r="H164" s="30">
        <f t="shared" si="4"/>
        <v>0</v>
      </c>
      <c r="J164" s="31"/>
      <c r="K164" s="31"/>
    </row>
    <row r="165" ht="16.5" customHeight="1">
      <c r="A165" s="25">
        <v>158.0</v>
      </c>
      <c r="B165" s="26" t="s">
        <v>355</v>
      </c>
      <c r="C165" s="27" t="s">
        <v>356</v>
      </c>
      <c r="D165" s="28">
        <v>36.0</v>
      </c>
      <c r="E165" s="28">
        <v>23.0</v>
      </c>
      <c r="F165" s="29">
        <f t="shared" si="1"/>
        <v>59</v>
      </c>
      <c r="G165" s="30">
        <f t="shared" si="2"/>
        <v>0</v>
      </c>
      <c r="H165" s="30">
        <f t="shared" si="4"/>
        <v>1</v>
      </c>
      <c r="J165" s="31"/>
      <c r="K165" s="31"/>
    </row>
    <row r="166" ht="16.5" customHeight="1">
      <c r="A166" s="25">
        <v>159.0</v>
      </c>
      <c r="B166" s="26" t="s">
        <v>357</v>
      </c>
      <c r="C166" s="27" t="s">
        <v>358</v>
      </c>
      <c r="D166" s="28">
        <v>29.0</v>
      </c>
      <c r="E166" s="28">
        <v>23.0</v>
      </c>
      <c r="F166" s="29">
        <f t="shared" si="1"/>
        <v>52</v>
      </c>
      <c r="G166" s="30">
        <f t="shared" si="2"/>
        <v>0</v>
      </c>
      <c r="H166" s="30">
        <f t="shared" si="4"/>
        <v>1</v>
      </c>
      <c r="J166" s="31"/>
      <c r="K166" s="31"/>
    </row>
    <row r="167" ht="16.5" customHeight="1">
      <c r="A167" s="25">
        <v>160.0</v>
      </c>
      <c r="B167" s="26" t="s">
        <v>359</v>
      </c>
      <c r="C167" s="27" t="s">
        <v>360</v>
      </c>
      <c r="D167" s="28">
        <v>35.0</v>
      </c>
      <c r="E167" s="28">
        <v>22.0</v>
      </c>
      <c r="F167" s="29">
        <f t="shared" si="1"/>
        <v>57</v>
      </c>
      <c r="G167" s="30">
        <f t="shared" si="2"/>
        <v>0</v>
      </c>
      <c r="H167" s="30">
        <f t="shared" si="4"/>
        <v>0</v>
      </c>
      <c r="J167" s="31"/>
      <c r="K167" s="31"/>
    </row>
    <row r="168" ht="16.5" customHeight="1">
      <c r="A168" s="25">
        <v>161.0</v>
      </c>
      <c r="B168" s="26" t="s">
        <v>361</v>
      </c>
      <c r="C168" s="27" t="s">
        <v>362</v>
      </c>
      <c r="D168" s="28">
        <v>53.0</v>
      </c>
      <c r="E168" s="28">
        <v>28.0</v>
      </c>
      <c r="F168" s="29">
        <f t="shared" si="1"/>
        <v>81</v>
      </c>
      <c r="G168" s="30">
        <f t="shared" si="2"/>
        <v>1</v>
      </c>
      <c r="H168" s="30">
        <f t="shared" si="4"/>
        <v>1</v>
      </c>
      <c r="J168" s="31"/>
      <c r="K168" s="31"/>
    </row>
    <row r="169" ht="16.5" customHeight="1">
      <c r="A169" s="25">
        <v>162.0</v>
      </c>
      <c r="B169" s="26" t="s">
        <v>363</v>
      </c>
      <c r="C169" s="27" t="s">
        <v>364</v>
      </c>
      <c r="D169" s="28">
        <v>38.0</v>
      </c>
      <c r="E169" s="28">
        <v>27.0</v>
      </c>
      <c r="F169" s="29">
        <f t="shared" si="1"/>
        <v>65</v>
      </c>
      <c r="G169" s="30">
        <f t="shared" si="2"/>
        <v>0</v>
      </c>
      <c r="H169" s="30">
        <f t="shared" si="4"/>
        <v>1</v>
      </c>
      <c r="J169" s="31"/>
      <c r="K169" s="31"/>
    </row>
    <row r="170" ht="16.5" customHeight="1">
      <c r="A170" s="25">
        <v>163.0</v>
      </c>
      <c r="B170" s="26" t="s">
        <v>365</v>
      </c>
      <c r="C170" s="27" t="s">
        <v>366</v>
      </c>
      <c r="D170" s="28">
        <v>17.0</v>
      </c>
      <c r="E170" s="28">
        <v>22.0</v>
      </c>
      <c r="F170" s="29">
        <f t="shared" si="1"/>
        <v>39</v>
      </c>
      <c r="G170" s="30">
        <f t="shared" si="2"/>
        <v>0</v>
      </c>
      <c r="H170" s="30">
        <f t="shared" si="4"/>
        <v>0</v>
      </c>
      <c r="J170" s="31"/>
      <c r="K170" s="31"/>
    </row>
    <row r="171" ht="16.5" customHeight="1">
      <c r="A171" s="25">
        <v>164.0</v>
      </c>
      <c r="B171" s="26" t="s">
        <v>367</v>
      </c>
      <c r="C171" s="27" t="s">
        <v>368</v>
      </c>
      <c r="D171" s="28">
        <v>58.0</v>
      </c>
      <c r="E171" s="28">
        <v>27.0</v>
      </c>
      <c r="F171" s="29">
        <f t="shared" si="1"/>
        <v>85</v>
      </c>
      <c r="G171" s="30">
        <f t="shared" si="2"/>
        <v>1</v>
      </c>
      <c r="H171" s="30">
        <f t="shared" si="4"/>
        <v>1</v>
      </c>
      <c r="J171" s="31"/>
      <c r="K171" s="31"/>
    </row>
    <row r="172" ht="16.5" customHeight="1">
      <c r="A172" s="25">
        <v>165.0</v>
      </c>
      <c r="B172" s="26" t="s">
        <v>369</v>
      </c>
      <c r="C172" s="27" t="s">
        <v>370</v>
      </c>
      <c r="D172" s="28">
        <v>60.0</v>
      </c>
      <c r="E172" s="28">
        <v>28.0</v>
      </c>
      <c r="F172" s="29">
        <f t="shared" si="1"/>
        <v>88</v>
      </c>
      <c r="G172" s="30">
        <f t="shared" si="2"/>
        <v>1</v>
      </c>
      <c r="H172" s="30">
        <f t="shared" si="4"/>
        <v>1</v>
      </c>
      <c r="J172" s="31"/>
      <c r="K172" s="31"/>
    </row>
    <row r="173" ht="16.5" customHeight="1">
      <c r="A173" s="25">
        <v>166.0</v>
      </c>
      <c r="B173" s="26" t="s">
        <v>371</v>
      </c>
      <c r="C173" s="27" t="s">
        <v>372</v>
      </c>
      <c r="D173" s="28">
        <v>37.0</v>
      </c>
      <c r="E173" s="28">
        <v>24.0</v>
      </c>
      <c r="F173" s="29">
        <f t="shared" si="1"/>
        <v>61</v>
      </c>
      <c r="G173" s="30">
        <f t="shared" si="2"/>
        <v>0</v>
      </c>
      <c r="H173" s="30">
        <f t="shared" si="4"/>
        <v>1</v>
      </c>
      <c r="J173" s="31"/>
      <c r="K173" s="31"/>
    </row>
    <row r="174" ht="16.5" customHeight="1">
      <c r="A174" s="25">
        <v>167.0</v>
      </c>
      <c r="B174" s="26" t="s">
        <v>373</v>
      </c>
      <c r="C174" s="27" t="s">
        <v>374</v>
      </c>
      <c r="D174" s="28">
        <v>51.0</v>
      </c>
      <c r="E174" s="28">
        <v>29.0</v>
      </c>
      <c r="F174" s="29">
        <f t="shared" si="1"/>
        <v>80</v>
      </c>
      <c r="G174" s="30">
        <f t="shared" si="2"/>
        <v>1</v>
      </c>
      <c r="H174" s="30">
        <f t="shared" si="4"/>
        <v>1</v>
      </c>
      <c r="J174" s="31"/>
      <c r="K174" s="31"/>
    </row>
    <row r="175" ht="16.5" customHeight="1">
      <c r="A175" s="25">
        <v>168.0</v>
      </c>
      <c r="B175" s="26" t="s">
        <v>375</v>
      </c>
      <c r="C175" s="27" t="s">
        <v>376</v>
      </c>
      <c r="D175" s="28">
        <v>38.0</v>
      </c>
      <c r="E175" s="28">
        <v>26.0</v>
      </c>
      <c r="F175" s="29">
        <f t="shared" si="1"/>
        <v>64</v>
      </c>
      <c r="G175" s="30">
        <f t="shared" si="2"/>
        <v>0</v>
      </c>
      <c r="H175" s="30">
        <f t="shared" si="4"/>
        <v>1</v>
      </c>
      <c r="J175" s="31"/>
      <c r="K175" s="31"/>
    </row>
    <row r="176" ht="16.5" customHeight="1">
      <c r="A176" s="25">
        <v>169.0</v>
      </c>
      <c r="B176" s="26" t="s">
        <v>377</v>
      </c>
      <c r="C176" s="27" t="s">
        <v>378</v>
      </c>
      <c r="D176" s="28">
        <v>43.0</v>
      </c>
      <c r="E176" s="28">
        <v>30.0</v>
      </c>
      <c r="F176" s="29">
        <f t="shared" si="1"/>
        <v>73</v>
      </c>
      <c r="G176" s="30">
        <f t="shared" si="2"/>
        <v>1</v>
      </c>
      <c r="H176" s="30">
        <f t="shared" si="4"/>
        <v>1</v>
      </c>
      <c r="J176" s="31"/>
      <c r="K176" s="31"/>
    </row>
    <row r="177" ht="16.5" customHeight="1">
      <c r="A177" s="25">
        <v>170.0</v>
      </c>
      <c r="B177" s="26" t="s">
        <v>379</v>
      </c>
      <c r="C177" s="27" t="s">
        <v>380</v>
      </c>
      <c r="D177" s="28">
        <v>32.0</v>
      </c>
      <c r="E177" s="28">
        <v>25.0</v>
      </c>
      <c r="F177" s="29">
        <f t="shared" si="1"/>
        <v>57</v>
      </c>
      <c r="G177" s="30">
        <f t="shared" si="2"/>
        <v>0</v>
      </c>
      <c r="H177" s="30">
        <f t="shared" si="4"/>
        <v>1</v>
      </c>
      <c r="J177" s="31"/>
      <c r="K177" s="31"/>
    </row>
    <row r="178" ht="16.5" customHeight="1">
      <c r="A178" s="25">
        <v>171.0</v>
      </c>
      <c r="B178" s="26" t="s">
        <v>381</v>
      </c>
      <c r="C178" s="27" t="s">
        <v>382</v>
      </c>
      <c r="D178" s="28">
        <v>47.0</v>
      </c>
      <c r="E178" s="28">
        <v>29.0</v>
      </c>
      <c r="F178" s="29">
        <f t="shared" si="1"/>
        <v>76</v>
      </c>
      <c r="G178" s="30">
        <f t="shared" si="2"/>
        <v>1</v>
      </c>
      <c r="H178" s="30">
        <f t="shared" si="4"/>
        <v>1</v>
      </c>
      <c r="J178" s="31"/>
      <c r="K178" s="31"/>
    </row>
    <row r="179" ht="16.5" customHeight="1">
      <c r="A179" s="25">
        <v>172.0</v>
      </c>
      <c r="B179" s="26" t="s">
        <v>383</v>
      </c>
      <c r="C179" s="27" t="s">
        <v>384</v>
      </c>
      <c r="D179" s="28">
        <v>30.0</v>
      </c>
      <c r="E179" s="28">
        <v>21.0</v>
      </c>
      <c r="F179" s="29">
        <f t="shared" si="1"/>
        <v>51</v>
      </c>
      <c r="G179" s="30">
        <f t="shared" si="2"/>
        <v>0</v>
      </c>
      <c r="H179" s="30">
        <f t="shared" si="4"/>
        <v>0</v>
      </c>
      <c r="J179" s="31"/>
      <c r="K179" s="31"/>
    </row>
    <row r="180" ht="16.5" customHeight="1">
      <c r="A180" s="25">
        <v>173.0</v>
      </c>
      <c r="B180" s="26" t="s">
        <v>385</v>
      </c>
      <c r="C180" s="27" t="s">
        <v>386</v>
      </c>
      <c r="D180" s="28">
        <v>42.0</v>
      </c>
      <c r="E180" s="28">
        <v>22.0</v>
      </c>
      <c r="F180" s="29">
        <f t="shared" si="1"/>
        <v>64</v>
      </c>
      <c r="G180" s="30">
        <f t="shared" si="2"/>
        <v>1</v>
      </c>
      <c r="H180" s="30">
        <f t="shared" si="4"/>
        <v>0</v>
      </c>
      <c r="J180" s="31"/>
      <c r="K180" s="31"/>
    </row>
    <row r="181" ht="16.5" customHeight="1">
      <c r="A181" s="25">
        <v>174.0</v>
      </c>
      <c r="B181" s="26" t="s">
        <v>387</v>
      </c>
      <c r="C181" s="27" t="s">
        <v>388</v>
      </c>
      <c r="D181" s="28">
        <v>28.0</v>
      </c>
      <c r="E181" s="28">
        <v>21.0</v>
      </c>
      <c r="F181" s="29">
        <f t="shared" si="1"/>
        <v>49</v>
      </c>
      <c r="G181" s="30">
        <f t="shared" si="2"/>
        <v>0</v>
      </c>
      <c r="H181" s="30">
        <f t="shared" si="4"/>
        <v>0</v>
      </c>
      <c r="J181" s="31"/>
      <c r="K181" s="31"/>
    </row>
    <row r="182" ht="16.5" customHeight="1">
      <c r="A182" s="25">
        <v>175.0</v>
      </c>
      <c r="B182" s="26" t="s">
        <v>389</v>
      </c>
      <c r="C182" s="27" t="s">
        <v>390</v>
      </c>
      <c r="D182" s="28">
        <v>20.0</v>
      </c>
      <c r="E182" s="28">
        <v>21.0</v>
      </c>
      <c r="F182" s="29">
        <f t="shared" si="1"/>
        <v>41</v>
      </c>
      <c r="G182" s="30">
        <f t="shared" si="2"/>
        <v>0</v>
      </c>
      <c r="H182" s="30">
        <f t="shared" si="4"/>
        <v>0</v>
      </c>
      <c r="J182" s="31"/>
      <c r="K182" s="31"/>
    </row>
    <row r="183" ht="18.75" customHeight="1">
      <c r="A183" s="25">
        <v>176.0</v>
      </c>
      <c r="B183" s="26" t="s">
        <v>391</v>
      </c>
      <c r="C183" s="27" t="s">
        <v>392</v>
      </c>
      <c r="D183" s="28">
        <v>23.0</v>
      </c>
      <c r="E183" s="28">
        <v>22.0</v>
      </c>
      <c r="F183" s="29">
        <f t="shared" si="1"/>
        <v>45</v>
      </c>
      <c r="G183" s="30">
        <f t="shared" si="2"/>
        <v>0</v>
      </c>
      <c r="H183" s="30">
        <f t="shared" si="4"/>
        <v>0</v>
      </c>
      <c r="J183" s="31"/>
      <c r="K183" s="31"/>
    </row>
    <row r="184" ht="16.5" customHeight="1">
      <c r="A184" s="25">
        <v>177.0</v>
      </c>
      <c r="B184" s="26" t="s">
        <v>393</v>
      </c>
      <c r="C184" s="27" t="s">
        <v>394</v>
      </c>
      <c r="D184" s="28">
        <v>28.0</v>
      </c>
      <c r="E184" s="28">
        <v>25.0</v>
      </c>
      <c r="F184" s="29">
        <f t="shared" si="1"/>
        <v>53</v>
      </c>
      <c r="G184" s="30">
        <f t="shared" si="2"/>
        <v>0</v>
      </c>
      <c r="H184" s="30">
        <f t="shared" si="4"/>
        <v>1</v>
      </c>
      <c r="J184" s="31"/>
      <c r="K184" s="31"/>
    </row>
    <row r="185" ht="16.5" customHeight="1">
      <c r="A185" s="25">
        <v>178.0</v>
      </c>
      <c r="B185" s="26" t="s">
        <v>395</v>
      </c>
      <c r="C185" s="27" t="s">
        <v>396</v>
      </c>
      <c r="D185" s="28">
        <v>33.0</v>
      </c>
      <c r="E185" s="28">
        <v>21.0</v>
      </c>
      <c r="F185" s="29">
        <f t="shared" si="1"/>
        <v>54</v>
      </c>
      <c r="G185" s="30">
        <f t="shared" si="2"/>
        <v>0</v>
      </c>
      <c r="H185" s="30">
        <f t="shared" si="4"/>
        <v>0</v>
      </c>
      <c r="J185" s="31"/>
      <c r="K185" s="31"/>
    </row>
    <row r="186" ht="19.5" customHeight="1">
      <c r="A186" s="32"/>
      <c r="B186" s="33"/>
      <c r="C186" s="34"/>
      <c r="D186" s="32">
        <v>178.0</v>
      </c>
      <c r="E186" s="32">
        <v>178.0</v>
      </c>
      <c r="F186" s="35"/>
      <c r="G186" s="35">
        <f t="shared" ref="G186:H186" si="5">COUNTIF(G8:G179,1)</f>
        <v>78</v>
      </c>
      <c r="H186" s="35">
        <f t="shared" si="5"/>
        <v>138</v>
      </c>
    </row>
    <row r="187" ht="34.5" customHeight="1">
      <c r="A187" s="36" t="s">
        <v>397</v>
      </c>
      <c r="B187" s="2"/>
      <c r="C187" s="3"/>
      <c r="D187" s="9" t="s">
        <v>398</v>
      </c>
      <c r="E187" s="9" t="s">
        <v>399</v>
      </c>
      <c r="F187" s="37" t="s">
        <v>400</v>
      </c>
      <c r="G187" s="2"/>
      <c r="H187" s="3"/>
    </row>
    <row r="188" ht="19.5" customHeight="1">
      <c r="A188" s="36" t="s">
        <v>401</v>
      </c>
      <c r="B188" s="2"/>
      <c r="C188" s="3"/>
      <c r="D188" s="30">
        <f>ROUND((G186/D186*100),0)</f>
        <v>44</v>
      </c>
      <c r="E188" s="9">
        <f t="shared" ref="E188:E189" si="6">IF(D188&gt;100,"ERROR",IF(D188&gt;=61,3,IF(D188&gt;=46,2,IF(D188&gt;=16,1,IF(D188&gt;15,0,0)))))</f>
        <v>1</v>
      </c>
      <c r="F188" s="38"/>
      <c r="G188" s="39"/>
      <c r="H188" s="40"/>
    </row>
    <row r="189" ht="19.5" customHeight="1">
      <c r="A189" s="36" t="s">
        <v>402</v>
      </c>
      <c r="B189" s="2"/>
      <c r="C189" s="3"/>
      <c r="D189" s="30">
        <f>ROUND((H186/E186*100),0)</f>
        <v>78</v>
      </c>
      <c r="E189" s="30">
        <f t="shared" si="6"/>
        <v>3</v>
      </c>
      <c r="F189" s="41"/>
      <c r="G189" s="42"/>
      <c r="H189" s="43"/>
    </row>
    <row r="190" ht="15.75" customHeight="1">
      <c r="D190" s="44"/>
      <c r="E190" s="44"/>
    </row>
    <row r="191" ht="15.75" customHeight="1">
      <c r="D191" s="44"/>
      <c r="E191" s="44"/>
    </row>
    <row r="192" ht="15.75" customHeight="1">
      <c r="D192" s="44"/>
      <c r="E192" s="44"/>
    </row>
    <row r="193" ht="15.75" customHeight="1">
      <c r="D193" s="44"/>
      <c r="E193" s="44"/>
    </row>
    <row r="194" ht="15.75" customHeight="1">
      <c r="D194" s="44"/>
      <c r="E194" s="44"/>
    </row>
    <row r="195" ht="15.75" customHeight="1">
      <c r="D195" s="44"/>
      <c r="E195" s="44"/>
    </row>
    <row r="196" ht="15.75" customHeight="1">
      <c r="D196" s="44"/>
      <c r="E196" s="44"/>
    </row>
    <row r="197" ht="15.75" customHeight="1">
      <c r="D197" s="44"/>
      <c r="E197" s="44"/>
    </row>
    <row r="198" ht="15.75" customHeight="1">
      <c r="D198" s="44"/>
      <c r="E198" s="44"/>
    </row>
    <row r="199" ht="15.75" customHeight="1">
      <c r="D199" s="44"/>
      <c r="E199" s="44"/>
    </row>
    <row r="200" ht="15.75" customHeight="1">
      <c r="D200" s="44"/>
      <c r="E200" s="44"/>
    </row>
    <row r="201" ht="15.75" customHeight="1">
      <c r="D201" s="44"/>
      <c r="E201" s="44"/>
    </row>
    <row r="202" ht="15.75" customHeight="1">
      <c r="D202" s="44"/>
      <c r="E202" s="44"/>
    </row>
    <row r="203" ht="15.75" customHeight="1">
      <c r="D203" s="44"/>
      <c r="E203" s="44"/>
    </row>
    <row r="204" ht="15.75" customHeight="1">
      <c r="D204" s="44"/>
      <c r="E204" s="44"/>
    </row>
    <row r="205" ht="15.75" customHeight="1">
      <c r="D205" s="44"/>
      <c r="E205" s="44"/>
    </row>
    <row r="206" ht="15.75" customHeight="1">
      <c r="D206" s="44"/>
      <c r="E206" s="44"/>
    </row>
    <row r="207" ht="15.75" customHeight="1">
      <c r="D207" s="44"/>
      <c r="E207" s="44"/>
    </row>
    <row r="208" ht="15.75" customHeight="1">
      <c r="D208" s="44"/>
      <c r="E208" s="44"/>
    </row>
    <row r="209" ht="15.75" customHeight="1">
      <c r="D209" s="44"/>
      <c r="E209" s="44"/>
    </row>
    <row r="210" ht="15.75" customHeight="1">
      <c r="D210" s="44"/>
      <c r="E210" s="44"/>
    </row>
    <row r="211" ht="15.75" customHeight="1">
      <c r="D211" s="44"/>
      <c r="E211" s="44"/>
    </row>
    <row r="212" ht="15.75" customHeight="1">
      <c r="D212" s="44"/>
      <c r="E212" s="44"/>
    </row>
    <row r="213" ht="15.75" customHeight="1">
      <c r="D213" s="44"/>
      <c r="E213" s="44"/>
    </row>
    <row r="214" ht="15.75" customHeight="1">
      <c r="D214" s="44"/>
      <c r="E214" s="44"/>
    </row>
    <row r="215" ht="15.75" customHeight="1">
      <c r="D215" s="44"/>
      <c r="E215" s="44"/>
    </row>
    <row r="216" ht="15.75" customHeight="1">
      <c r="D216" s="44"/>
      <c r="E216" s="44"/>
    </row>
    <row r="217" ht="15.75" customHeight="1">
      <c r="D217" s="44"/>
      <c r="E217" s="44"/>
    </row>
    <row r="218" ht="15.75" customHeight="1">
      <c r="D218" s="44"/>
      <c r="E218" s="44"/>
    </row>
    <row r="219" ht="15.75" customHeight="1">
      <c r="D219" s="44"/>
      <c r="E219" s="44"/>
    </row>
    <row r="220" ht="15.75" customHeight="1">
      <c r="D220" s="44"/>
      <c r="E220" s="44"/>
    </row>
    <row r="221" ht="15.75" customHeight="1">
      <c r="D221" s="44"/>
      <c r="E221" s="44"/>
    </row>
    <row r="222" ht="15.75" customHeight="1">
      <c r="D222" s="44"/>
      <c r="E222" s="44"/>
    </row>
    <row r="223" ht="15.75" customHeight="1">
      <c r="D223" s="44"/>
      <c r="E223" s="44"/>
    </row>
    <row r="224" ht="15.75" customHeight="1">
      <c r="D224" s="44"/>
      <c r="E224" s="44"/>
    </row>
    <row r="225" ht="15.75" customHeight="1">
      <c r="D225" s="44"/>
      <c r="E225" s="44"/>
    </row>
    <row r="226" ht="15.75" customHeight="1">
      <c r="D226" s="44"/>
      <c r="E226" s="44"/>
    </row>
    <row r="227" ht="15.75" customHeight="1">
      <c r="D227" s="44"/>
      <c r="E227" s="44"/>
    </row>
    <row r="228" ht="15.75" customHeight="1">
      <c r="D228" s="44"/>
      <c r="E228" s="44"/>
    </row>
    <row r="229" ht="15.75" customHeight="1">
      <c r="D229" s="44"/>
      <c r="E229" s="44"/>
    </row>
    <row r="230" ht="15.75" customHeight="1">
      <c r="D230" s="44"/>
      <c r="E230" s="44"/>
    </row>
    <row r="231" ht="15.75" customHeight="1">
      <c r="D231" s="44"/>
      <c r="E231" s="44"/>
    </row>
    <row r="232" ht="15.75" customHeight="1">
      <c r="D232" s="44"/>
      <c r="E232" s="44"/>
    </row>
    <row r="233" ht="15.75" customHeight="1">
      <c r="D233" s="44"/>
      <c r="E233" s="44"/>
    </row>
    <row r="234" ht="15.75" customHeight="1">
      <c r="D234" s="44"/>
      <c r="E234" s="44"/>
    </row>
    <row r="235" ht="15.75" customHeight="1">
      <c r="D235" s="44"/>
      <c r="E235" s="44"/>
    </row>
    <row r="236" ht="15.75" customHeight="1">
      <c r="D236" s="44"/>
      <c r="E236" s="44"/>
    </row>
    <row r="237" ht="15.75" customHeight="1">
      <c r="D237" s="44"/>
      <c r="E237" s="44"/>
    </row>
    <row r="238" ht="15.75" customHeight="1">
      <c r="D238" s="44"/>
      <c r="E238" s="44"/>
    </row>
    <row r="239" ht="15.75" customHeight="1">
      <c r="D239" s="44"/>
      <c r="E239" s="44"/>
    </row>
    <row r="240" ht="15.75" customHeight="1">
      <c r="D240" s="44"/>
      <c r="E240" s="44"/>
    </row>
    <row r="241" ht="15.75" customHeight="1">
      <c r="D241" s="44"/>
      <c r="E241" s="44"/>
    </row>
    <row r="242" ht="15.75" customHeight="1">
      <c r="D242" s="44"/>
      <c r="E242" s="44"/>
    </row>
    <row r="243" ht="15.75" customHeight="1">
      <c r="D243" s="44"/>
      <c r="E243" s="44"/>
    </row>
    <row r="244" ht="15.75" customHeight="1">
      <c r="D244" s="44"/>
      <c r="E244" s="44"/>
    </row>
    <row r="245" ht="15.75" customHeight="1">
      <c r="D245" s="44"/>
      <c r="E245" s="44"/>
    </row>
    <row r="246" ht="15.75" customHeight="1">
      <c r="D246" s="44"/>
      <c r="E246" s="44"/>
    </row>
    <row r="247" ht="15.75" customHeight="1">
      <c r="D247" s="44"/>
      <c r="E247" s="44"/>
    </row>
    <row r="248" ht="15.75" customHeight="1">
      <c r="D248" s="44"/>
      <c r="E248" s="44"/>
    </row>
    <row r="249" ht="15.75" customHeight="1">
      <c r="D249" s="44"/>
      <c r="E249" s="44"/>
    </row>
    <row r="250" ht="15.75" customHeight="1">
      <c r="D250" s="44"/>
      <c r="E250" s="44"/>
    </row>
    <row r="251" ht="15.75" customHeight="1">
      <c r="D251" s="44"/>
      <c r="E251" s="44"/>
    </row>
    <row r="252" ht="15.75" customHeight="1">
      <c r="D252" s="44"/>
      <c r="E252" s="44"/>
    </row>
    <row r="253" ht="15.75" customHeight="1">
      <c r="D253" s="44"/>
      <c r="E253" s="44"/>
    </row>
    <row r="254" ht="15.75" customHeight="1">
      <c r="D254" s="44"/>
      <c r="E254" s="44"/>
    </row>
    <row r="255" ht="15.75" customHeight="1">
      <c r="D255" s="44"/>
      <c r="E255" s="44"/>
    </row>
    <row r="256" ht="15.75" customHeight="1">
      <c r="D256" s="44"/>
      <c r="E256" s="44"/>
    </row>
    <row r="257" ht="15.75" customHeight="1">
      <c r="D257" s="44"/>
      <c r="E257" s="44"/>
    </row>
    <row r="258" ht="15.75" customHeight="1">
      <c r="D258" s="44"/>
      <c r="E258" s="44"/>
    </row>
    <row r="259" ht="15.75" customHeight="1">
      <c r="D259" s="44"/>
      <c r="E259" s="44"/>
    </row>
    <row r="260" ht="15.75" customHeight="1">
      <c r="D260" s="44"/>
      <c r="E260" s="44"/>
    </row>
    <row r="261" ht="15.75" customHeight="1">
      <c r="D261" s="44"/>
      <c r="E261" s="44"/>
    </row>
    <row r="262" ht="15.75" customHeight="1">
      <c r="D262" s="44"/>
      <c r="E262" s="44"/>
    </row>
    <row r="263" ht="15.75" customHeight="1">
      <c r="D263" s="44"/>
      <c r="E263" s="44"/>
    </row>
    <row r="264" ht="15.75" customHeight="1">
      <c r="D264" s="44"/>
      <c r="E264" s="44"/>
    </row>
    <row r="265" ht="15.75" customHeight="1">
      <c r="D265" s="44"/>
      <c r="E265" s="44"/>
    </row>
    <row r="266" ht="15.75" customHeight="1">
      <c r="D266" s="44"/>
      <c r="E266" s="44"/>
    </row>
    <row r="267" ht="15.75" customHeight="1">
      <c r="D267" s="44"/>
      <c r="E267" s="44"/>
    </row>
    <row r="268" ht="15.75" customHeight="1">
      <c r="D268" s="44"/>
      <c r="E268" s="44"/>
    </row>
    <row r="269" ht="15.75" customHeight="1">
      <c r="D269" s="44"/>
      <c r="E269" s="44"/>
    </row>
    <row r="270" ht="15.75" customHeight="1">
      <c r="D270" s="44"/>
      <c r="E270" s="44"/>
    </row>
    <row r="271" ht="15.75" customHeight="1">
      <c r="D271" s="44"/>
      <c r="E271" s="44"/>
    </row>
    <row r="272" ht="15.75" customHeight="1">
      <c r="D272" s="44"/>
      <c r="E272" s="44"/>
    </row>
    <row r="273" ht="15.75" customHeight="1">
      <c r="D273" s="44"/>
      <c r="E273" s="44"/>
    </row>
    <row r="274" ht="15.75" customHeight="1">
      <c r="D274" s="44"/>
      <c r="E274" s="44"/>
    </row>
    <row r="275" ht="15.75" customHeight="1">
      <c r="D275" s="44"/>
      <c r="E275" s="44"/>
    </row>
    <row r="276" ht="15.75" customHeight="1">
      <c r="D276" s="44"/>
      <c r="E276" s="44"/>
    </row>
    <row r="277" ht="15.75" customHeight="1">
      <c r="D277" s="44"/>
      <c r="E277" s="44"/>
    </row>
    <row r="278" ht="15.75" customHeight="1">
      <c r="D278" s="44"/>
      <c r="E278" s="44"/>
    </row>
    <row r="279" ht="15.75" customHeight="1">
      <c r="D279" s="44"/>
      <c r="E279" s="44"/>
    </row>
    <row r="280" ht="15.75" customHeight="1">
      <c r="D280" s="44"/>
      <c r="E280" s="44"/>
    </row>
    <row r="281" ht="15.75" customHeight="1">
      <c r="D281" s="44"/>
      <c r="E281" s="44"/>
    </row>
    <row r="282" ht="15.75" customHeight="1">
      <c r="D282" s="44"/>
      <c r="E282" s="44"/>
    </row>
    <row r="283" ht="15.75" customHeight="1">
      <c r="D283" s="44"/>
      <c r="E283" s="44"/>
    </row>
    <row r="284" ht="15.75" customHeight="1">
      <c r="D284" s="44"/>
      <c r="E284" s="44"/>
    </row>
    <row r="285" ht="15.75" customHeight="1">
      <c r="D285" s="44"/>
      <c r="E285" s="44"/>
    </row>
    <row r="286" ht="15.75" customHeight="1">
      <c r="D286" s="44"/>
      <c r="E286" s="44"/>
    </row>
    <row r="287" ht="15.75" customHeight="1">
      <c r="D287" s="44"/>
      <c r="E287" s="44"/>
    </row>
    <row r="288" ht="15.75" customHeight="1">
      <c r="D288" s="44"/>
      <c r="E288" s="44"/>
    </row>
    <row r="289" ht="15.75" customHeight="1">
      <c r="D289" s="44"/>
      <c r="E289" s="44"/>
    </row>
    <row r="290" ht="15.75" customHeight="1">
      <c r="D290" s="44"/>
      <c r="E290" s="44"/>
    </row>
    <row r="291" ht="15.75" customHeight="1">
      <c r="D291" s="44"/>
      <c r="E291" s="44"/>
    </row>
    <row r="292" ht="15.75" customHeight="1">
      <c r="D292" s="44"/>
      <c r="E292" s="44"/>
    </row>
    <row r="293" ht="15.75" customHeight="1">
      <c r="D293" s="44"/>
      <c r="E293" s="44"/>
    </row>
    <row r="294" ht="15.75" customHeight="1">
      <c r="D294" s="44"/>
      <c r="E294" s="44"/>
    </row>
    <row r="295" ht="15.75" customHeight="1">
      <c r="D295" s="44"/>
      <c r="E295" s="44"/>
    </row>
    <row r="296" ht="15.75" customHeight="1">
      <c r="D296" s="44"/>
      <c r="E296" s="44"/>
    </row>
    <row r="297" ht="15.75" customHeight="1">
      <c r="D297" s="44"/>
      <c r="E297" s="44"/>
    </row>
    <row r="298" ht="15.75" customHeight="1">
      <c r="D298" s="44"/>
      <c r="E298" s="44"/>
    </row>
    <row r="299" ht="15.75" customHeight="1">
      <c r="D299" s="44"/>
      <c r="E299" s="44"/>
    </row>
    <row r="300" ht="15.75" customHeight="1">
      <c r="D300" s="44"/>
      <c r="E300" s="44"/>
    </row>
    <row r="301" ht="15.75" customHeight="1">
      <c r="D301" s="44"/>
      <c r="E301" s="44"/>
    </row>
    <row r="302" ht="15.75" customHeight="1">
      <c r="D302" s="44"/>
      <c r="E302" s="44"/>
    </row>
    <row r="303" ht="15.75" customHeight="1">
      <c r="D303" s="44"/>
      <c r="E303" s="44"/>
    </row>
    <row r="304" ht="15.75" customHeight="1">
      <c r="D304" s="44"/>
      <c r="E304" s="44"/>
    </row>
    <row r="305" ht="15.75" customHeight="1">
      <c r="D305" s="44"/>
      <c r="E305" s="44"/>
    </row>
    <row r="306" ht="15.75" customHeight="1">
      <c r="D306" s="44"/>
      <c r="E306" s="44"/>
    </row>
    <row r="307" ht="15.75" customHeight="1">
      <c r="D307" s="44"/>
      <c r="E307" s="44"/>
    </row>
    <row r="308" ht="15.75" customHeight="1">
      <c r="D308" s="44"/>
      <c r="E308" s="44"/>
    </row>
    <row r="309" ht="15.75" customHeight="1">
      <c r="D309" s="44"/>
      <c r="E309" s="44"/>
    </row>
    <row r="310" ht="15.75" customHeight="1">
      <c r="D310" s="44"/>
      <c r="E310" s="44"/>
    </row>
    <row r="311" ht="15.75" customHeight="1">
      <c r="D311" s="44"/>
      <c r="E311" s="44"/>
    </row>
    <row r="312" ht="15.75" customHeight="1">
      <c r="D312" s="44"/>
      <c r="E312" s="44"/>
    </row>
    <row r="313" ht="15.75" customHeight="1">
      <c r="D313" s="44"/>
      <c r="E313" s="44"/>
    </row>
    <row r="314" ht="15.75" customHeight="1">
      <c r="D314" s="44"/>
      <c r="E314" s="44"/>
    </row>
    <row r="315" ht="15.75" customHeight="1">
      <c r="D315" s="44"/>
      <c r="E315" s="44"/>
    </row>
    <row r="316" ht="15.75" customHeight="1">
      <c r="D316" s="44"/>
      <c r="E316" s="44"/>
    </row>
    <row r="317" ht="15.75" customHeight="1">
      <c r="D317" s="44"/>
      <c r="E317" s="44"/>
    </row>
    <row r="318" ht="15.75" customHeight="1">
      <c r="D318" s="44"/>
      <c r="E318" s="44"/>
    </row>
    <row r="319" ht="15.75" customHeight="1">
      <c r="D319" s="44"/>
      <c r="E319" s="44"/>
    </row>
    <row r="320" ht="15.75" customHeight="1">
      <c r="D320" s="44"/>
      <c r="E320" s="44"/>
    </row>
    <row r="321" ht="15.75" customHeight="1">
      <c r="D321" s="44"/>
      <c r="E321" s="44"/>
    </row>
    <row r="322" ht="15.75" customHeight="1">
      <c r="D322" s="44"/>
      <c r="E322" s="44"/>
    </row>
    <row r="323" ht="15.75" customHeight="1">
      <c r="D323" s="44"/>
      <c r="E323" s="44"/>
    </row>
    <row r="324" ht="15.75" customHeight="1">
      <c r="D324" s="44"/>
      <c r="E324" s="44"/>
    </row>
    <row r="325" ht="15.75" customHeight="1">
      <c r="D325" s="44"/>
      <c r="E325" s="44"/>
    </row>
    <row r="326" ht="15.75" customHeight="1">
      <c r="D326" s="44"/>
      <c r="E326" s="44"/>
    </row>
    <row r="327" ht="15.75" customHeight="1">
      <c r="D327" s="44"/>
      <c r="E327" s="44"/>
    </row>
    <row r="328" ht="15.75" customHeight="1">
      <c r="D328" s="44"/>
      <c r="E328" s="44"/>
    </row>
    <row r="329" ht="15.75" customHeight="1">
      <c r="D329" s="44"/>
      <c r="E329" s="44"/>
    </row>
    <row r="330" ht="15.75" customHeight="1">
      <c r="D330" s="44"/>
      <c r="E330" s="44"/>
    </row>
    <row r="331" ht="15.75" customHeight="1">
      <c r="D331" s="44"/>
      <c r="E331" s="44"/>
    </row>
    <row r="332" ht="15.75" customHeight="1">
      <c r="D332" s="44"/>
      <c r="E332" s="44"/>
    </row>
    <row r="333" ht="15.75" customHeight="1">
      <c r="D333" s="44"/>
      <c r="E333" s="44"/>
    </row>
    <row r="334" ht="15.75" customHeight="1">
      <c r="D334" s="44"/>
      <c r="E334" s="44"/>
    </row>
    <row r="335" ht="15.75" customHeight="1">
      <c r="D335" s="44"/>
      <c r="E335" s="44"/>
    </row>
    <row r="336" ht="15.75" customHeight="1">
      <c r="D336" s="44"/>
      <c r="E336" s="44"/>
    </row>
    <row r="337" ht="15.75" customHeight="1">
      <c r="D337" s="44"/>
      <c r="E337" s="44"/>
    </row>
    <row r="338" ht="15.75" customHeight="1">
      <c r="D338" s="44"/>
      <c r="E338" s="44"/>
    </row>
    <row r="339" ht="15.75" customHeight="1">
      <c r="D339" s="44"/>
      <c r="E339" s="44"/>
    </row>
    <row r="340" ht="15.75" customHeight="1">
      <c r="D340" s="44"/>
      <c r="E340" s="44"/>
    </row>
    <row r="341" ht="15.75" customHeight="1">
      <c r="D341" s="44"/>
      <c r="E341" s="44"/>
    </row>
    <row r="342" ht="15.75" customHeight="1">
      <c r="D342" s="44"/>
      <c r="E342" s="44"/>
    </row>
    <row r="343" ht="15.75" customHeight="1">
      <c r="D343" s="44"/>
      <c r="E343" s="44"/>
    </row>
    <row r="344" ht="15.75" customHeight="1">
      <c r="D344" s="44"/>
      <c r="E344" s="44"/>
    </row>
    <row r="345" ht="15.75" customHeight="1">
      <c r="D345" s="44"/>
      <c r="E345" s="44"/>
    </row>
    <row r="346" ht="15.75" customHeight="1">
      <c r="D346" s="44"/>
      <c r="E346" s="44"/>
    </row>
    <row r="347" ht="15.75" customHeight="1">
      <c r="D347" s="44"/>
      <c r="E347" s="44"/>
    </row>
    <row r="348" ht="15.75" customHeight="1">
      <c r="D348" s="44"/>
      <c r="E348" s="44"/>
    </row>
    <row r="349" ht="15.75" customHeight="1">
      <c r="D349" s="44"/>
      <c r="E349" s="44"/>
    </row>
    <row r="350" ht="15.75" customHeight="1">
      <c r="D350" s="44"/>
      <c r="E350" s="44"/>
    </row>
    <row r="351" ht="15.75" customHeight="1">
      <c r="D351" s="44"/>
      <c r="E351" s="44"/>
    </row>
    <row r="352" ht="15.75" customHeight="1">
      <c r="D352" s="44"/>
      <c r="E352" s="44"/>
    </row>
    <row r="353" ht="15.75" customHeight="1">
      <c r="D353" s="44"/>
      <c r="E353" s="44"/>
    </row>
    <row r="354" ht="15.75" customHeight="1">
      <c r="D354" s="44"/>
      <c r="E354" s="44"/>
    </row>
    <row r="355" ht="15.75" customHeight="1">
      <c r="D355" s="44"/>
      <c r="E355" s="44"/>
    </row>
    <row r="356" ht="15.75" customHeight="1">
      <c r="D356" s="44"/>
      <c r="E356" s="44"/>
    </row>
    <row r="357" ht="15.75" customHeight="1">
      <c r="D357" s="44"/>
      <c r="E357" s="44"/>
    </row>
    <row r="358" ht="15.75" customHeight="1">
      <c r="D358" s="44"/>
      <c r="E358" s="44"/>
    </row>
    <row r="359" ht="15.75" customHeight="1">
      <c r="D359" s="44"/>
      <c r="E359" s="44"/>
    </row>
    <row r="360" ht="15.75" customHeight="1">
      <c r="D360" s="44"/>
      <c r="E360" s="44"/>
    </row>
    <row r="361" ht="15.75" customHeight="1">
      <c r="D361" s="44"/>
      <c r="E361" s="44"/>
    </row>
    <row r="362" ht="15.75" customHeight="1">
      <c r="D362" s="44"/>
      <c r="E362" s="44"/>
    </row>
    <row r="363" ht="15.75" customHeight="1">
      <c r="D363" s="44"/>
      <c r="E363" s="44"/>
    </row>
    <row r="364" ht="15.75" customHeight="1">
      <c r="D364" s="44"/>
      <c r="E364" s="44"/>
    </row>
    <row r="365" ht="15.75" customHeight="1">
      <c r="D365" s="44"/>
      <c r="E365" s="44"/>
    </row>
    <row r="366" ht="15.75" customHeight="1">
      <c r="D366" s="44"/>
      <c r="E366" s="44"/>
    </row>
    <row r="367" ht="15.75" customHeight="1">
      <c r="D367" s="44"/>
      <c r="E367" s="44"/>
    </row>
    <row r="368" ht="15.75" customHeight="1">
      <c r="D368" s="44"/>
      <c r="E368" s="44"/>
    </row>
    <row r="369" ht="15.75" customHeight="1">
      <c r="D369" s="44"/>
      <c r="E369" s="44"/>
    </row>
    <row r="370" ht="15.75" customHeight="1">
      <c r="D370" s="44"/>
      <c r="E370" s="44"/>
    </row>
    <row r="371" ht="15.75" customHeight="1">
      <c r="D371" s="44"/>
      <c r="E371" s="44"/>
    </row>
    <row r="372" ht="15.75" customHeight="1">
      <c r="D372" s="44"/>
      <c r="E372" s="44"/>
    </row>
    <row r="373" ht="15.75" customHeight="1">
      <c r="D373" s="44"/>
      <c r="E373" s="44"/>
    </row>
    <row r="374" ht="15.75" customHeight="1">
      <c r="D374" s="44"/>
      <c r="E374" s="44"/>
    </row>
    <row r="375" ht="15.75" customHeight="1">
      <c r="D375" s="44"/>
      <c r="E375" s="44"/>
    </row>
    <row r="376" ht="15.75" customHeight="1">
      <c r="D376" s="44"/>
      <c r="E376" s="44"/>
    </row>
    <row r="377" ht="15.75" customHeight="1">
      <c r="D377" s="44"/>
      <c r="E377" s="44"/>
    </row>
    <row r="378" ht="15.75" customHeight="1">
      <c r="D378" s="44"/>
      <c r="E378" s="44"/>
    </row>
    <row r="379" ht="15.75" customHeight="1">
      <c r="D379" s="44"/>
      <c r="E379" s="44"/>
    </row>
    <row r="380" ht="15.75" customHeight="1">
      <c r="D380" s="44"/>
      <c r="E380" s="44"/>
    </row>
    <row r="381" ht="15.75" customHeight="1">
      <c r="D381" s="44"/>
      <c r="E381" s="44"/>
    </row>
    <row r="382" ht="15.75" customHeight="1">
      <c r="D382" s="44"/>
      <c r="E382" s="44"/>
    </row>
    <row r="383" ht="15.75" customHeight="1">
      <c r="D383" s="44"/>
      <c r="E383" s="44"/>
    </row>
    <row r="384" ht="15.75" customHeight="1">
      <c r="D384" s="44"/>
      <c r="E384" s="44"/>
    </row>
    <row r="385" ht="15.75" customHeight="1">
      <c r="D385" s="44"/>
      <c r="E385" s="44"/>
    </row>
    <row r="386" ht="15.75" customHeight="1">
      <c r="D386" s="44"/>
      <c r="E386" s="44"/>
    </row>
    <row r="387" ht="15.75" customHeight="1">
      <c r="D387" s="44"/>
      <c r="E387" s="44"/>
    </row>
    <row r="388" ht="15.75" customHeight="1">
      <c r="D388" s="44"/>
      <c r="E388" s="44"/>
    </row>
    <row r="389" ht="15.75" customHeight="1">
      <c r="D389" s="44"/>
      <c r="E389" s="44"/>
    </row>
    <row r="390" ht="15.75" customHeight="1">
      <c r="D390" s="44"/>
      <c r="E390" s="44"/>
    </row>
    <row r="391" ht="15.75" customHeight="1">
      <c r="D391" s="44"/>
      <c r="E391" s="44"/>
    </row>
    <row r="392" ht="15.75" customHeight="1">
      <c r="D392" s="44"/>
      <c r="E392" s="44"/>
    </row>
    <row r="393" ht="15.75" customHeight="1">
      <c r="D393" s="44"/>
      <c r="E393" s="44"/>
    </row>
    <row r="394" ht="15.75" customHeight="1">
      <c r="D394" s="44"/>
      <c r="E394" s="44"/>
    </row>
    <row r="395" ht="15.75" customHeight="1">
      <c r="D395" s="44"/>
      <c r="E395" s="44"/>
    </row>
    <row r="396" ht="15.75" customHeight="1">
      <c r="D396" s="44"/>
      <c r="E396" s="44"/>
    </row>
    <row r="397" ht="15.75" customHeight="1">
      <c r="D397" s="44"/>
      <c r="E397" s="44"/>
    </row>
    <row r="398" ht="15.75" customHeight="1">
      <c r="D398" s="44"/>
      <c r="E398" s="44"/>
    </row>
    <row r="399" ht="15.75" customHeight="1">
      <c r="D399" s="44"/>
      <c r="E399" s="44"/>
    </row>
    <row r="400" ht="15.75" customHeight="1">
      <c r="D400" s="44"/>
      <c r="E400" s="44"/>
    </row>
    <row r="401" ht="15.75" customHeight="1">
      <c r="D401" s="44"/>
      <c r="E401" s="44"/>
    </row>
    <row r="402" ht="15.75" customHeight="1">
      <c r="D402" s="44"/>
      <c r="E402" s="44"/>
    </row>
    <row r="403" ht="15.75" customHeight="1">
      <c r="D403" s="44"/>
      <c r="E403" s="44"/>
    </row>
    <row r="404" ht="15.75" customHeight="1">
      <c r="D404" s="44"/>
      <c r="E404" s="44"/>
    </row>
    <row r="405" ht="15.75" customHeight="1">
      <c r="D405" s="44"/>
      <c r="E405" s="44"/>
    </row>
    <row r="406" ht="15.75" customHeight="1">
      <c r="D406" s="44"/>
      <c r="E406" s="44"/>
    </row>
    <row r="407" ht="15.75" customHeight="1">
      <c r="D407" s="44"/>
      <c r="E407" s="44"/>
    </row>
    <row r="408" ht="15.75" customHeight="1">
      <c r="D408" s="44"/>
      <c r="E408" s="44"/>
    </row>
    <row r="409" ht="15.75" customHeight="1">
      <c r="D409" s="44"/>
      <c r="E409" s="44"/>
    </row>
    <row r="410" ht="15.75" customHeight="1">
      <c r="D410" s="44"/>
      <c r="E410" s="44"/>
    </row>
    <row r="411" ht="15.75" customHeight="1">
      <c r="D411" s="44"/>
      <c r="E411" s="44"/>
    </row>
    <row r="412" ht="15.75" customHeight="1">
      <c r="D412" s="44"/>
      <c r="E412" s="44"/>
    </row>
    <row r="413" ht="15.75" customHeight="1">
      <c r="D413" s="44"/>
      <c r="E413" s="44"/>
    </row>
    <row r="414" ht="15.75" customHeight="1">
      <c r="D414" s="44"/>
      <c r="E414" s="44"/>
    </row>
    <row r="415" ht="15.75" customHeight="1">
      <c r="D415" s="44"/>
      <c r="E415" s="44"/>
    </row>
    <row r="416" ht="15.75" customHeight="1">
      <c r="D416" s="44"/>
      <c r="E416" s="44"/>
    </row>
    <row r="417" ht="15.75" customHeight="1">
      <c r="D417" s="44"/>
      <c r="E417" s="44"/>
    </row>
    <row r="418" ht="15.75" customHeight="1">
      <c r="D418" s="44"/>
      <c r="E418" s="44"/>
    </row>
    <row r="419" ht="15.75" customHeight="1">
      <c r="D419" s="44"/>
      <c r="E419" s="44"/>
    </row>
    <row r="420" ht="15.75" customHeight="1">
      <c r="D420" s="44"/>
      <c r="E420" s="44"/>
    </row>
    <row r="421" ht="15.75" customHeight="1">
      <c r="D421" s="44"/>
      <c r="E421" s="44"/>
    </row>
    <row r="422" ht="15.75" customHeight="1">
      <c r="D422" s="44"/>
      <c r="E422" s="44"/>
    </row>
    <row r="423" ht="15.75" customHeight="1">
      <c r="D423" s="44"/>
      <c r="E423" s="44"/>
    </row>
    <row r="424" ht="15.75" customHeight="1">
      <c r="D424" s="44"/>
      <c r="E424" s="44"/>
    </row>
    <row r="425" ht="15.75" customHeight="1">
      <c r="D425" s="44"/>
      <c r="E425" s="44"/>
    </row>
    <row r="426" ht="15.75" customHeight="1">
      <c r="D426" s="44"/>
      <c r="E426" s="44"/>
    </row>
    <row r="427" ht="15.75" customHeight="1">
      <c r="D427" s="44"/>
      <c r="E427" s="44"/>
    </row>
    <row r="428" ht="15.75" customHeight="1">
      <c r="D428" s="44"/>
      <c r="E428" s="44"/>
    </row>
    <row r="429" ht="15.75" customHeight="1">
      <c r="D429" s="44"/>
      <c r="E429" s="44"/>
    </row>
    <row r="430" ht="15.75" customHeight="1">
      <c r="D430" s="44"/>
      <c r="E430" s="44"/>
    </row>
    <row r="431" ht="15.75" customHeight="1">
      <c r="D431" s="44"/>
      <c r="E431" s="44"/>
    </row>
    <row r="432" ht="15.75" customHeight="1">
      <c r="D432" s="44"/>
      <c r="E432" s="44"/>
    </row>
    <row r="433" ht="15.75" customHeight="1">
      <c r="D433" s="44"/>
      <c r="E433" s="44"/>
    </row>
    <row r="434" ht="15.75" customHeight="1">
      <c r="D434" s="44"/>
      <c r="E434" s="44"/>
    </row>
    <row r="435" ht="15.75" customHeight="1">
      <c r="D435" s="44"/>
      <c r="E435" s="44"/>
    </row>
    <row r="436" ht="15.75" customHeight="1">
      <c r="D436" s="44"/>
      <c r="E436" s="44"/>
    </row>
    <row r="437" ht="15.75" customHeight="1">
      <c r="D437" s="44"/>
      <c r="E437" s="44"/>
    </row>
    <row r="438" ht="15.75" customHeight="1">
      <c r="D438" s="44"/>
      <c r="E438" s="44"/>
    </row>
    <row r="439" ht="15.75" customHeight="1">
      <c r="D439" s="44"/>
      <c r="E439" s="44"/>
    </row>
    <row r="440" ht="15.75" customHeight="1">
      <c r="D440" s="44"/>
      <c r="E440" s="44"/>
    </row>
    <row r="441" ht="15.75" customHeight="1">
      <c r="D441" s="44"/>
      <c r="E441" s="44"/>
    </row>
    <row r="442" ht="15.75" customHeight="1">
      <c r="D442" s="44"/>
      <c r="E442" s="44"/>
    </row>
    <row r="443" ht="15.75" customHeight="1">
      <c r="D443" s="44"/>
      <c r="E443" s="44"/>
    </row>
    <row r="444" ht="15.75" customHeight="1">
      <c r="D444" s="44"/>
      <c r="E444" s="44"/>
    </row>
    <row r="445" ht="15.75" customHeight="1">
      <c r="D445" s="44"/>
      <c r="E445" s="44"/>
    </row>
    <row r="446" ht="15.75" customHeight="1">
      <c r="D446" s="44"/>
      <c r="E446" s="44"/>
    </row>
    <row r="447" ht="15.75" customHeight="1">
      <c r="D447" s="44"/>
      <c r="E447" s="44"/>
    </row>
    <row r="448" ht="15.75" customHeight="1">
      <c r="D448" s="44"/>
      <c r="E448" s="44"/>
    </row>
    <row r="449" ht="15.75" customHeight="1">
      <c r="D449" s="44"/>
      <c r="E449" s="44"/>
    </row>
    <row r="450" ht="15.75" customHeight="1">
      <c r="D450" s="44"/>
      <c r="E450" s="44"/>
    </row>
    <row r="451" ht="15.75" customHeight="1">
      <c r="D451" s="44"/>
      <c r="E451" s="44"/>
    </row>
    <row r="452" ht="15.75" customHeight="1">
      <c r="D452" s="44"/>
      <c r="E452" s="44"/>
    </row>
    <row r="453" ht="15.75" customHeight="1">
      <c r="D453" s="44"/>
      <c r="E453" s="44"/>
    </row>
    <row r="454" ht="15.75" customHeight="1">
      <c r="D454" s="44"/>
      <c r="E454" s="44"/>
    </row>
    <row r="455" ht="15.75" customHeight="1">
      <c r="D455" s="44"/>
      <c r="E455" s="44"/>
    </row>
    <row r="456" ht="15.75" customHeight="1">
      <c r="D456" s="44"/>
      <c r="E456" s="44"/>
    </row>
    <row r="457" ht="15.75" customHeight="1">
      <c r="D457" s="44"/>
      <c r="E457" s="44"/>
    </row>
    <row r="458" ht="15.75" customHeight="1">
      <c r="D458" s="44"/>
      <c r="E458" s="44"/>
    </row>
    <row r="459" ht="15.75" customHeight="1">
      <c r="D459" s="44"/>
      <c r="E459" s="44"/>
    </row>
    <row r="460" ht="15.75" customHeight="1">
      <c r="D460" s="44"/>
      <c r="E460" s="44"/>
    </row>
    <row r="461" ht="15.75" customHeight="1">
      <c r="D461" s="44"/>
      <c r="E461" s="44"/>
    </row>
    <row r="462" ht="15.75" customHeight="1">
      <c r="D462" s="44"/>
      <c r="E462" s="44"/>
    </row>
    <row r="463" ht="15.75" customHeight="1">
      <c r="D463" s="44"/>
      <c r="E463" s="44"/>
    </row>
    <row r="464" ht="15.75" customHeight="1">
      <c r="D464" s="44"/>
      <c r="E464" s="44"/>
    </row>
    <row r="465" ht="15.75" customHeight="1">
      <c r="D465" s="44"/>
      <c r="E465" s="44"/>
    </row>
    <row r="466" ht="15.75" customHeight="1">
      <c r="D466" s="44"/>
      <c r="E466" s="44"/>
    </row>
    <row r="467" ht="15.75" customHeight="1">
      <c r="D467" s="44"/>
      <c r="E467" s="44"/>
    </row>
    <row r="468" ht="15.75" customHeight="1">
      <c r="D468" s="44"/>
      <c r="E468" s="44"/>
    </row>
    <row r="469" ht="15.75" customHeight="1">
      <c r="D469" s="44"/>
      <c r="E469" s="44"/>
    </row>
    <row r="470" ht="15.75" customHeight="1">
      <c r="D470" s="44"/>
      <c r="E470" s="44"/>
    </row>
    <row r="471" ht="15.75" customHeight="1">
      <c r="D471" s="44"/>
      <c r="E471" s="44"/>
    </row>
    <row r="472" ht="15.75" customHeight="1">
      <c r="D472" s="44"/>
      <c r="E472" s="44"/>
    </row>
    <row r="473" ht="15.75" customHeight="1">
      <c r="D473" s="44"/>
      <c r="E473" s="44"/>
    </row>
    <row r="474" ht="15.75" customHeight="1">
      <c r="D474" s="44"/>
      <c r="E474" s="44"/>
    </row>
    <row r="475" ht="15.75" customHeight="1">
      <c r="D475" s="44"/>
      <c r="E475" s="44"/>
    </row>
    <row r="476" ht="15.75" customHeight="1">
      <c r="D476" s="44"/>
      <c r="E476" s="44"/>
    </row>
    <row r="477" ht="15.75" customHeight="1">
      <c r="D477" s="44"/>
      <c r="E477" s="44"/>
    </row>
    <row r="478" ht="15.75" customHeight="1">
      <c r="D478" s="44"/>
      <c r="E478" s="44"/>
    </row>
    <row r="479" ht="15.75" customHeight="1">
      <c r="D479" s="44"/>
      <c r="E479" s="44"/>
    </row>
    <row r="480" ht="15.75" customHeight="1">
      <c r="D480" s="44"/>
      <c r="E480" s="44"/>
    </row>
    <row r="481" ht="15.75" customHeight="1">
      <c r="D481" s="44"/>
      <c r="E481" s="44"/>
    </row>
    <row r="482" ht="15.75" customHeight="1">
      <c r="D482" s="44"/>
      <c r="E482" s="44"/>
    </row>
    <row r="483" ht="15.75" customHeight="1">
      <c r="D483" s="44"/>
      <c r="E483" s="44"/>
    </row>
    <row r="484" ht="15.75" customHeight="1">
      <c r="D484" s="44"/>
      <c r="E484" s="44"/>
    </row>
    <row r="485" ht="15.75" customHeight="1">
      <c r="D485" s="44"/>
      <c r="E485" s="44"/>
    </row>
    <row r="486" ht="15.75" customHeight="1">
      <c r="D486" s="44"/>
      <c r="E486" s="44"/>
    </row>
    <row r="487" ht="15.75" customHeight="1">
      <c r="D487" s="44"/>
      <c r="E487" s="44"/>
    </row>
    <row r="488" ht="15.75" customHeight="1">
      <c r="D488" s="44"/>
      <c r="E488" s="44"/>
    </row>
    <row r="489" ht="15.75" customHeight="1">
      <c r="D489" s="44"/>
      <c r="E489" s="44"/>
    </row>
    <row r="490" ht="15.75" customHeight="1">
      <c r="D490" s="44"/>
      <c r="E490" s="44"/>
    </row>
    <row r="491" ht="15.75" customHeight="1">
      <c r="D491" s="44"/>
      <c r="E491" s="44"/>
    </row>
    <row r="492" ht="15.75" customHeight="1">
      <c r="D492" s="44"/>
      <c r="E492" s="44"/>
    </row>
    <row r="493" ht="15.75" customHeight="1">
      <c r="D493" s="44"/>
      <c r="E493" s="44"/>
    </row>
    <row r="494" ht="15.75" customHeight="1">
      <c r="D494" s="44"/>
      <c r="E494" s="44"/>
    </row>
    <row r="495" ht="15.75" customHeight="1">
      <c r="D495" s="44"/>
      <c r="E495" s="44"/>
    </row>
    <row r="496" ht="15.75" customHeight="1">
      <c r="D496" s="44"/>
      <c r="E496" s="44"/>
    </row>
    <row r="497" ht="15.75" customHeight="1">
      <c r="D497" s="44"/>
      <c r="E497" s="44"/>
    </row>
    <row r="498" ht="15.75" customHeight="1">
      <c r="D498" s="44"/>
      <c r="E498" s="44"/>
    </row>
    <row r="499" ht="15.75" customHeight="1">
      <c r="D499" s="44"/>
      <c r="E499" s="44"/>
    </row>
    <row r="500" ht="15.75" customHeight="1">
      <c r="D500" s="44"/>
      <c r="E500" s="44"/>
    </row>
    <row r="501" ht="15.75" customHeight="1">
      <c r="D501" s="44"/>
      <c r="E501" s="44"/>
    </row>
    <row r="502" ht="15.75" customHeight="1">
      <c r="D502" s="44"/>
      <c r="E502" s="44"/>
    </row>
    <row r="503" ht="15.75" customHeight="1">
      <c r="D503" s="44"/>
      <c r="E503" s="44"/>
    </row>
    <row r="504" ht="15.75" customHeight="1">
      <c r="D504" s="44"/>
      <c r="E504" s="44"/>
    </row>
    <row r="505" ht="15.75" customHeight="1">
      <c r="D505" s="44"/>
      <c r="E505" s="44"/>
    </row>
    <row r="506" ht="15.75" customHeight="1">
      <c r="D506" s="44"/>
      <c r="E506" s="44"/>
    </row>
    <row r="507" ht="15.75" customHeight="1">
      <c r="D507" s="44"/>
      <c r="E507" s="44"/>
    </row>
    <row r="508" ht="15.75" customHeight="1">
      <c r="D508" s="44"/>
      <c r="E508" s="44"/>
    </row>
    <row r="509" ht="15.75" customHeight="1">
      <c r="D509" s="44"/>
      <c r="E509" s="44"/>
    </row>
    <row r="510" ht="15.75" customHeight="1">
      <c r="D510" s="44"/>
      <c r="E510" s="44"/>
    </row>
    <row r="511" ht="15.75" customHeight="1">
      <c r="D511" s="44"/>
      <c r="E511" s="44"/>
    </row>
    <row r="512" ht="15.75" customHeight="1">
      <c r="D512" s="44"/>
      <c r="E512" s="44"/>
    </row>
    <row r="513" ht="15.75" customHeight="1">
      <c r="D513" s="44"/>
      <c r="E513" s="44"/>
    </row>
    <row r="514" ht="15.75" customHeight="1">
      <c r="D514" s="44"/>
      <c r="E514" s="44"/>
    </row>
    <row r="515" ht="15.75" customHeight="1">
      <c r="D515" s="44"/>
      <c r="E515" s="44"/>
    </row>
    <row r="516" ht="15.75" customHeight="1">
      <c r="D516" s="44"/>
      <c r="E516" s="44"/>
    </row>
    <row r="517" ht="15.75" customHeight="1">
      <c r="D517" s="44"/>
      <c r="E517" s="44"/>
    </row>
    <row r="518" ht="15.75" customHeight="1">
      <c r="D518" s="44"/>
      <c r="E518" s="44"/>
    </row>
    <row r="519" ht="15.75" customHeight="1">
      <c r="D519" s="44"/>
      <c r="E519" s="44"/>
    </row>
    <row r="520" ht="15.75" customHeight="1">
      <c r="D520" s="44"/>
      <c r="E520" s="44"/>
    </row>
    <row r="521" ht="15.75" customHeight="1">
      <c r="D521" s="44"/>
      <c r="E521" s="44"/>
    </row>
    <row r="522" ht="15.75" customHeight="1">
      <c r="D522" s="44"/>
      <c r="E522" s="44"/>
    </row>
    <row r="523" ht="15.75" customHeight="1">
      <c r="D523" s="44"/>
      <c r="E523" s="44"/>
    </row>
    <row r="524" ht="15.75" customHeight="1">
      <c r="D524" s="44"/>
      <c r="E524" s="44"/>
    </row>
    <row r="525" ht="15.75" customHeight="1">
      <c r="D525" s="44"/>
      <c r="E525" s="44"/>
    </row>
    <row r="526" ht="15.75" customHeight="1">
      <c r="D526" s="44"/>
      <c r="E526" s="44"/>
    </row>
    <row r="527" ht="15.75" customHeight="1">
      <c r="D527" s="44"/>
      <c r="E527" s="44"/>
    </row>
    <row r="528" ht="15.75" customHeight="1">
      <c r="D528" s="44"/>
      <c r="E528" s="44"/>
    </row>
    <row r="529" ht="15.75" customHeight="1">
      <c r="D529" s="44"/>
      <c r="E529" s="44"/>
    </row>
    <row r="530" ht="15.75" customHeight="1">
      <c r="D530" s="44"/>
      <c r="E530" s="44"/>
    </row>
    <row r="531" ht="15.75" customHeight="1">
      <c r="D531" s="44"/>
      <c r="E531" s="44"/>
    </row>
    <row r="532" ht="15.75" customHeight="1">
      <c r="D532" s="44"/>
      <c r="E532" s="44"/>
    </row>
    <row r="533" ht="15.75" customHeight="1">
      <c r="D533" s="44"/>
      <c r="E533" s="44"/>
    </row>
    <row r="534" ht="15.75" customHeight="1">
      <c r="D534" s="44"/>
      <c r="E534" s="44"/>
    </row>
    <row r="535" ht="15.75" customHeight="1">
      <c r="D535" s="44"/>
      <c r="E535" s="44"/>
    </row>
    <row r="536" ht="15.75" customHeight="1">
      <c r="D536" s="44"/>
      <c r="E536" s="44"/>
    </row>
    <row r="537" ht="15.75" customHeight="1">
      <c r="D537" s="44"/>
      <c r="E537" s="44"/>
    </row>
    <row r="538" ht="15.75" customHeight="1">
      <c r="D538" s="44"/>
      <c r="E538" s="44"/>
    </row>
    <row r="539" ht="15.75" customHeight="1">
      <c r="D539" s="44"/>
      <c r="E539" s="44"/>
    </row>
    <row r="540" ht="15.75" customHeight="1">
      <c r="D540" s="44"/>
      <c r="E540" s="44"/>
    </row>
    <row r="541" ht="15.75" customHeight="1">
      <c r="D541" s="44"/>
      <c r="E541" s="44"/>
    </row>
    <row r="542" ht="15.75" customHeight="1">
      <c r="D542" s="44"/>
      <c r="E542" s="44"/>
    </row>
    <row r="543" ht="15.75" customHeight="1">
      <c r="D543" s="44"/>
      <c r="E543" s="44"/>
    </row>
    <row r="544" ht="15.75" customHeight="1">
      <c r="D544" s="44"/>
      <c r="E544" s="44"/>
    </row>
    <row r="545" ht="15.75" customHeight="1">
      <c r="D545" s="44"/>
      <c r="E545" s="44"/>
    </row>
    <row r="546" ht="15.75" customHeight="1">
      <c r="D546" s="44"/>
      <c r="E546" s="44"/>
    </row>
    <row r="547" ht="15.75" customHeight="1">
      <c r="D547" s="44"/>
      <c r="E547" s="44"/>
    </row>
    <row r="548" ht="15.75" customHeight="1">
      <c r="D548" s="44"/>
      <c r="E548" s="44"/>
    </row>
    <row r="549" ht="15.75" customHeight="1">
      <c r="D549" s="44"/>
      <c r="E549" s="44"/>
    </row>
    <row r="550" ht="15.75" customHeight="1">
      <c r="D550" s="44"/>
      <c r="E550" s="44"/>
    </row>
    <row r="551" ht="15.75" customHeight="1">
      <c r="D551" s="44"/>
      <c r="E551" s="44"/>
    </row>
    <row r="552" ht="15.75" customHeight="1">
      <c r="D552" s="44"/>
      <c r="E552" s="44"/>
    </row>
    <row r="553" ht="15.75" customHeight="1">
      <c r="D553" s="44"/>
      <c r="E553" s="44"/>
    </row>
    <row r="554" ht="15.75" customHeight="1">
      <c r="D554" s="44"/>
      <c r="E554" s="44"/>
    </row>
    <row r="555" ht="15.75" customHeight="1">
      <c r="D555" s="44"/>
      <c r="E555" s="44"/>
    </row>
    <row r="556" ht="15.75" customHeight="1">
      <c r="D556" s="44"/>
      <c r="E556" s="44"/>
    </row>
    <row r="557" ht="15.75" customHeight="1">
      <c r="D557" s="44"/>
      <c r="E557" s="44"/>
    </row>
    <row r="558" ht="15.75" customHeight="1">
      <c r="D558" s="44"/>
      <c r="E558" s="44"/>
    </row>
    <row r="559" ht="15.75" customHeight="1">
      <c r="D559" s="44"/>
      <c r="E559" s="44"/>
    </row>
    <row r="560" ht="15.75" customHeight="1">
      <c r="D560" s="44"/>
      <c r="E560" s="44"/>
    </row>
    <row r="561" ht="15.75" customHeight="1">
      <c r="D561" s="44"/>
      <c r="E561" s="44"/>
    </row>
    <row r="562" ht="15.75" customHeight="1">
      <c r="D562" s="44"/>
      <c r="E562" s="44"/>
    </row>
    <row r="563" ht="15.75" customHeight="1">
      <c r="D563" s="44"/>
      <c r="E563" s="44"/>
    </row>
    <row r="564" ht="15.75" customHeight="1">
      <c r="D564" s="44"/>
      <c r="E564" s="44"/>
    </row>
    <row r="565" ht="15.75" customHeight="1">
      <c r="D565" s="44"/>
      <c r="E565" s="44"/>
    </row>
    <row r="566" ht="15.75" customHeight="1">
      <c r="D566" s="44"/>
      <c r="E566" s="44"/>
    </row>
    <row r="567" ht="15.75" customHeight="1">
      <c r="D567" s="44"/>
      <c r="E567" s="44"/>
    </row>
    <row r="568" ht="15.75" customHeight="1">
      <c r="D568" s="44"/>
      <c r="E568" s="44"/>
    </row>
    <row r="569" ht="15.75" customHeight="1">
      <c r="D569" s="44"/>
      <c r="E569" s="44"/>
    </row>
    <row r="570" ht="15.75" customHeight="1">
      <c r="D570" s="44"/>
      <c r="E570" s="44"/>
    </row>
    <row r="571" ht="15.75" customHeight="1">
      <c r="D571" s="44"/>
      <c r="E571" s="44"/>
    </row>
    <row r="572" ht="15.75" customHeight="1">
      <c r="D572" s="44"/>
      <c r="E572" s="44"/>
    </row>
    <row r="573" ht="15.75" customHeight="1">
      <c r="D573" s="44"/>
      <c r="E573" s="44"/>
    </row>
    <row r="574" ht="15.75" customHeight="1">
      <c r="D574" s="44"/>
      <c r="E574" s="44"/>
    </row>
    <row r="575" ht="15.75" customHeight="1">
      <c r="D575" s="44"/>
      <c r="E575" s="44"/>
    </row>
    <row r="576" ht="15.75" customHeight="1">
      <c r="D576" s="44"/>
      <c r="E576" s="44"/>
    </row>
    <row r="577" ht="15.75" customHeight="1">
      <c r="D577" s="44"/>
      <c r="E577" s="44"/>
    </row>
    <row r="578" ht="15.75" customHeight="1">
      <c r="D578" s="44"/>
      <c r="E578" s="44"/>
    </row>
    <row r="579" ht="15.75" customHeight="1">
      <c r="D579" s="44"/>
      <c r="E579" s="44"/>
    </row>
    <row r="580" ht="15.75" customHeight="1">
      <c r="D580" s="44"/>
      <c r="E580" s="44"/>
    </row>
    <row r="581" ht="15.75" customHeight="1">
      <c r="D581" s="44"/>
      <c r="E581" s="44"/>
    </row>
    <row r="582" ht="15.75" customHeight="1">
      <c r="D582" s="44"/>
      <c r="E582" s="44"/>
    </row>
    <row r="583" ht="15.75" customHeight="1">
      <c r="D583" s="44"/>
      <c r="E583" s="44"/>
    </row>
    <row r="584" ht="15.75" customHeight="1">
      <c r="D584" s="44"/>
      <c r="E584" s="44"/>
    </row>
    <row r="585" ht="15.75" customHeight="1">
      <c r="D585" s="44"/>
      <c r="E585" s="44"/>
    </row>
    <row r="586" ht="15.75" customHeight="1">
      <c r="D586" s="44"/>
      <c r="E586" s="44"/>
    </row>
    <row r="587" ht="15.75" customHeight="1">
      <c r="D587" s="44"/>
      <c r="E587" s="44"/>
    </row>
    <row r="588" ht="15.75" customHeight="1">
      <c r="D588" s="44"/>
      <c r="E588" s="44"/>
    </row>
    <row r="589" ht="15.75" customHeight="1">
      <c r="D589" s="44"/>
      <c r="E589" s="44"/>
    </row>
    <row r="590" ht="15.75" customHeight="1">
      <c r="D590" s="44"/>
      <c r="E590" s="44"/>
    </row>
    <row r="591" ht="15.75" customHeight="1">
      <c r="D591" s="44"/>
      <c r="E591" s="44"/>
    </row>
    <row r="592" ht="15.75" customHeight="1">
      <c r="D592" s="44"/>
      <c r="E592" s="44"/>
    </row>
    <row r="593" ht="15.75" customHeight="1">
      <c r="D593" s="44"/>
      <c r="E593" s="44"/>
    </row>
    <row r="594" ht="15.75" customHeight="1">
      <c r="D594" s="44"/>
      <c r="E594" s="44"/>
    </row>
    <row r="595" ht="15.75" customHeight="1">
      <c r="D595" s="44"/>
      <c r="E595" s="44"/>
    </row>
    <row r="596" ht="15.75" customHeight="1">
      <c r="D596" s="44"/>
      <c r="E596" s="44"/>
    </row>
    <row r="597" ht="15.75" customHeight="1">
      <c r="D597" s="44"/>
      <c r="E597" s="44"/>
    </row>
    <row r="598" ht="15.75" customHeight="1">
      <c r="D598" s="44"/>
      <c r="E598" s="44"/>
    </row>
    <row r="599" ht="15.75" customHeight="1">
      <c r="D599" s="44"/>
      <c r="E599" s="44"/>
    </row>
    <row r="600" ht="15.75" customHeight="1">
      <c r="D600" s="44"/>
      <c r="E600" s="44"/>
    </row>
    <row r="601" ht="15.75" customHeight="1">
      <c r="D601" s="44"/>
      <c r="E601" s="44"/>
    </row>
    <row r="602" ht="15.75" customHeight="1">
      <c r="D602" s="44"/>
      <c r="E602" s="44"/>
    </row>
    <row r="603" ht="15.75" customHeight="1">
      <c r="D603" s="44"/>
      <c r="E603" s="44"/>
    </row>
    <row r="604" ht="15.75" customHeight="1">
      <c r="D604" s="44"/>
      <c r="E604" s="44"/>
    </row>
    <row r="605" ht="15.75" customHeight="1">
      <c r="D605" s="44"/>
      <c r="E605" s="44"/>
    </row>
    <row r="606" ht="15.75" customHeight="1">
      <c r="D606" s="44"/>
      <c r="E606" s="44"/>
    </row>
    <row r="607" ht="15.75" customHeight="1">
      <c r="D607" s="44"/>
      <c r="E607" s="44"/>
    </row>
    <row r="608" ht="15.75" customHeight="1">
      <c r="D608" s="44"/>
      <c r="E608" s="44"/>
    </row>
    <row r="609" ht="15.75" customHeight="1">
      <c r="D609" s="44"/>
      <c r="E609" s="44"/>
    </row>
    <row r="610" ht="15.75" customHeight="1">
      <c r="D610" s="44"/>
      <c r="E610" s="44"/>
    </row>
    <row r="611" ht="15.75" customHeight="1">
      <c r="D611" s="44"/>
      <c r="E611" s="44"/>
    </row>
    <row r="612" ht="15.75" customHeight="1">
      <c r="D612" s="44"/>
      <c r="E612" s="44"/>
    </row>
    <row r="613" ht="15.75" customHeight="1">
      <c r="D613" s="44"/>
      <c r="E613" s="44"/>
    </row>
    <row r="614" ht="15.75" customHeight="1">
      <c r="D614" s="44"/>
      <c r="E614" s="44"/>
    </row>
    <row r="615" ht="15.75" customHeight="1">
      <c r="D615" s="44"/>
      <c r="E615" s="44"/>
    </row>
    <row r="616" ht="15.75" customHeight="1">
      <c r="D616" s="44"/>
      <c r="E616" s="44"/>
    </row>
    <row r="617" ht="15.75" customHeight="1">
      <c r="D617" s="44"/>
      <c r="E617" s="44"/>
    </row>
    <row r="618" ht="15.75" customHeight="1">
      <c r="D618" s="44"/>
      <c r="E618" s="44"/>
    </row>
    <row r="619" ht="15.75" customHeight="1">
      <c r="D619" s="44"/>
      <c r="E619" s="44"/>
    </row>
    <row r="620" ht="15.75" customHeight="1">
      <c r="D620" s="44"/>
      <c r="E620" s="44"/>
    </row>
    <row r="621" ht="15.75" customHeight="1">
      <c r="D621" s="44"/>
      <c r="E621" s="44"/>
    </row>
    <row r="622" ht="15.75" customHeight="1">
      <c r="D622" s="44"/>
      <c r="E622" s="44"/>
    </row>
    <row r="623" ht="15.75" customHeight="1">
      <c r="D623" s="44"/>
      <c r="E623" s="44"/>
    </row>
    <row r="624" ht="15.75" customHeight="1">
      <c r="D624" s="44"/>
      <c r="E624" s="44"/>
    </row>
    <row r="625" ht="15.75" customHeight="1">
      <c r="D625" s="44"/>
      <c r="E625" s="44"/>
    </row>
    <row r="626" ht="15.75" customHeight="1">
      <c r="D626" s="44"/>
      <c r="E626" s="44"/>
    </row>
    <row r="627" ht="15.75" customHeight="1">
      <c r="D627" s="44"/>
      <c r="E627" s="44"/>
    </row>
    <row r="628" ht="15.75" customHeight="1">
      <c r="D628" s="44"/>
      <c r="E628" s="44"/>
    </row>
    <row r="629" ht="15.75" customHeight="1">
      <c r="D629" s="44"/>
      <c r="E629" s="44"/>
    </row>
    <row r="630" ht="15.75" customHeight="1">
      <c r="D630" s="44"/>
      <c r="E630" s="44"/>
    </row>
    <row r="631" ht="15.75" customHeight="1">
      <c r="D631" s="44"/>
      <c r="E631" s="44"/>
    </row>
    <row r="632" ht="15.75" customHeight="1">
      <c r="D632" s="44"/>
      <c r="E632" s="44"/>
    </row>
    <row r="633" ht="15.75" customHeight="1">
      <c r="D633" s="44"/>
      <c r="E633" s="44"/>
    </row>
    <row r="634" ht="15.75" customHeight="1">
      <c r="D634" s="44"/>
      <c r="E634" s="44"/>
    </row>
    <row r="635" ht="15.75" customHeight="1">
      <c r="D635" s="44"/>
      <c r="E635" s="44"/>
    </row>
    <row r="636" ht="15.75" customHeight="1">
      <c r="D636" s="44"/>
      <c r="E636" s="44"/>
    </row>
    <row r="637" ht="15.75" customHeight="1">
      <c r="D637" s="44"/>
      <c r="E637" s="44"/>
    </row>
    <row r="638" ht="15.75" customHeight="1">
      <c r="D638" s="44"/>
      <c r="E638" s="44"/>
    </row>
    <row r="639" ht="15.75" customHeight="1">
      <c r="D639" s="44"/>
      <c r="E639" s="44"/>
    </row>
    <row r="640" ht="15.75" customHeight="1">
      <c r="D640" s="44"/>
      <c r="E640" s="44"/>
    </row>
    <row r="641" ht="15.75" customHeight="1">
      <c r="D641" s="44"/>
      <c r="E641" s="44"/>
    </row>
    <row r="642" ht="15.75" customHeight="1">
      <c r="D642" s="44"/>
      <c r="E642" s="44"/>
    </row>
    <row r="643" ht="15.75" customHeight="1">
      <c r="D643" s="44"/>
      <c r="E643" s="44"/>
    </row>
    <row r="644" ht="15.75" customHeight="1">
      <c r="D644" s="44"/>
      <c r="E644" s="44"/>
    </row>
    <row r="645" ht="15.75" customHeight="1">
      <c r="D645" s="44"/>
      <c r="E645" s="44"/>
    </row>
    <row r="646" ht="15.75" customHeight="1">
      <c r="D646" s="44"/>
      <c r="E646" s="44"/>
    </row>
    <row r="647" ht="15.75" customHeight="1">
      <c r="D647" s="44"/>
      <c r="E647" s="44"/>
    </row>
    <row r="648" ht="15.75" customHeight="1">
      <c r="D648" s="44"/>
      <c r="E648" s="44"/>
    </row>
    <row r="649" ht="15.75" customHeight="1">
      <c r="D649" s="44"/>
      <c r="E649" s="44"/>
    </row>
    <row r="650" ht="15.75" customHeight="1">
      <c r="D650" s="44"/>
      <c r="E650" s="44"/>
    </row>
    <row r="651" ht="15.75" customHeight="1">
      <c r="D651" s="44"/>
      <c r="E651" s="44"/>
    </row>
    <row r="652" ht="15.75" customHeight="1">
      <c r="D652" s="44"/>
      <c r="E652" s="44"/>
    </row>
    <row r="653" ht="15.75" customHeight="1">
      <c r="D653" s="44"/>
      <c r="E653" s="44"/>
    </row>
    <row r="654" ht="15.75" customHeight="1">
      <c r="D654" s="44"/>
      <c r="E654" s="44"/>
    </row>
    <row r="655" ht="15.75" customHeight="1">
      <c r="D655" s="44"/>
      <c r="E655" s="44"/>
    </row>
    <row r="656" ht="15.75" customHeight="1">
      <c r="D656" s="44"/>
      <c r="E656" s="44"/>
    </row>
    <row r="657" ht="15.75" customHeight="1">
      <c r="D657" s="44"/>
      <c r="E657" s="44"/>
    </row>
    <row r="658" ht="15.75" customHeight="1">
      <c r="D658" s="44"/>
      <c r="E658" s="44"/>
    </row>
    <row r="659" ht="15.75" customHeight="1">
      <c r="D659" s="44"/>
      <c r="E659" s="44"/>
    </row>
    <row r="660" ht="15.75" customHeight="1">
      <c r="D660" s="44"/>
      <c r="E660" s="44"/>
    </row>
    <row r="661" ht="15.75" customHeight="1">
      <c r="D661" s="44"/>
      <c r="E661" s="44"/>
    </row>
    <row r="662" ht="15.75" customHeight="1">
      <c r="D662" s="44"/>
      <c r="E662" s="44"/>
    </row>
    <row r="663" ht="15.75" customHeight="1">
      <c r="D663" s="44"/>
      <c r="E663" s="44"/>
    </row>
    <row r="664" ht="15.75" customHeight="1">
      <c r="D664" s="44"/>
      <c r="E664" s="44"/>
    </row>
    <row r="665" ht="15.75" customHeight="1">
      <c r="D665" s="44"/>
      <c r="E665" s="44"/>
    </row>
    <row r="666" ht="15.75" customHeight="1">
      <c r="D666" s="44"/>
      <c r="E666" s="44"/>
    </row>
    <row r="667" ht="15.75" customHeight="1">
      <c r="D667" s="44"/>
      <c r="E667" s="44"/>
    </row>
    <row r="668" ht="15.75" customHeight="1">
      <c r="D668" s="44"/>
      <c r="E668" s="44"/>
    </row>
    <row r="669" ht="15.75" customHeight="1">
      <c r="D669" s="44"/>
      <c r="E669" s="44"/>
    </row>
    <row r="670" ht="15.75" customHeight="1">
      <c r="D670" s="44"/>
      <c r="E670" s="44"/>
    </row>
    <row r="671" ht="15.75" customHeight="1">
      <c r="D671" s="44"/>
      <c r="E671" s="44"/>
    </row>
    <row r="672" ht="15.75" customHeight="1">
      <c r="D672" s="44"/>
      <c r="E672" s="44"/>
    </row>
    <row r="673" ht="15.75" customHeight="1">
      <c r="D673" s="44"/>
      <c r="E673" s="44"/>
    </row>
    <row r="674" ht="15.75" customHeight="1">
      <c r="D674" s="44"/>
      <c r="E674" s="44"/>
    </row>
    <row r="675" ht="15.75" customHeight="1">
      <c r="D675" s="44"/>
      <c r="E675" s="44"/>
    </row>
    <row r="676" ht="15.75" customHeight="1">
      <c r="D676" s="44"/>
      <c r="E676" s="44"/>
    </row>
    <row r="677" ht="15.75" customHeight="1">
      <c r="D677" s="44"/>
      <c r="E677" s="44"/>
    </row>
    <row r="678" ht="15.75" customHeight="1">
      <c r="D678" s="44"/>
      <c r="E678" s="44"/>
    </row>
    <row r="679" ht="15.75" customHeight="1">
      <c r="D679" s="44"/>
      <c r="E679" s="44"/>
    </row>
    <row r="680" ht="15.75" customHeight="1">
      <c r="D680" s="44"/>
      <c r="E680" s="44"/>
    </row>
    <row r="681" ht="15.75" customHeight="1">
      <c r="D681" s="44"/>
      <c r="E681" s="44"/>
    </row>
    <row r="682" ht="15.75" customHeight="1">
      <c r="D682" s="44"/>
      <c r="E682" s="44"/>
    </row>
    <row r="683" ht="15.75" customHeight="1">
      <c r="D683" s="44"/>
      <c r="E683" s="44"/>
    </row>
    <row r="684" ht="15.75" customHeight="1">
      <c r="D684" s="44"/>
      <c r="E684" s="44"/>
    </row>
    <row r="685" ht="15.75" customHeight="1">
      <c r="D685" s="44"/>
      <c r="E685" s="44"/>
    </row>
    <row r="686" ht="15.75" customHeight="1">
      <c r="D686" s="44"/>
      <c r="E686" s="44"/>
    </row>
    <row r="687" ht="15.75" customHeight="1">
      <c r="D687" s="44"/>
      <c r="E687" s="44"/>
    </row>
    <row r="688" ht="15.75" customHeight="1">
      <c r="D688" s="44"/>
      <c r="E688" s="44"/>
    </row>
    <row r="689" ht="15.75" customHeight="1">
      <c r="D689" s="44"/>
      <c r="E689" s="44"/>
    </row>
    <row r="690" ht="15.75" customHeight="1">
      <c r="D690" s="44"/>
      <c r="E690" s="44"/>
    </row>
    <row r="691" ht="15.75" customHeight="1">
      <c r="D691" s="44"/>
      <c r="E691" s="44"/>
    </row>
    <row r="692" ht="15.75" customHeight="1">
      <c r="D692" s="44"/>
      <c r="E692" s="44"/>
    </row>
    <row r="693" ht="15.75" customHeight="1">
      <c r="D693" s="44"/>
      <c r="E693" s="44"/>
    </row>
    <row r="694" ht="15.75" customHeight="1">
      <c r="D694" s="44"/>
      <c r="E694" s="44"/>
    </row>
    <row r="695" ht="15.75" customHeight="1">
      <c r="D695" s="44"/>
      <c r="E695" s="44"/>
    </row>
    <row r="696" ht="15.75" customHeight="1">
      <c r="D696" s="44"/>
      <c r="E696" s="44"/>
    </row>
    <row r="697" ht="15.75" customHeight="1">
      <c r="D697" s="44"/>
      <c r="E697" s="44"/>
    </row>
    <row r="698" ht="15.75" customHeight="1">
      <c r="D698" s="44"/>
      <c r="E698" s="44"/>
    </row>
    <row r="699" ht="15.75" customHeight="1">
      <c r="D699" s="44"/>
      <c r="E699" s="44"/>
    </row>
    <row r="700" ht="15.75" customHeight="1">
      <c r="D700" s="44"/>
      <c r="E700" s="44"/>
    </row>
    <row r="701" ht="15.75" customHeight="1">
      <c r="D701" s="44"/>
      <c r="E701" s="44"/>
    </row>
    <row r="702" ht="15.75" customHeight="1">
      <c r="D702" s="44"/>
      <c r="E702" s="44"/>
    </row>
    <row r="703" ht="15.75" customHeight="1">
      <c r="D703" s="44"/>
      <c r="E703" s="44"/>
    </row>
    <row r="704" ht="15.75" customHeight="1">
      <c r="D704" s="44"/>
      <c r="E704" s="44"/>
    </row>
    <row r="705" ht="15.75" customHeight="1">
      <c r="D705" s="44"/>
      <c r="E705" s="44"/>
    </row>
    <row r="706" ht="15.75" customHeight="1">
      <c r="D706" s="44"/>
      <c r="E706" s="44"/>
    </row>
    <row r="707" ht="15.75" customHeight="1">
      <c r="D707" s="44"/>
      <c r="E707" s="44"/>
    </row>
    <row r="708" ht="15.75" customHeight="1">
      <c r="D708" s="44"/>
      <c r="E708" s="44"/>
    </row>
    <row r="709" ht="15.75" customHeight="1">
      <c r="D709" s="44"/>
      <c r="E709" s="44"/>
    </row>
    <row r="710" ht="15.75" customHeight="1">
      <c r="D710" s="44"/>
      <c r="E710" s="44"/>
    </row>
    <row r="711" ht="15.75" customHeight="1">
      <c r="D711" s="44"/>
      <c r="E711" s="44"/>
    </row>
    <row r="712" ht="15.75" customHeight="1">
      <c r="D712" s="44"/>
      <c r="E712" s="44"/>
    </row>
    <row r="713" ht="15.75" customHeight="1">
      <c r="D713" s="44"/>
      <c r="E713" s="44"/>
    </row>
    <row r="714" ht="15.75" customHeight="1">
      <c r="D714" s="44"/>
      <c r="E714" s="44"/>
    </row>
    <row r="715" ht="15.75" customHeight="1">
      <c r="D715" s="44"/>
      <c r="E715" s="44"/>
    </row>
    <row r="716" ht="15.75" customHeight="1">
      <c r="D716" s="44"/>
      <c r="E716" s="44"/>
    </row>
    <row r="717" ht="15.75" customHeight="1">
      <c r="D717" s="44"/>
      <c r="E717" s="44"/>
    </row>
    <row r="718" ht="15.75" customHeight="1">
      <c r="D718" s="44"/>
      <c r="E718" s="44"/>
    </row>
    <row r="719" ht="15.75" customHeight="1">
      <c r="D719" s="44"/>
      <c r="E719" s="44"/>
    </row>
    <row r="720" ht="15.75" customHeight="1">
      <c r="D720" s="44"/>
      <c r="E720" s="44"/>
    </row>
    <row r="721" ht="15.75" customHeight="1">
      <c r="D721" s="44"/>
      <c r="E721" s="44"/>
    </row>
    <row r="722" ht="15.75" customHeight="1">
      <c r="D722" s="44"/>
      <c r="E722" s="44"/>
    </row>
    <row r="723" ht="15.75" customHeight="1">
      <c r="D723" s="44"/>
      <c r="E723" s="44"/>
    </row>
    <row r="724" ht="15.75" customHeight="1">
      <c r="D724" s="44"/>
      <c r="E724" s="44"/>
    </row>
    <row r="725" ht="15.75" customHeight="1">
      <c r="D725" s="44"/>
      <c r="E725" s="44"/>
    </row>
    <row r="726" ht="15.75" customHeight="1">
      <c r="D726" s="44"/>
      <c r="E726" s="44"/>
    </row>
    <row r="727" ht="15.75" customHeight="1">
      <c r="D727" s="44"/>
      <c r="E727" s="44"/>
    </row>
    <row r="728" ht="15.75" customHeight="1">
      <c r="D728" s="44"/>
      <c r="E728" s="44"/>
    </row>
    <row r="729" ht="15.75" customHeight="1">
      <c r="D729" s="44"/>
      <c r="E729" s="44"/>
    </row>
    <row r="730" ht="15.75" customHeight="1">
      <c r="D730" s="44"/>
      <c r="E730" s="44"/>
    </row>
    <row r="731" ht="15.75" customHeight="1">
      <c r="D731" s="44"/>
      <c r="E731" s="44"/>
    </row>
    <row r="732" ht="15.75" customHeight="1">
      <c r="D732" s="44"/>
      <c r="E732" s="44"/>
    </row>
    <row r="733" ht="15.75" customHeight="1">
      <c r="D733" s="44"/>
      <c r="E733" s="44"/>
    </row>
    <row r="734" ht="15.75" customHeight="1">
      <c r="D734" s="44"/>
      <c r="E734" s="44"/>
    </row>
    <row r="735" ht="15.75" customHeight="1">
      <c r="D735" s="44"/>
      <c r="E735" s="44"/>
    </row>
    <row r="736" ht="15.75" customHeight="1">
      <c r="D736" s="44"/>
      <c r="E736" s="44"/>
    </row>
    <row r="737" ht="15.75" customHeight="1">
      <c r="D737" s="44"/>
      <c r="E737" s="44"/>
    </row>
    <row r="738" ht="15.75" customHeight="1">
      <c r="D738" s="44"/>
      <c r="E738" s="44"/>
    </row>
    <row r="739" ht="15.75" customHeight="1">
      <c r="D739" s="44"/>
      <c r="E739" s="44"/>
    </row>
    <row r="740" ht="15.75" customHeight="1">
      <c r="D740" s="44"/>
      <c r="E740" s="44"/>
    </row>
    <row r="741" ht="15.75" customHeight="1">
      <c r="D741" s="44"/>
      <c r="E741" s="44"/>
    </row>
    <row r="742" ht="15.75" customHeight="1">
      <c r="D742" s="44"/>
      <c r="E742" s="44"/>
    </row>
    <row r="743" ht="15.75" customHeight="1">
      <c r="D743" s="44"/>
      <c r="E743" s="44"/>
    </row>
    <row r="744" ht="15.75" customHeight="1">
      <c r="D744" s="44"/>
      <c r="E744" s="44"/>
    </row>
    <row r="745" ht="15.75" customHeight="1">
      <c r="D745" s="44"/>
      <c r="E745" s="44"/>
    </row>
    <row r="746" ht="15.75" customHeight="1">
      <c r="D746" s="44"/>
      <c r="E746" s="44"/>
    </row>
    <row r="747" ht="15.75" customHeight="1">
      <c r="D747" s="44"/>
      <c r="E747" s="44"/>
    </row>
    <row r="748" ht="15.75" customHeight="1">
      <c r="D748" s="44"/>
      <c r="E748" s="44"/>
    </row>
    <row r="749" ht="15.75" customHeight="1">
      <c r="D749" s="44"/>
      <c r="E749" s="44"/>
    </row>
    <row r="750" ht="15.75" customHeight="1">
      <c r="D750" s="44"/>
      <c r="E750" s="44"/>
    </row>
    <row r="751" ht="15.75" customHeight="1">
      <c r="D751" s="44"/>
      <c r="E751" s="44"/>
    </row>
    <row r="752" ht="15.75" customHeight="1">
      <c r="D752" s="44"/>
      <c r="E752" s="44"/>
    </row>
    <row r="753" ht="15.75" customHeight="1">
      <c r="D753" s="44"/>
      <c r="E753" s="44"/>
    </row>
    <row r="754" ht="15.75" customHeight="1">
      <c r="D754" s="44"/>
      <c r="E754" s="44"/>
    </row>
    <row r="755" ht="15.75" customHeight="1">
      <c r="D755" s="44"/>
      <c r="E755" s="44"/>
    </row>
    <row r="756" ht="15.75" customHeight="1">
      <c r="D756" s="44"/>
      <c r="E756" s="44"/>
    </row>
    <row r="757" ht="15.75" customHeight="1">
      <c r="D757" s="44"/>
      <c r="E757" s="44"/>
    </row>
    <row r="758" ht="15.75" customHeight="1">
      <c r="D758" s="44"/>
      <c r="E758" s="44"/>
    </row>
    <row r="759" ht="15.75" customHeight="1">
      <c r="D759" s="44"/>
      <c r="E759" s="44"/>
    </row>
    <row r="760" ht="15.75" customHeight="1">
      <c r="D760" s="44"/>
      <c r="E760" s="44"/>
    </row>
    <row r="761" ht="15.75" customHeight="1">
      <c r="D761" s="44"/>
      <c r="E761" s="44"/>
    </row>
    <row r="762" ht="15.75" customHeight="1">
      <c r="D762" s="44"/>
      <c r="E762" s="44"/>
    </row>
    <row r="763" ht="15.75" customHeight="1">
      <c r="D763" s="44"/>
      <c r="E763" s="44"/>
    </row>
    <row r="764" ht="15.75" customHeight="1">
      <c r="D764" s="44"/>
      <c r="E764" s="44"/>
    </row>
    <row r="765" ht="15.75" customHeight="1">
      <c r="D765" s="44"/>
      <c r="E765" s="44"/>
    </row>
    <row r="766" ht="15.75" customHeight="1">
      <c r="D766" s="44"/>
      <c r="E766" s="44"/>
    </row>
    <row r="767" ht="15.75" customHeight="1">
      <c r="D767" s="44"/>
      <c r="E767" s="44"/>
    </row>
    <row r="768" ht="15.75" customHeight="1">
      <c r="D768" s="44"/>
      <c r="E768" s="44"/>
    </row>
    <row r="769" ht="15.75" customHeight="1">
      <c r="D769" s="44"/>
      <c r="E769" s="44"/>
    </row>
    <row r="770" ht="15.75" customHeight="1">
      <c r="D770" s="44"/>
      <c r="E770" s="44"/>
    </row>
    <row r="771" ht="15.75" customHeight="1">
      <c r="D771" s="44"/>
      <c r="E771" s="44"/>
    </row>
    <row r="772" ht="15.75" customHeight="1">
      <c r="D772" s="44"/>
      <c r="E772" s="44"/>
    </row>
    <row r="773" ht="15.75" customHeight="1">
      <c r="D773" s="44"/>
      <c r="E773" s="44"/>
    </row>
    <row r="774" ht="15.75" customHeight="1">
      <c r="D774" s="44"/>
      <c r="E774" s="44"/>
    </row>
    <row r="775" ht="15.75" customHeight="1">
      <c r="D775" s="44"/>
      <c r="E775" s="44"/>
    </row>
    <row r="776" ht="15.75" customHeight="1">
      <c r="D776" s="44"/>
      <c r="E776" s="44"/>
    </row>
    <row r="777" ht="15.75" customHeight="1">
      <c r="D777" s="44"/>
      <c r="E777" s="44"/>
    </row>
    <row r="778" ht="15.75" customHeight="1">
      <c r="D778" s="44"/>
      <c r="E778" s="44"/>
    </row>
    <row r="779" ht="15.75" customHeight="1">
      <c r="D779" s="44"/>
      <c r="E779" s="44"/>
    </row>
    <row r="780" ht="15.75" customHeight="1">
      <c r="D780" s="44"/>
      <c r="E780" s="44"/>
    </row>
    <row r="781" ht="15.75" customHeight="1">
      <c r="D781" s="44"/>
      <c r="E781" s="44"/>
    </row>
    <row r="782" ht="15.75" customHeight="1">
      <c r="D782" s="44"/>
      <c r="E782" s="44"/>
    </row>
    <row r="783" ht="15.75" customHeight="1">
      <c r="D783" s="44"/>
      <c r="E783" s="44"/>
    </row>
    <row r="784" ht="15.75" customHeight="1">
      <c r="D784" s="44"/>
      <c r="E784" s="44"/>
    </row>
    <row r="785" ht="15.75" customHeight="1">
      <c r="D785" s="44"/>
      <c r="E785" s="44"/>
    </row>
    <row r="786" ht="15.75" customHeight="1">
      <c r="D786" s="44"/>
      <c r="E786" s="44"/>
    </row>
    <row r="787" ht="15.75" customHeight="1">
      <c r="D787" s="44"/>
      <c r="E787" s="44"/>
    </row>
    <row r="788" ht="15.75" customHeight="1">
      <c r="D788" s="44"/>
      <c r="E788" s="44"/>
    </row>
    <row r="789" ht="15.75" customHeight="1">
      <c r="D789" s="44"/>
      <c r="E789" s="44"/>
    </row>
    <row r="790" ht="15.75" customHeight="1">
      <c r="D790" s="44"/>
      <c r="E790" s="44"/>
    </row>
    <row r="791" ht="15.75" customHeight="1">
      <c r="D791" s="44"/>
      <c r="E791" s="44"/>
    </row>
    <row r="792" ht="15.75" customHeight="1">
      <c r="D792" s="44"/>
      <c r="E792" s="44"/>
    </row>
    <row r="793" ht="15.75" customHeight="1">
      <c r="D793" s="44"/>
      <c r="E793" s="44"/>
    </row>
    <row r="794" ht="15.75" customHeight="1">
      <c r="D794" s="44"/>
      <c r="E794" s="44"/>
    </row>
    <row r="795" ht="15.75" customHeight="1">
      <c r="D795" s="44"/>
      <c r="E795" s="44"/>
    </row>
    <row r="796" ht="15.75" customHeight="1">
      <c r="D796" s="44"/>
      <c r="E796" s="44"/>
    </row>
    <row r="797" ht="15.75" customHeight="1">
      <c r="D797" s="44"/>
      <c r="E797" s="44"/>
    </row>
    <row r="798" ht="15.75" customHeight="1">
      <c r="D798" s="44"/>
      <c r="E798" s="44"/>
    </row>
    <row r="799" ht="15.75" customHeight="1">
      <c r="D799" s="44"/>
      <c r="E799" s="44"/>
    </row>
    <row r="800" ht="15.75" customHeight="1">
      <c r="D800" s="44"/>
      <c r="E800" s="44"/>
    </row>
    <row r="801" ht="15.75" customHeight="1">
      <c r="D801" s="44"/>
      <c r="E801" s="44"/>
    </row>
    <row r="802" ht="15.75" customHeight="1">
      <c r="D802" s="44"/>
      <c r="E802" s="44"/>
    </row>
    <row r="803" ht="15.75" customHeight="1">
      <c r="D803" s="44"/>
      <c r="E803" s="44"/>
    </row>
    <row r="804" ht="15.75" customHeight="1">
      <c r="D804" s="44"/>
      <c r="E804" s="44"/>
    </row>
    <row r="805" ht="15.75" customHeight="1">
      <c r="D805" s="44"/>
      <c r="E805" s="44"/>
    </row>
    <row r="806" ht="15.75" customHeight="1">
      <c r="D806" s="44"/>
      <c r="E806" s="44"/>
    </row>
    <row r="807" ht="15.75" customHeight="1">
      <c r="D807" s="44"/>
      <c r="E807" s="44"/>
    </row>
    <row r="808" ht="15.75" customHeight="1">
      <c r="D808" s="44"/>
      <c r="E808" s="44"/>
    </row>
    <row r="809" ht="15.75" customHeight="1">
      <c r="D809" s="44"/>
      <c r="E809" s="44"/>
    </row>
    <row r="810" ht="15.75" customHeight="1">
      <c r="D810" s="44"/>
      <c r="E810" s="44"/>
    </row>
    <row r="811" ht="15.75" customHeight="1">
      <c r="D811" s="44"/>
      <c r="E811" s="44"/>
    </row>
    <row r="812" ht="15.75" customHeight="1">
      <c r="D812" s="44"/>
      <c r="E812" s="44"/>
    </row>
    <row r="813" ht="15.75" customHeight="1">
      <c r="D813" s="44"/>
      <c r="E813" s="44"/>
    </row>
    <row r="814" ht="15.75" customHeight="1">
      <c r="D814" s="44"/>
      <c r="E814" s="44"/>
    </row>
    <row r="815" ht="15.75" customHeight="1">
      <c r="D815" s="44"/>
      <c r="E815" s="44"/>
    </row>
    <row r="816" ht="15.75" customHeight="1">
      <c r="D816" s="44"/>
      <c r="E816" s="44"/>
    </row>
    <row r="817" ht="15.75" customHeight="1">
      <c r="D817" s="44"/>
      <c r="E817" s="44"/>
    </row>
    <row r="818" ht="15.75" customHeight="1">
      <c r="D818" s="44"/>
      <c r="E818" s="44"/>
    </row>
    <row r="819" ht="15.75" customHeight="1">
      <c r="D819" s="44"/>
      <c r="E819" s="44"/>
    </row>
    <row r="820" ht="15.75" customHeight="1">
      <c r="D820" s="44"/>
      <c r="E820" s="44"/>
    </row>
    <row r="821" ht="15.75" customHeight="1">
      <c r="D821" s="44"/>
      <c r="E821" s="44"/>
    </row>
    <row r="822" ht="15.75" customHeight="1">
      <c r="D822" s="44"/>
      <c r="E822" s="44"/>
    </row>
    <row r="823" ht="15.75" customHeight="1">
      <c r="D823" s="44"/>
      <c r="E823" s="44"/>
    </row>
    <row r="824" ht="15.75" customHeight="1">
      <c r="D824" s="44"/>
      <c r="E824" s="44"/>
    </row>
    <row r="825" ht="15.75" customHeight="1">
      <c r="D825" s="44"/>
      <c r="E825" s="44"/>
    </row>
    <row r="826" ht="15.75" customHeight="1">
      <c r="D826" s="44"/>
      <c r="E826" s="44"/>
    </row>
    <row r="827" ht="15.75" customHeight="1">
      <c r="D827" s="44"/>
      <c r="E827" s="44"/>
    </row>
    <row r="828" ht="15.75" customHeight="1">
      <c r="D828" s="44"/>
      <c r="E828" s="44"/>
    </row>
    <row r="829" ht="15.75" customHeight="1">
      <c r="D829" s="44"/>
      <c r="E829" s="44"/>
    </row>
    <row r="830" ht="15.75" customHeight="1">
      <c r="D830" s="44"/>
      <c r="E830" s="44"/>
    </row>
    <row r="831" ht="15.75" customHeight="1">
      <c r="D831" s="44"/>
      <c r="E831" s="44"/>
    </row>
    <row r="832" ht="15.75" customHeight="1">
      <c r="D832" s="44"/>
      <c r="E832" s="44"/>
    </row>
    <row r="833" ht="15.75" customHeight="1">
      <c r="D833" s="44"/>
      <c r="E833" s="44"/>
    </row>
    <row r="834" ht="15.75" customHeight="1">
      <c r="D834" s="44"/>
      <c r="E834" s="44"/>
    </row>
    <row r="835" ht="15.75" customHeight="1">
      <c r="D835" s="44"/>
      <c r="E835" s="44"/>
    </row>
    <row r="836" ht="15.75" customHeight="1">
      <c r="D836" s="44"/>
      <c r="E836" s="44"/>
    </row>
    <row r="837" ht="15.75" customHeight="1">
      <c r="D837" s="44"/>
      <c r="E837" s="44"/>
    </row>
    <row r="838" ht="15.75" customHeight="1">
      <c r="D838" s="44"/>
      <c r="E838" s="44"/>
    </row>
    <row r="839" ht="15.75" customHeight="1">
      <c r="D839" s="44"/>
      <c r="E839" s="44"/>
    </row>
    <row r="840" ht="15.75" customHeight="1">
      <c r="D840" s="44"/>
      <c r="E840" s="44"/>
    </row>
    <row r="841" ht="15.75" customHeight="1">
      <c r="D841" s="44"/>
      <c r="E841" s="44"/>
    </row>
    <row r="842" ht="15.75" customHeight="1">
      <c r="D842" s="44"/>
      <c r="E842" s="44"/>
    </row>
    <row r="843" ht="15.75" customHeight="1">
      <c r="D843" s="44"/>
      <c r="E843" s="44"/>
    </row>
    <row r="844" ht="15.75" customHeight="1">
      <c r="D844" s="44"/>
      <c r="E844" s="44"/>
    </row>
    <row r="845" ht="15.75" customHeight="1">
      <c r="D845" s="44"/>
      <c r="E845" s="44"/>
    </row>
    <row r="846" ht="15.75" customHeight="1">
      <c r="D846" s="44"/>
      <c r="E846" s="44"/>
    </row>
    <row r="847" ht="15.75" customHeight="1">
      <c r="D847" s="44"/>
      <c r="E847" s="44"/>
    </row>
    <row r="848" ht="15.75" customHeight="1">
      <c r="D848" s="44"/>
      <c r="E848" s="44"/>
    </row>
    <row r="849" ht="15.75" customHeight="1">
      <c r="D849" s="44"/>
      <c r="E849" s="44"/>
    </row>
    <row r="850" ht="15.75" customHeight="1">
      <c r="D850" s="44"/>
      <c r="E850" s="44"/>
    </row>
    <row r="851" ht="15.75" customHeight="1">
      <c r="D851" s="44"/>
      <c r="E851" s="44"/>
    </row>
    <row r="852" ht="15.75" customHeight="1">
      <c r="D852" s="44"/>
      <c r="E852" s="44"/>
    </row>
    <row r="853" ht="15.75" customHeight="1">
      <c r="D853" s="44"/>
      <c r="E853" s="44"/>
    </row>
    <row r="854" ht="15.75" customHeight="1">
      <c r="D854" s="44"/>
      <c r="E854" s="44"/>
    </row>
    <row r="855" ht="15.75" customHeight="1">
      <c r="D855" s="44"/>
      <c r="E855" s="44"/>
    </row>
    <row r="856" ht="15.75" customHeight="1">
      <c r="D856" s="44"/>
      <c r="E856" s="44"/>
    </row>
    <row r="857" ht="15.75" customHeight="1">
      <c r="D857" s="44"/>
      <c r="E857" s="44"/>
    </row>
    <row r="858" ht="15.75" customHeight="1">
      <c r="D858" s="44"/>
      <c r="E858" s="44"/>
    </row>
    <row r="859" ht="15.75" customHeight="1">
      <c r="D859" s="44"/>
      <c r="E859" s="44"/>
    </row>
    <row r="860" ht="15.75" customHeight="1">
      <c r="D860" s="44"/>
      <c r="E860" s="44"/>
    </row>
    <row r="861" ht="15.75" customHeight="1">
      <c r="D861" s="44"/>
      <c r="E861" s="44"/>
    </row>
    <row r="862" ht="15.75" customHeight="1">
      <c r="D862" s="44"/>
      <c r="E862" s="44"/>
    </row>
    <row r="863" ht="15.75" customHeight="1">
      <c r="D863" s="44"/>
      <c r="E863" s="44"/>
    </row>
    <row r="864" ht="15.75" customHeight="1">
      <c r="D864" s="44"/>
      <c r="E864" s="44"/>
    </row>
    <row r="865" ht="15.75" customHeight="1">
      <c r="D865" s="44"/>
      <c r="E865" s="44"/>
    </row>
    <row r="866" ht="15.75" customHeight="1">
      <c r="D866" s="44"/>
      <c r="E866" s="44"/>
    </row>
    <row r="867" ht="15.75" customHeight="1">
      <c r="D867" s="44"/>
      <c r="E867" s="44"/>
    </row>
    <row r="868" ht="15.75" customHeight="1">
      <c r="D868" s="44"/>
      <c r="E868" s="44"/>
    </row>
    <row r="869" ht="15.75" customHeight="1">
      <c r="D869" s="44"/>
      <c r="E869" s="44"/>
    </row>
    <row r="870" ht="15.75" customHeight="1">
      <c r="D870" s="44"/>
      <c r="E870" s="44"/>
    </row>
    <row r="871" ht="15.75" customHeight="1">
      <c r="D871" s="44"/>
      <c r="E871" s="44"/>
    </row>
    <row r="872" ht="15.75" customHeight="1">
      <c r="D872" s="44"/>
      <c r="E872" s="44"/>
    </row>
    <row r="873" ht="15.75" customHeight="1">
      <c r="D873" s="44"/>
      <c r="E873" s="44"/>
    </row>
    <row r="874" ht="15.75" customHeight="1">
      <c r="D874" s="44"/>
      <c r="E874" s="44"/>
    </row>
    <row r="875" ht="15.75" customHeight="1">
      <c r="D875" s="44"/>
      <c r="E875" s="44"/>
    </row>
    <row r="876" ht="15.75" customHeight="1">
      <c r="D876" s="44"/>
      <c r="E876" s="44"/>
    </row>
    <row r="877" ht="15.75" customHeight="1">
      <c r="D877" s="44"/>
      <c r="E877" s="44"/>
    </row>
    <row r="878" ht="15.75" customHeight="1">
      <c r="D878" s="44"/>
      <c r="E878" s="44"/>
    </row>
    <row r="879" ht="15.75" customHeight="1">
      <c r="D879" s="44"/>
      <c r="E879" s="44"/>
    </row>
    <row r="880" ht="15.75" customHeight="1">
      <c r="D880" s="44"/>
      <c r="E880" s="44"/>
    </row>
    <row r="881" ht="15.75" customHeight="1">
      <c r="D881" s="44"/>
      <c r="E881" s="44"/>
    </row>
    <row r="882" ht="15.75" customHeight="1">
      <c r="D882" s="44"/>
      <c r="E882" s="44"/>
    </row>
    <row r="883" ht="15.75" customHeight="1">
      <c r="D883" s="44"/>
      <c r="E883" s="44"/>
    </row>
    <row r="884" ht="15.75" customHeight="1">
      <c r="D884" s="44"/>
      <c r="E884" s="44"/>
    </row>
    <row r="885" ht="15.75" customHeight="1">
      <c r="D885" s="44"/>
      <c r="E885" s="44"/>
    </row>
    <row r="886" ht="15.75" customHeight="1">
      <c r="D886" s="44"/>
      <c r="E886" s="44"/>
    </row>
    <row r="887" ht="15.75" customHeight="1">
      <c r="D887" s="44"/>
      <c r="E887" s="44"/>
    </row>
    <row r="888" ht="15.75" customHeight="1">
      <c r="D888" s="44"/>
      <c r="E888" s="44"/>
    </row>
    <row r="889" ht="15.75" customHeight="1">
      <c r="D889" s="44"/>
      <c r="E889" s="44"/>
    </row>
    <row r="890" ht="15.75" customHeight="1">
      <c r="D890" s="44"/>
      <c r="E890" s="44"/>
    </row>
    <row r="891" ht="15.75" customHeight="1">
      <c r="D891" s="44"/>
      <c r="E891" s="44"/>
    </row>
    <row r="892" ht="15.75" customHeight="1">
      <c r="D892" s="44"/>
      <c r="E892" s="44"/>
    </row>
    <row r="893" ht="15.75" customHeight="1">
      <c r="D893" s="44"/>
      <c r="E893" s="44"/>
    </row>
    <row r="894" ht="15.75" customHeight="1">
      <c r="D894" s="44"/>
      <c r="E894" s="44"/>
    </row>
    <row r="895" ht="15.75" customHeight="1">
      <c r="D895" s="44"/>
      <c r="E895" s="44"/>
    </row>
    <row r="896" ht="15.75" customHeight="1">
      <c r="D896" s="44"/>
      <c r="E896" s="44"/>
    </row>
    <row r="897" ht="15.75" customHeight="1">
      <c r="D897" s="44"/>
      <c r="E897" s="44"/>
    </row>
    <row r="898" ht="15.75" customHeight="1">
      <c r="D898" s="44"/>
      <c r="E898" s="44"/>
    </row>
    <row r="899" ht="15.75" customHeight="1">
      <c r="D899" s="44"/>
      <c r="E899" s="44"/>
    </row>
    <row r="900" ht="15.75" customHeight="1">
      <c r="D900" s="44"/>
      <c r="E900" s="44"/>
    </row>
    <row r="901" ht="15.75" customHeight="1">
      <c r="D901" s="44"/>
      <c r="E901" s="44"/>
    </row>
    <row r="902" ht="15.75" customHeight="1">
      <c r="D902" s="44"/>
      <c r="E902" s="44"/>
    </row>
    <row r="903" ht="15.75" customHeight="1">
      <c r="D903" s="44"/>
      <c r="E903" s="44"/>
    </row>
    <row r="904" ht="15.75" customHeight="1">
      <c r="D904" s="44"/>
      <c r="E904" s="44"/>
    </row>
    <row r="905" ht="15.75" customHeight="1">
      <c r="D905" s="44"/>
      <c r="E905" s="44"/>
    </row>
    <row r="906" ht="15.75" customHeight="1">
      <c r="D906" s="44"/>
      <c r="E906" s="44"/>
    </row>
    <row r="907" ht="15.75" customHeight="1">
      <c r="D907" s="44"/>
      <c r="E907" s="44"/>
    </row>
    <row r="908" ht="15.75" customHeight="1">
      <c r="D908" s="44"/>
      <c r="E908" s="44"/>
    </row>
    <row r="909" ht="15.75" customHeight="1">
      <c r="D909" s="44"/>
      <c r="E909" s="44"/>
    </row>
    <row r="910" ht="15.75" customHeight="1">
      <c r="D910" s="44"/>
      <c r="E910" s="44"/>
    </row>
    <row r="911" ht="15.75" customHeight="1">
      <c r="D911" s="44"/>
      <c r="E911" s="44"/>
    </row>
    <row r="912" ht="15.75" customHeight="1">
      <c r="D912" s="44"/>
      <c r="E912" s="44"/>
    </row>
    <row r="913" ht="15.75" customHeight="1">
      <c r="D913" s="44"/>
      <c r="E913" s="44"/>
    </row>
    <row r="914" ht="15.75" customHeight="1">
      <c r="D914" s="44"/>
      <c r="E914" s="44"/>
    </row>
    <row r="915" ht="15.75" customHeight="1">
      <c r="D915" s="44"/>
      <c r="E915" s="44"/>
    </row>
    <row r="916" ht="15.75" customHeight="1">
      <c r="D916" s="44"/>
      <c r="E916" s="44"/>
    </row>
    <row r="917" ht="15.75" customHeight="1">
      <c r="D917" s="44"/>
      <c r="E917" s="44"/>
    </row>
    <row r="918" ht="15.75" customHeight="1">
      <c r="D918" s="44"/>
      <c r="E918" s="44"/>
    </row>
    <row r="919" ht="15.75" customHeight="1">
      <c r="D919" s="44"/>
      <c r="E919" s="44"/>
    </row>
    <row r="920" ht="15.75" customHeight="1">
      <c r="D920" s="44"/>
      <c r="E920" s="44"/>
    </row>
    <row r="921" ht="15.75" customHeight="1">
      <c r="D921" s="44"/>
      <c r="E921" s="44"/>
    </row>
    <row r="922" ht="15.75" customHeight="1">
      <c r="D922" s="44"/>
      <c r="E922" s="44"/>
    </row>
    <row r="923" ht="15.75" customHeight="1">
      <c r="D923" s="44"/>
      <c r="E923" s="44"/>
    </row>
    <row r="924" ht="15.75" customHeight="1">
      <c r="D924" s="44"/>
      <c r="E924" s="44"/>
    </row>
    <row r="925" ht="15.75" customHeight="1">
      <c r="D925" s="44"/>
      <c r="E925" s="44"/>
    </row>
    <row r="926" ht="15.75" customHeight="1">
      <c r="D926" s="44"/>
      <c r="E926" s="44"/>
    </row>
    <row r="927" ht="15.75" customHeight="1">
      <c r="D927" s="44"/>
      <c r="E927" s="44"/>
    </row>
    <row r="928" ht="15.75" customHeight="1">
      <c r="D928" s="44"/>
      <c r="E928" s="44"/>
    </row>
    <row r="929" ht="15.75" customHeight="1">
      <c r="D929" s="44"/>
      <c r="E929" s="44"/>
    </row>
    <row r="930" ht="15.75" customHeight="1">
      <c r="D930" s="44"/>
      <c r="E930" s="44"/>
    </row>
    <row r="931" ht="15.75" customHeight="1">
      <c r="D931" s="44"/>
      <c r="E931" s="44"/>
    </row>
    <row r="932" ht="15.75" customHeight="1">
      <c r="D932" s="44"/>
      <c r="E932" s="44"/>
    </row>
    <row r="933" ht="15.75" customHeight="1">
      <c r="D933" s="44"/>
      <c r="E933" s="44"/>
    </row>
    <row r="934" ht="15.75" customHeight="1">
      <c r="D934" s="44"/>
      <c r="E934" s="44"/>
    </row>
    <row r="935" ht="15.75" customHeight="1">
      <c r="D935" s="44"/>
      <c r="E935" s="44"/>
    </row>
    <row r="936" ht="15.75" customHeight="1">
      <c r="D936" s="44"/>
      <c r="E936" s="44"/>
    </row>
    <row r="937" ht="15.75" customHeight="1">
      <c r="D937" s="44"/>
      <c r="E937" s="44"/>
    </row>
    <row r="938" ht="15.75" customHeight="1">
      <c r="D938" s="44"/>
      <c r="E938" s="44"/>
    </row>
    <row r="939" ht="15.75" customHeight="1">
      <c r="D939" s="44"/>
      <c r="E939" s="44"/>
    </row>
    <row r="940" ht="15.75" customHeight="1">
      <c r="D940" s="44"/>
      <c r="E940" s="44"/>
    </row>
    <row r="941" ht="15.75" customHeight="1">
      <c r="D941" s="44"/>
      <c r="E941" s="44"/>
    </row>
    <row r="942" ht="15.75" customHeight="1">
      <c r="D942" s="44"/>
      <c r="E942" s="44"/>
    </row>
    <row r="943" ht="15.75" customHeight="1">
      <c r="D943" s="44"/>
      <c r="E943" s="44"/>
    </row>
    <row r="944" ht="15.75" customHeight="1">
      <c r="D944" s="44"/>
      <c r="E944" s="44"/>
    </row>
    <row r="945" ht="15.75" customHeight="1">
      <c r="D945" s="44"/>
      <c r="E945" s="44"/>
    </row>
    <row r="946" ht="15.75" customHeight="1">
      <c r="D946" s="44"/>
      <c r="E946" s="44"/>
    </row>
    <row r="947" ht="15.75" customHeight="1">
      <c r="D947" s="44"/>
      <c r="E947" s="44"/>
    </row>
    <row r="948" ht="15.75" customHeight="1">
      <c r="D948" s="44"/>
      <c r="E948" s="44"/>
    </row>
    <row r="949" ht="15.75" customHeight="1">
      <c r="D949" s="44"/>
      <c r="E949" s="44"/>
    </row>
    <row r="950" ht="15.75" customHeight="1">
      <c r="D950" s="44"/>
      <c r="E950" s="44"/>
    </row>
    <row r="951" ht="15.75" customHeight="1">
      <c r="D951" s="44"/>
      <c r="E951" s="44"/>
    </row>
    <row r="952" ht="15.75" customHeight="1">
      <c r="D952" s="44"/>
      <c r="E952" s="44"/>
    </row>
    <row r="953" ht="15.75" customHeight="1">
      <c r="D953" s="44"/>
      <c r="E953" s="44"/>
    </row>
    <row r="954" ht="15.75" customHeight="1">
      <c r="D954" s="44"/>
      <c r="E954" s="44"/>
    </row>
    <row r="955" ht="15.75" customHeight="1">
      <c r="D955" s="44"/>
      <c r="E955" s="44"/>
    </row>
    <row r="956" ht="15.75" customHeight="1">
      <c r="D956" s="44"/>
      <c r="E956" s="44"/>
    </row>
    <row r="957" ht="15.75" customHeight="1">
      <c r="D957" s="44"/>
      <c r="E957" s="44"/>
    </row>
    <row r="958" ht="15.75" customHeight="1">
      <c r="D958" s="44"/>
      <c r="E958" s="44"/>
    </row>
    <row r="959" ht="15.75" customHeight="1">
      <c r="D959" s="44"/>
      <c r="E959" s="44"/>
    </row>
    <row r="960" ht="15.75" customHeight="1">
      <c r="D960" s="44"/>
      <c r="E960" s="44"/>
    </row>
    <row r="961" ht="15.75" customHeight="1">
      <c r="D961" s="44"/>
      <c r="E961" s="44"/>
    </row>
    <row r="962" ht="15.75" customHeight="1">
      <c r="D962" s="44"/>
      <c r="E962" s="44"/>
    </row>
    <row r="963" ht="15.75" customHeight="1">
      <c r="D963" s="44"/>
      <c r="E963" s="44"/>
    </row>
    <row r="964" ht="15.75" customHeight="1">
      <c r="D964" s="44"/>
      <c r="E964" s="44"/>
    </row>
    <row r="965" ht="15.75" customHeight="1">
      <c r="D965" s="44"/>
      <c r="E965" s="44"/>
    </row>
    <row r="966" ht="15.75" customHeight="1">
      <c r="D966" s="44"/>
      <c r="E966" s="44"/>
    </row>
    <row r="967" ht="15.75" customHeight="1">
      <c r="D967" s="44"/>
      <c r="E967" s="44"/>
    </row>
    <row r="968" ht="15.75" customHeight="1">
      <c r="D968" s="44"/>
      <c r="E968" s="44"/>
    </row>
    <row r="969" ht="15.75" customHeight="1">
      <c r="D969" s="44"/>
      <c r="E969" s="44"/>
    </row>
    <row r="970" ht="15.75" customHeight="1">
      <c r="D970" s="44"/>
      <c r="E970" s="44"/>
    </row>
    <row r="971" ht="15.75" customHeight="1">
      <c r="D971" s="44"/>
      <c r="E971" s="44"/>
    </row>
    <row r="972" ht="15.75" customHeight="1">
      <c r="D972" s="44"/>
      <c r="E972" s="44"/>
    </row>
    <row r="973" ht="15.75" customHeight="1">
      <c r="D973" s="44"/>
      <c r="E973" s="44"/>
    </row>
    <row r="974" ht="15.75" customHeight="1">
      <c r="D974" s="44"/>
      <c r="E974" s="44"/>
    </row>
    <row r="975" ht="15.75" customHeight="1">
      <c r="D975" s="44"/>
      <c r="E975" s="44"/>
    </row>
    <row r="976" ht="15.75" customHeight="1">
      <c r="D976" s="44"/>
      <c r="E976" s="44"/>
    </row>
    <row r="977" ht="15.75" customHeight="1">
      <c r="D977" s="44"/>
      <c r="E977" s="44"/>
    </row>
    <row r="978" ht="15.75" customHeight="1">
      <c r="D978" s="44"/>
      <c r="E978" s="44"/>
    </row>
    <row r="979" ht="15.75" customHeight="1">
      <c r="D979" s="44"/>
      <c r="E979" s="44"/>
    </row>
    <row r="980" ht="15.75" customHeight="1">
      <c r="D980" s="44"/>
      <c r="E980" s="44"/>
    </row>
    <row r="981" ht="15.75" customHeight="1">
      <c r="D981" s="44"/>
      <c r="E981" s="44"/>
    </row>
    <row r="982" ht="15.75" customHeight="1">
      <c r="D982" s="44"/>
      <c r="E982" s="44"/>
    </row>
    <row r="983" ht="15.75" customHeight="1">
      <c r="D983" s="44"/>
      <c r="E983" s="44"/>
    </row>
    <row r="984" ht="15.75" customHeight="1">
      <c r="D984" s="44"/>
      <c r="E984" s="44"/>
    </row>
    <row r="985" ht="15.75" customHeight="1">
      <c r="D985" s="44"/>
      <c r="E985" s="44"/>
    </row>
    <row r="986" ht="15.75" customHeight="1">
      <c r="D986" s="44"/>
      <c r="E986" s="44"/>
    </row>
    <row r="987" ht="15.75" customHeight="1">
      <c r="D987" s="44"/>
      <c r="E987" s="44"/>
    </row>
    <row r="988" ht="15.75" customHeight="1">
      <c r="D988" s="44"/>
      <c r="E988" s="44"/>
    </row>
    <row r="989" ht="15.75" customHeight="1">
      <c r="D989" s="44"/>
      <c r="E989" s="44"/>
    </row>
    <row r="990" ht="15.75" customHeight="1">
      <c r="D990" s="44"/>
      <c r="E990" s="44"/>
    </row>
    <row r="991" ht="15.75" customHeight="1">
      <c r="D991" s="44"/>
      <c r="E991" s="44"/>
    </row>
    <row r="992" ht="15.75" customHeight="1">
      <c r="D992" s="44"/>
      <c r="E992" s="44"/>
    </row>
    <row r="993" ht="15.75" customHeight="1">
      <c r="D993" s="44"/>
      <c r="E993" s="44"/>
    </row>
    <row r="994" ht="15.75" customHeight="1">
      <c r="D994" s="44"/>
      <c r="E994" s="44"/>
    </row>
    <row r="995" ht="15.75" customHeight="1">
      <c r="D995" s="44"/>
      <c r="E995" s="44"/>
    </row>
    <row r="996" ht="15.75" customHeight="1">
      <c r="D996" s="44"/>
      <c r="E996" s="44"/>
    </row>
    <row r="997" ht="15.75" customHeight="1">
      <c r="D997" s="44"/>
      <c r="E997" s="44"/>
    </row>
    <row r="998" ht="15.75" customHeight="1">
      <c r="D998" s="44"/>
      <c r="E998" s="44"/>
    </row>
    <row r="999" ht="15.75" customHeight="1">
      <c r="D999" s="44"/>
      <c r="E999" s="44"/>
    </row>
    <row r="1000" ht="15.75" customHeight="1">
      <c r="D1000" s="44"/>
      <c r="E1000" s="44"/>
    </row>
    <row r="1001" ht="15.75" customHeight="1">
      <c r="D1001" s="44"/>
      <c r="E1001" s="44"/>
    </row>
    <row r="1002" ht="15.75" customHeight="1">
      <c r="D1002" s="44"/>
      <c r="E1002" s="44"/>
    </row>
    <row r="1003" ht="15.75" customHeight="1">
      <c r="D1003" s="44"/>
      <c r="E1003" s="44"/>
    </row>
    <row r="1004" ht="15.75" customHeight="1">
      <c r="D1004" s="44"/>
      <c r="E1004" s="44"/>
    </row>
    <row r="1005" ht="15.75" customHeight="1">
      <c r="D1005" s="44"/>
      <c r="E1005" s="44"/>
    </row>
    <row r="1006" ht="15.75" customHeight="1">
      <c r="D1006" s="44"/>
      <c r="E1006" s="44"/>
    </row>
    <row r="1007" ht="15.75" customHeight="1">
      <c r="D1007" s="44"/>
      <c r="E1007" s="44"/>
    </row>
    <row r="1008" ht="15.75" customHeight="1">
      <c r="D1008" s="44"/>
      <c r="E1008" s="44"/>
    </row>
    <row r="1009" ht="15.75" customHeight="1">
      <c r="D1009" s="44"/>
      <c r="E1009" s="44"/>
    </row>
    <row r="1010" ht="15.75" customHeight="1">
      <c r="D1010" s="44"/>
      <c r="E1010" s="44"/>
    </row>
    <row r="1011" ht="15.75" customHeight="1">
      <c r="D1011" s="44"/>
      <c r="E1011" s="44"/>
    </row>
    <row r="1012" ht="15.75" customHeight="1">
      <c r="D1012" s="44"/>
      <c r="E1012" s="44"/>
    </row>
    <row r="1013" ht="15.75" customHeight="1">
      <c r="D1013" s="44"/>
      <c r="E1013" s="44"/>
    </row>
    <row r="1014" ht="15.75" customHeight="1">
      <c r="D1014" s="44"/>
      <c r="E1014" s="44"/>
    </row>
    <row r="1015" ht="15.75" customHeight="1">
      <c r="D1015" s="44"/>
      <c r="E1015" s="44"/>
    </row>
    <row r="1016" ht="15.75" customHeight="1">
      <c r="D1016" s="44"/>
      <c r="E1016" s="44"/>
    </row>
    <row r="1017" ht="15.75" customHeight="1">
      <c r="D1017" s="44"/>
      <c r="E1017" s="44"/>
    </row>
    <row r="1018" ht="15.75" customHeight="1">
      <c r="D1018" s="44"/>
      <c r="E1018" s="44"/>
    </row>
    <row r="1019" ht="15.75" customHeight="1">
      <c r="D1019" s="44"/>
      <c r="E1019" s="44"/>
    </row>
    <row r="1020" ht="15.75" customHeight="1">
      <c r="D1020" s="44"/>
      <c r="E1020" s="44"/>
    </row>
    <row r="1021" ht="15.75" customHeight="1">
      <c r="D1021" s="44"/>
      <c r="E1021" s="44"/>
    </row>
    <row r="1022" ht="15.75" customHeight="1">
      <c r="D1022" s="44"/>
      <c r="E1022" s="44"/>
    </row>
    <row r="1023" ht="15.75" customHeight="1">
      <c r="D1023" s="44"/>
      <c r="E1023" s="44"/>
    </row>
    <row r="1024" ht="15.75" customHeight="1">
      <c r="D1024" s="44"/>
      <c r="E1024" s="44"/>
    </row>
    <row r="1025" ht="15.75" customHeight="1">
      <c r="D1025" s="44"/>
      <c r="E1025" s="44"/>
    </row>
    <row r="1026" ht="15.75" customHeight="1">
      <c r="D1026" s="44"/>
      <c r="E1026" s="44"/>
    </row>
    <row r="1027" ht="15.75" customHeight="1">
      <c r="D1027" s="44"/>
      <c r="E1027" s="44"/>
    </row>
    <row r="1028" ht="15.75" customHeight="1">
      <c r="D1028" s="44"/>
      <c r="E1028" s="44"/>
    </row>
    <row r="1029" ht="15.75" customHeight="1">
      <c r="D1029" s="44"/>
      <c r="E1029" s="44"/>
    </row>
    <row r="1030" ht="15.75" customHeight="1">
      <c r="D1030" s="44"/>
      <c r="E1030" s="44"/>
    </row>
    <row r="1031" ht="15.75" customHeight="1">
      <c r="D1031" s="44"/>
      <c r="E1031" s="44"/>
    </row>
    <row r="1032" ht="15.75" customHeight="1">
      <c r="D1032" s="44"/>
      <c r="E1032" s="44"/>
    </row>
    <row r="1033" ht="15.75" customHeight="1">
      <c r="D1033" s="44"/>
      <c r="E1033" s="44"/>
    </row>
    <row r="1034" ht="15.75" customHeight="1">
      <c r="D1034" s="44"/>
      <c r="E1034" s="44"/>
    </row>
    <row r="1035" ht="15.75" customHeight="1">
      <c r="D1035" s="44"/>
      <c r="E1035" s="44"/>
    </row>
    <row r="1036" ht="15.75" customHeight="1">
      <c r="D1036" s="44"/>
      <c r="E1036" s="44"/>
    </row>
    <row r="1037" ht="15.75" customHeight="1">
      <c r="D1037" s="44"/>
      <c r="E1037" s="44"/>
    </row>
    <row r="1038" ht="15.75" customHeight="1">
      <c r="D1038" s="44"/>
      <c r="E1038" s="44"/>
    </row>
    <row r="1039" ht="15.75" customHeight="1">
      <c r="D1039" s="44"/>
      <c r="E1039" s="44"/>
    </row>
    <row r="1040" ht="15.75" customHeight="1">
      <c r="D1040" s="44"/>
      <c r="E1040" s="44"/>
    </row>
    <row r="1041" ht="15.75" customHeight="1">
      <c r="D1041" s="44"/>
      <c r="E1041" s="44"/>
    </row>
    <row r="1042" ht="15.75" customHeight="1">
      <c r="D1042" s="44"/>
      <c r="E1042" s="44"/>
    </row>
    <row r="1043" ht="15.75" customHeight="1">
      <c r="D1043" s="44"/>
      <c r="E1043" s="44"/>
    </row>
    <row r="1044" ht="15.75" customHeight="1">
      <c r="D1044" s="44"/>
      <c r="E1044" s="44"/>
    </row>
    <row r="1045" ht="15.75" customHeight="1">
      <c r="D1045" s="44"/>
      <c r="E1045" s="44"/>
    </row>
    <row r="1046" ht="15.75" customHeight="1">
      <c r="D1046" s="44"/>
      <c r="E1046" s="44"/>
    </row>
    <row r="1047" ht="15.75" customHeight="1">
      <c r="D1047" s="44"/>
      <c r="E1047" s="44"/>
    </row>
    <row r="1048" ht="15.75" customHeight="1">
      <c r="D1048" s="44"/>
      <c r="E1048" s="44"/>
    </row>
    <row r="1049" ht="15.75" customHeight="1">
      <c r="D1049" s="44"/>
      <c r="E1049" s="44"/>
    </row>
    <row r="1050" ht="15.75" customHeight="1">
      <c r="D1050" s="44"/>
      <c r="E1050" s="44"/>
    </row>
    <row r="1051" ht="15.75" customHeight="1">
      <c r="D1051" s="44"/>
      <c r="E1051" s="44"/>
    </row>
    <row r="1052" ht="15.75" customHeight="1">
      <c r="D1052" s="44"/>
      <c r="E1052" s="44"/>
    </row>
    <row r="1053" ht="15.75" customHeight="1">
      <c r="D1053" s="44"/>
      <c r="E1053" s="44"/>
    </row>
    <row r="1054" ht="15.75" customHeight="1">
      <c r="D1054" s="44"/>
      <c r="E1054" s="44"/>
    </row>
    <row r="1055" ht="15.75" customHeight="1">
      <c r="D1055" s="44"/>
      <c r="E1055" s="44"/>
    </row>
    <row r="1056" ht="15.75" customHeight="1">
      <c r="D1056" s="44"/>
      <c r="E1056" s="44"/>
    </row>
    <row r="1057" ht="15.75" customHeight="1">
      <c r="D1057" s="44"/>
      <c r="E1057" s="44"/>
    </row>
    <row r="1058" ht="15.75" customHeight="1">
      <c r="D1058" s="44"/>
      <c r="E1058" s="44"/>
    </row>
    <row r="1059" ht="15.75" customHeight="1">
      <c r="D1059" s="44"/>
      <c r="E1059" s="44"/>
    </row>
    <row r="1060" ht="15.75" customHeight="1">
      <c r="D1060" s="44"/>
      <c r="E1060" s="44"/>
    </row>
    <row r="1061" ht="15.75" customHeight="1">
      <c r="D1061" s="44"/>
      <c r="E1061" s="44"/>
    </row>
    <row r="1062" ht="15.75" customHeight="1">
      <c r="D1062" s="44"/>
      <c r="E1062" s="44"/>
    </row>
    <row r="1063" ht="15.75" customHeight="1">
      <c r="D1063" s="44"/>
      <c r="E1063" s="44"/>
    </row>
    <row r="1064" ht="15.75" customHeight="1">
      <c r="D1064" s="44"/>
      <c r="E1064" s="44"/>
    </row>
    <row r="1065" ht="15.75" customHeight="1">
      <c r="D1065" s="44"/>
      <c r="E1065" s="44"/>
    </row>
    <row r="1066" ht="15.75" customHeight="1">
      <c r="D1066" s="44"/>
      <c r="E1066" s="44"/>
    </row>
    <row r="1067" ht="15.75" customHeight="1">
      <c r="D1067" s="44"/>
      <c r="E1067" s="44"/>
    </row>
    <row r="1068" ht="15.75" customHeight="1">
      <c r="D1068" s="44"/>
      <c r="E1068" s="44"/>
    </row>
    <row r="1069" ht="15.75" customHeight="1">
      <c r="D1069" s="44"/>
      <c r="E1069" s="44"/>
    </row>
    <row r="1070" ht="15.75" customHeight="1">
      <c r="D1070" s="44"/>
      <c r="E1070" s="44"/>
    </row>
    <row r="1071" ht="15.75" customHeight="1">
      <c r="D1071" s="44"/>
      <c r="E1071" s="44"/>
    </row>
    <row r="1072" ht="15.75" customHeight="1">
      <c r="D1072" s="44"/>
      <c r="E1072" s="44"/>
    </row>
    <row r="1073" ht="15.75" customHeight="1">
      <c r="D1073" s="44"/>
      <c r="E1073" s="44"/>
    </row>
    <row r="1074" ht="15.75" customHeight="1">
      <c r="D1074" s="44"/>
      <c r="E1074" s="44"/>
    </row>
    <row r="1075" ht="15.75" customHeight="1">
      <c r="D1075" s="44"/>
      <c r="E1075" s="44"/>
    </row>
    <row r="1076" ht="15.75" customHeight="1">
      <c r="D1076" s="44"/>
      <c r="E1076" s="44"/>
    </row>
    <row r="1077" ht="15.75" customHeight="1">
      <c r="D1077" s="44"/>
      <c r="E1077" s="44"/>
    </row>
  </sheetData>
  <mergeCells count="13">
    <mergeCell ref="A7:C7"/>
    <mergeCell ref="A187:C187"/>
    <mergeCell ref="F187:H187"/>
    <mergeCell ref="A188:C188"/>
    <mergeCell ref="F188:H189"/>
    <mergeCell ref="A189:C189"/>
    <mergeCell ref="A1:H1"/>
    <mergeCell ref="A2:H2"/>
    <mergeCell ref="A3:H3"/>
    <mergeCell ref="A4:H4"/>
    <mergeCell ref="A5:A6"/>
    <mergeCell ref="B5:B6"/>
    <mergeCell ref="G5:H5"/>
  </mergeCells>
  <conditionalFormatting sqref="F8:F185">
    <cfRule type="containsText" dxfId="0" priority="1" operator="containsText" text="AB">
      <formula>NOT(ISERROR(SEARCH(("AB"),(F8))))</formula>
    </cfRule>
  </conditionalFormatting>
  <conditionalFormatting sqref="G8:H185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rowBreaks count="1" manualBreakCount="1">
    <brk id="94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  <col customWidth="1" min="10" max="26" width="7.63"/>
  </cols>
  <sheetData>
    <row r="1" ht="19.5" customHeight="1">
      <c r="A1" s="45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45" t="s">
        <v>403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45" t="s">
        <v>2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45" t="s">
        <v>404</v>
      </c>
      <c r="B4" s="2"/>
      <c r="C4" s="2"/>
      <c r="D4" s="2"/>
      <c r="E4" s="2"/>
      <c r="F4" s="2"/>
      <c r="G4" s="2"/>
      <c r="H4" s="2"/>
      <c r="I4" s="3"/>
    </row>
    <row r="5">
      <c r="A5" s="46" t="s">
        <v>405</v>
      </c>
      <c r="B5" s="46" t="s">
        <v>406</v>
      </c>
      <c r="C5" s="46" t="s">
        <v>407</v>
      </c>
      <c r="D5" s="46" t="s">
        <v>408</v>
      </c>
      <c r="E5" s="46" t="s">
        <v>409</v>
      </c>
      <c r="F5" s="46" t="s">
        <v>410</v>
      </c>
      <c r="G5" s="46" t="s">
        <v>408</v>
      </c>
      <c r="H5" s="46" t="s">
        <v>411</v>
      </c>
      <c r="I5" s="46" t="s">
        <v>412</v>
      </c>
    </row>
    <row r="6" ht="19.5" customHeight="1">
      <c r="A6" s="47" t="s">
        <v>413</v>
      </c>
      <c r="B6" s="47" t="s">
        <v>414</v>
      </c>
      <c r="C6" s="47">
        <f>'Sessional + End Term Assessment'!D188</f>
        <v>44</v>
      </c>
      <c r="D6" s="47">
        <f>'Sessional + End Term Assessment'!E188</f>
        <v>1</v>
      </c>
      <c r="E6" s="47">
        <f>D6*'Sessional + End Term Assessment'!D6/'Sessional + End Term Assessment'!F6</f>
        <v>0.7</v>
      </c>
      <c r="F6" s="47">
        <f>'Sessional + End Term Assessment'!D189</f>
        <v>78</v>
      </c>
      <c r="G6" s="47">
        <f>'Sessional + End Term Assessment'!E189</f>
        <v>3</v>
      </c>
      <c r="H6" s="47">
        <f>G6*'Sessional + End Term Assessment'!E6/'Sessional + End Term Assessment'!F6</f>
        <v>0.9</v>
      </c>
      <c r="I6" s="47">
        <f>E6+H6</f>
        <v>1.6</v>
      </c>
    </row>
    <row r="7" ht="30.75" customHeight="1">
      <c r="A7" s="48" t="s">
        <v>415</v>
      </c>
      <c r="B7" s="39"/>
      <c r="C7" s="39"/>
      <c r="D7" s="39"/>
      <c r="E7" s="39"/>
      <c r="F7" s="40"/>
      <c r="G7" s="49" t="s">
        <v>400</v>
      </c>
      <c r="H7" s="2"/>
      <c r="I7" s="3"/>
    </row>
    <row r="8">
      <c r="A8" s="50"/>
      <c r="F8" s="51"/>
      <c r="G8" s="48"/>
      <c r="H8" s="39"/>
      <c r="I8" s="40"/>
    </row>
    <row r="9">
      <c r="A9" s="41"/>
      <c r="B9" s="42"/>
      <c r="C9" s="42"/>
      <c r="D9" s="42"/>
      <c r="E9" s="42"/>
      <c r="F9" s="43"/>
      <c r="G9" s="41"/>
      <c r="H9" s="42"/>
      <c r="I9" s="4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4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5" t="s">
        <v>416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4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45" t="s">
        <v>417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52" t="s">
        <v>418</v>
      </c>
      <c r="B5" s="52" t="s">
        <v>5</v>
      </c>
      <c r="C5" s="52" t="s">
        <v>6</v>
      </c>
      <c r="D5" s="52" t="s">
        <v>7</v>
      </c>
      <c r="E5" s="52" t="s">
        <v>8</v>
      </c>
      <c r="F5" s="52" t="s">
        <v>9</v>
      </c>
      <c r="G5" s="52" t="s">
        <v>10</v>
      </c>
      <c r="H5" s="52" t="s">
        <v>11</v>
      </c>
      <c r="I5" s="52" t="s">
        <v>12</v>
      </c>
      <c r="J5" s="52" t="s">
        <v>13</v>
      </c>
      <c r="K5" s="52" t="s">
        <v>14</v>
      </c>
      <c r="L5" s="52" t="s">
        <v>15</v>
      </c>
      <c r="M5" s="52" t="s">
        <v>16</v>
      </c>
      <c r="N5" s="52" t="s">
        <v>17</v>
      </c>
      <c r="O5" s="52" t="s">
        <v>18</v>
      </c>
      <c r="P5" s="52" t="s">
        <v>19</v>
      </c>
      <c r="Q5" s="53"/>
      <c r="R5" s="53"/>
      <c r="S5" s="53"/>
      <c r="T5" s="53"/>
      <c r="U5" s="53"/>
      <c r="V5" s="53"/>
      <c r="W5" s="53"/>
      <c r="X5" s="53"/>
      <c r="Y5" s="53"/>
      <c r="Z5" s="53"/>
    </row>
    <row r="6" ht="19.5" customHeight="1">
      <c r="A6" s="54" t="s">
        <v>413</v>
      </c>
      <c r="B6" s="55">
        <f>'Attainment of Subject Code'!$I$6*'CO-PO Mapping'!B11/3</f>
        <v>1.6</v>
      </c>
      <c r="C6" s="55">
        <f>'Attainment of Subject Code'!$I$6*'CO-PO Mapping'!C11/3</f>
        <v>1.6</v>
      </c>
      <c r="D6" s="55">
        <f>'Attainment of Subject Code'!$I$6*'CO-PO Mapping'!D11/3</f>
        <v>1.386666667</v>
      </c>
      <c r="E6" s="55">
        <f>'Attainment of Subject Code'!$I$6*'CO-PO Mapping'!E11/3</f>
        <v>0.8533333333</v>
      </c>
      <c r="F6" s="55">
        <f>'Attainment of Subject Code'!$I$6*'CO-PO Mapping'!F11/3</f>
        <v>0</v>
      </c>
      <c r="G6" s="55">
        <f>'Attainment of Subject Code'!$I$6*'CO-PO Mapping'!G11/3</f>
        <v>0</v>
      </c>
      <c r="H6" s="55">
        <f>'Attainment of Subject Code'!$I$6*'CO-PO Mapping'!H11/3</f>
        <v>0</v>
      </c>
      <c r="I6" s="55">
        <f>'Attainment of Subject Code'!$I$6*'CO-PO Mapping'!I11/3</f>
        <v>0.5333333333</v>
      </c>
      <c r="J6" s="55">
        <f>'Attainment of Subject Code'!$I$6*'CO-PO Mapping'!J11/3</f>
        <v>0</v>
      </c>
      <c r="K6" s="55">
        <f>'Attainment of Subject Code'!$I$6*'CO-PO Mapping'!K11/3</f>
        <v>0</v>
      </c>
      <c r="L6" s="55">
        <f>'Attainment of Subject Code'!$I$6*'CO-PO Mapping'!L11/3</f>
        <v>0</v>
      </c>
      <c r="M6" s="55">
        <f>'Attainment of Subject Code'!$I$6*'CO-PO Mapping'!M11/3</f>
        <v>0.5333333333</v>
      </c>
      <c r="N6" s="55">
        <f>'Attainment of Subject Code'!$I$6*'CO-PO Mapping'!N11/3</f>
        <v>0.5333333333</v>
      </c>
      <c r="O6" s="55">
        <f>'Attainment of Subject Code'!$I$6*'CO-PO Mapping'!O11/3</f>
        <v>0.5333333333</v>
      </c>
      <c r="P6" s="55">
        <f>'Attainment of Subject Code'!$I$6*'CO-PO Mapping'!P11/3</f>
        <v>0</v>
      </c>
    </row>
    <row r="7" ht="39.75" customHeight="1">
      <c r="A7" s="56" t="s">
        <v>400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56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13"/>
    <col customWidth="1" min="3" max="3" width="35.38"/>
    <col customWidth="1" min="4" max="11" width="15.13"/>
    <col customWidth="1" min="12" max="15" width="14.63"/>
    <col customWidth="1" min="16" max="17" width="15.13"/>
    <col customWidth="1" min="18" max="18" width="9.88"/>
    <col customWidth="1" min="19" max="37" width="8.0"/>
  </cols>
  <sheetData>
    <row r="1" ht="19.5" customHeight="1">
      <c r="A1" s="4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</row>
    <row r="2" ht="19.5" customHeight="1">
      <c r="A2" s="45" t="s">
        <v>419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</row>
    <row r="3" ht="19.5" customHeight="1">
      <c r="A3" s="4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</row>
    <row r="4" ht="31.5" customHeight="1">
      <c r="A4" s="58" t="s">
        <v>30</v>
      </c>
      <c r="B4" s="59" t="s">
        <v>420</v>
      </c>
      <c r="C4" s="52" t="s">
        <v>32</v>
      </c>
      <c r="D4" s="4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58" t="s">
        <v>35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ht="31.5" customHeight="1">
      <c r="A5" s="60"/>
      <c r="B5" s="60"/>
      <c r="C5" s="52" t="s">
        <v>421</v>
      </c>
      <c r="D5" s="52" t="s">
        <v>422</v>
      </c>
      <c r="E5" s="59" t="s">
        <v>423</v>
      </c>
      <c r="F5" s="59" t="s">
        <v>424</v>
      </c>
      <c r="G5" s="59" t="s">
        <v>425</v>
      </c>
      <c r="H5" s="52" t="s">
        <v>426</v>
      </c>
      <c r="I5" s="59" t="s">
        <v>423</v>
      </c>
      <c r="J5" s="59" t="s">
        <v>424</v>
      </c>
      <c r="K5" s="59" t="s">
        <v>425</v>
      </c>
      <c r="L5" s="52" t="s">
        <v>427</v>
      </c>
      <c r="M5" s="59" t="s">
        <v>423</v>
      </c>
      <c r="N5" s="59" t="s">
        <v>424</v>
      </c>
      <c r="O5" s="59" t="s">
        <v>425</v>
      </c>
      <c r="P5" s="52"/>
      <c r="Q5" s="52"/>
      <c r="R5" s="19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</row>
    <row r="6" ht="31.5" customHeight="1">
      <c r="A6" s="19"/>
      <c r="B6" s="19"/>
      <c r="C6" s="52" t="s">
        <v>37</v>
      </c>
      <c r="D6" s="61">
        <v>28.0</v>
      </c>
      <c r="E6" s="19"/>
      <c r="F6" s="19"/>
      <c r="G6" s="19"/>
      <c r="H6" s="61">
        <v>28.0</v>
      </c>
      <c r="I6" s="19"/>
      <c r="J6" s="19"/>
      <c r="K6" s="19"/>
      <c r="L6" s="61">
        <v>14.0</v>
      </c>
      <c r="M6" s="19"/>
      <c r="N6" s="19"/>
      <c r="O6" s="19"/>
      <c r="P6" s="52"/>
      <c r="Q6" s="62"/>
      <c r="R6" s="52">
        <v>70.0</v>
      </c>
      <c r="S6" s="57"/>
      <c r="T6" s="57"/>
      <c r="U6" s="57"/>
      <c r="V6" s="57"/>
      <c r="W6" s="57"/>
      <c r="X6" s="57" t="s">
        <v>428</v>
      </c>
      <c r="Y6" s="57" t="s">
        <v>429</v>
      </c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</row>
    <row r="7" ht="19.5" customHeight="1">
      <c r="A7" s="63">
        <v>1.0</v>
      </c>
      <c r="B7" s="26" t="s">
        <v>41</v>
      </c>
      <c r="C7" s="26" t="s">
        <v>42</v>
      </c>
      <c r="D7" s="64">
        <v>27.0</v>
      </c>
      <c r="E7" s="65">
        <f t="shared" ref="E7:E184" si="1">IF(D7&gt;=($D$6*0.7),1,0)</f>
        <v>1</v>
      </c>
      <c r="F7" s="66">
        <f t="shared" ref="F7:F184" si="2">IF(D7&gt;=($D$6*0.8),1,0)</f>
        <v>1</v>
      </c>
      <c r="G7" s="67">
        <f t="shared" ref="G7:G184" si="3">IF(D7&gt;=($D$6*0.9),1,0)</f>
        <v>1</v>
      </c>
      <c r="H7" s="68">
        <v>24.0</v>
      </c>
      <c r="I7" s="65">
        <f t="shared" ref="I7:I184" si="4">IF(H7&gt;=($H$6*0.7),1,0)</f>
        <v>1</v>
      </c>
      <c r="J7" s="66">
        <f t="shared" ref="J7:J184" si="5">IF(H7&gt;=($H$6*0.8),1,0)</f>
        <v>1</v>
      </c>
      <c r="K7" s="67">
        <f t="shared" ref="K7:K184" si="6">IF(H7&gt;=($H$6*0.9),1,0)</f>
        <v>0</v>
      </c>
      <c r="L7" s="64">
        <v>9.0</v>
      </c>
      <c r="M7" s="65">
        <f t="shared" ref="M7:M184" si="7">IF(L7&gt;=($L$6*0.7),1,0)</f>
        <v>0</v>
      </c>
      <c r="N7" s="66">
        <f t="shared" ref="N7:N184" si="8">IF(L7&gt;=($L$6*0.8),1,0)</f>
        <v>0</v>
      </c>
      <c r="O7" s="66">
        <f t="shared" ref="O7:O184" si="9">IF(L7&gt;=($L$6*0.9),1,0)</f>
        <v>0</v>
      </c>
      <c r="P7" s="66"/>
      <c r="Q7" s="66"/>
      <c r="R7" s="69">
        <f t="shared" ref="R7:R184" si="10">L7+H7+D7</f>
        <v>60</v>
      </c>
      <c r="S7" s="57"/>
      <c r="T7" s="57"/>
      <c r="U7" s="57"/>
      <c r="V7" s="70"/>
      <c r="W7" s="71"/>
      <c r="X7" s="57">
        <f t="shared" ref="X7:X184" si="11">W7-1</f>
        <v>-1</v>
      </c>
      <c r="Y7" s="57">
        <f t="shared" ref="Y7:Y184" si="12">W7+1</f>
        <v>1</v>
      </c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</row>
    <row r="8" ht="19.5" customHeight="1">
      <c r="A8" s="72">
        <v>2.0</v>
      </c>
      <c r="B8" s="26" t="s">
        <v>43</v>
      </c>
      <c r="C8" s="26" t="s">
        <v>44</v>
      </c>
      <c r="D8" s="64">
        <v>28.0</v>
      </c>
      <c r="E8" s="65">
        <f t="shared" si="1"/>
        <v>1</v>
      </c>
      <c r="F8" s="66">
        <f t="shared" si="2"/>
        <v>1</v>
      </c>
      <c r="G8" s="67">
        <f t="shared" si="3"/>
        <v>1</v>
      </c>
      <c r="H8" s="68">
        <v>26.0</v>
      </c>
      <c r="I8" s="65">
        <f t="shared" si="4"/>
        <v>1</v>
      </c>
      <c r="J8" s="66">
        <f t="shared" si="5"/>
        <v>1</v>
      </c>
      <c r="K8" s="67">
        <f t="shared" si="6"/>
        <v>1</v>
      </c>
      <c r="L8" s="64">
        <v>14.0</v>
      </c>
      <c r="M8" s="65">
        <f t="shared" si="7"/>
        <v>1</v>
      </c>
      <c r="N8" s="66">
        <f t="shared" si="8"/>
        <v>1</v>
      </c>
      <c r="O8" s="66">
        <f t="shared" si="9"/>
        <v>1</v>
      </c>
      <c r="P8" s="66"/>
      <c r="Q8" s="66"/>
      <c r="R8" s="69">
        <f t="shared" si="10"/>
        <v>68</v>
      </c>
      <c r="S8" s="57"/>
      <c r="T8" s="57"/>
      <c r="U8" s="57"/>
      <c r="V8" s="70"/>
      <c r="W8" s="71"/>
      <c r="X8" s="57">
        <f t="shared" si="11"/>
        <v>-1</v>
      </c>
      <c r="Y8" s="57">
        <f t="shared" si="12"/>
        <v>1</v>
      </c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</row>
    <row r="9" ht="19.5" customHeight="1">
      <c r="A9" s="72">
        <v>3.0</v>
      </c>
      <c r="B9" s="26" t="s">
        <v>45</v>
      </c>
      <c r="C9" s="26" t="s">
        <v>46</v>
      </c>
      <c r="D9" s="64">
        <v>26.0</v>
      </c>
      <c r="E9" s="65">
        <f t="shared" si="1"/>
        <v>1</v>
      </c>
      <c r="F9" s="66">
        <f t="shared" si="2"/>
        <v>1</v>
      </c>
      <c r="G9" s="67">
        <f t="shared" si="3"/>
        <v>1</v>
      </c>
      <c r="H9" s="68">
        <v>27.0</v>
      </c>
      <c r="I9" s="65">
        <f t="shared" si="4"/>
        <v>1</v>
      </c>
      <c r="J9" s="66">
        <f t="shared" si="5"/>
        <v>1</v>
      </c>
      <c r="K9" s="67">
        <f t="shared" si="6"/>
        <v>1</v>
      </c>
      <c r="L9" s="64">
        <v>14.0</v>
      </c>
      <c r="M9" s="65">
        <f t="shared" si="7"/>
        <v>1</v>
      </c>
      <c r="N9" s="66">
        <f t="shared" si="8"/>
        <v>1</v>
      </c>
      <c r="O9" s="66">
        <f t="shared" si="9"/>
        <v>1</v>
      </c>
      <c r="P9" s="66"/>
      <c r="Q9" s="66"/>
      <c r="R9" s="69">
        <f t="shared" si="10"/>
        <v>67</v>
      </c>
      <c r="S9" s="57"/>
      <c r="T9" s="57"/>
      <c r="U9" s="57"/>
      <c r="V9" s="70"/>
      <c r="W9" s="71"/>
      <c r="X9" s="57">
        <f t="shared" si="11"/>
        <v>-1</v>
      </c>
      <c r="Y9" s="57">
        <f t="shared" si="12"/>
        <v>1</v>
      </c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</row>
    <row r="10" ht="19.5" customHeight="1">
      <c r="A10" s="63">
        <v>4.0</v>
      </c>
      <c r="B10" s="26" t="s">
        <v>47</v>
      </c>
      <c r="C10" s="26" t="s">
        <v>48</v>
      </c>
      <c r="D10" s="64">
        <v>28.0</v>
      </c>
      <c r="E10" s="65">
        <f t="shared" si="1"/>
        <v>1</v>
      </c>
      <c r="F10" s="66">
        <f t="shared" si="2"/>
        <v>1</v>
      </c>
      <c r="G10" s="67">
        <f t="shared" si="3"/>
        <v>1</v>
      </c>
      <c r="H10" s="68">
        <v>26.0</v>
      </c>
      <c r="I10" s="65">
        <f t="shared" si="4"/>
        <v>1</v>
      </c>
      <c r="J10" s="66">
        <f t="shared" si="5"/>
        <v>1</v>
      </c>
      <c r="K10" s="67">
        <f t="shared" si="6"/>
        <v>1</v>
      </c>
      <c r="L10" s="64">
        <v>14.0</v>
      </c>
      <c r="M10" s="65">
        <f t="shared" si="7"/>
        <v>1</v>
      </c>
      <c r="N10" s="66">
        <f t="shared" si="8"/>
        <v>1</v>
      </c>
      <c r="O10" s="66">
        <f t="shared" si="9"/>
        <v>1</v>
      </c>
      <c r="P10" s="66"/>
      <c r="Q10" s="66"/>
      <c r="R10" s="69">
        <f t="shared" si="10"/>
        <v>68</v>
      </c>
      <c r="S10" s="57"/>
      <c r="T10" s="57"/>
      <c r="U10" s="57"/>
      <c r="V10" s="70"/>
      <c r="W10" s="71"/>
      <c r="X10" s="57">
        <f t="shared" si="11"/>
        <v>-1</v>
      </c>
      <c r="Y10" s="57">
        <f t="shared" si="12"/>
        <v>1</v>
      </c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</row>
    <row r="11" ht="19.5" customHeight="1">
      <c r="A11" s="72">
        <v>5.0</v>
      </c>
      <c r="B11" s="26" t="s">
        <v>49</v>
      </c>
      <c r="C11" s="26" t="s">
        <v>50</v>
      </c>
      <c r="D11" s="64">
        <v>26.0</v>
      </c>
      <c r="E11" s="65">
        <f t="shared" si="1"/>
        <v>1</v>
      </c>
      <c r="F11" s="66">
        <f t="shared" si="2"/>
        <v>1</v>
      </c>
      <c r="G11" s="67">
        <f t="shared" si="3"/>
        <v>1</v>
      </c>
      <c r="H11" s="68">
        <v>28.0</v>
      </c>
      <c r="I11" s="65">
        <f t="shared" si="4"/>
        <v>1</v>
      </c>
      <c r="J11" s="66">
        <f t="shared" si="5"/>
        <v>1</v>
      </c>
      <c r="K11" s="67">
        <f t="shared" si="6"/>
        <v>1</v>
      </c>
      <c r="L11" s="64">
        <v>14.0</v>
      </c>
      <c r="M11" s="65">
        <f t="shared" si="7"/>
        <v>1</v>
      </c>
      <c r="N11" s="66">
        <f t="shared" si="8"/>
        <v>1</v>
      </c>
      <c r="O11" s="66">
        <f t="shared" si="9"/>
        <v>1</v>
      </c>
      <c r="P11" s="66"/>
      <c r="Q11" s="66"/>
      <c r="R11" s="69">
        <f t="shared" si="10"/>
        <v>68</v>
      </c>
      <c r="S11" s="57"/>
      <c r="T11" s="57"/>
      <c r="U11" s="57"/>
      <c r="V11" s="70"/>
      <c r="W11" s="71"/>
      <c r="X11" s="57">
        <f t="shared" si="11"/>
        <v>-1</v>
      </c>
      <c r="Y11" s="57">
        <f t="shared" si="12"/>
        <v>1</v>
      </c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</row>
    <row r="12" ht="19.5" customHeight="1">
      <c r="A12" s="72">
        <v>6.0</v>
      </c>
      <c r="B12" s="26" t="s">
        <v>51</v>
      </c>
      <c r="C12" s="26" t="s">
        <v>52</v>
      </c>
      <c r="D12" s="64">
        <v>26.0</v>
      </c>
      <c r="E12" s="65">
        <f t="shared" si="1"/>
        <v>1</v>
      </c>
      <c r="F12" s="66">
        <f t="shared" si="2"/>
        <v>1</v>
      </c>
      <c r="G12" s="67">
        <f t="shared" si="3"/>
        <v>1</v>
      </c>
      <c r="H12" s="68">
        <v>28.0</v>
      </c>
      <c r="I12" s="65">
        <f t="shared" si="4"/>
        <v>1</v>
      </c>
      <c r="J12" s="66">
        <f t="shared" si="5"/>
        <v>1</v>
      </c>
      <c r="K12" s="67">
        <f t="shared" si="6"/>
        <v>1</v>
      </c>
      <c r="L12" s="64">
        <v>14.0</v>
      </c>
      <c r="M12" s="65">
        <f t="shared" si="7"/>
        <v>1</v>
      </c>
      <c r="N12" s="66">
        <f t="shared" si="8"/>
        <v>1</v>
      </c>
      <c r="O12" s="66">
        <f t="shared" si="9"/>
        <v>1</v>
      </c>
      <c r="P12" s="66"/>
      <c r="Q12" s="66"/>
      <c r="R12" s="69">
        <f t="shared" si="10"/>
        <v>68</v>
      </c>
      <c r="S12" s="57"/>
      <c r="T12" s="57"/>
      <c r="U12" s="57"/>
      <c r="V12" s="70"/>
      <c r="W12" s="71"/>
      <c r="X12" s="57">
        <f t="shared" si="11"/>
        <v>-1</v>
      </c>
      <c r="Y12" s="57">
        <f t="shared" si="12"/>
        <v>1</v>
      </c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</row>
    <row r="13" ht="19.5" customHeight="1">
      <c r="A13" s="63">
        <v>7.0</v>
      </c>
      <c r="B13" s="26" t="s">
        <v>53</v>
      </c>
      <c r="C13" s="26" t="s">
        <v>54</v>
      </c>
      <c r="D13" s="64">
        <v>27.0</v>
      </c>
      <c r="E13" s="65">
        <f t="shared" si="1"/>
        <v>1</v>
      </c>
      <c r="F13" s="66">
        <f t="shared" si="2"/>
        <v>1</v>
      </c>
      <c r="G13" s="67">
        <f t="shared" si="3"/>
        <v>1</v>
      </c>
      <c r="H13" s="68">
        <v>23.0</v>
      </c>
      <c r="I13" s="65">
        <f t="shared" si="4"/>
        <v>1</v>
      </c>
      <c r="J13" s="66">
        <f t="shared" si="5"/>
        <v>1</v>
      </c>
      <c r="K13" s="67">
        <f t="shared" si="6"/>
        <v>0</v>
      </c>
      <c r="L13" s="64">
        <v>13.0</v>
      </c>
      <c r="M13" s="65">
        <f t="shared" si="7"/>
        <v>1</v>
      </c>
      <c r="N13" s="66">
        <f t="shared" si="8"/>
        <v>1</v>
      </c>
      <c r="O13" s="66">
        <f t="shared" si="9"/>
        <v>1</v>
      </c>
      <c r="P13" s="66"/>
      <c r="Q13" s="66"/>
      <c r="R13" s="69">
        <f t="shared" si="10"/>
        <v>63</v>
      </c>
      <c r="S13" s="57"/>
      <c r="T13" s="57"/>
      <c r="U13" s="57"/>
      <c r="V13" s="70"/>
      <c r="W13" s="71"/>
      <c r="X13" s="57">
        <f t="shared" si="11"/>
        <v>-1</v>
      </c>
      <c r="Y13" s="57">
        <f t="shared" si="12"/>
        <v>1</v>
      </c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</row>
    <row r="14" ht="19.5" customHeight="1">
      <c r="A14" s="72">
        <v>8.0</v>
      </c>
      <c r="B14" s="26" t="s">
        <v>55</v>
      </c>
      <c r="C14" s="26" t="s">
        <v>56</v>
      </c>
      <c r="D14" s="64">
        <v>26.0</v>
      </c>
      <c r="E14" s="65">
        <f t="shared" si="1"/>
        <v>1</v>
      </c>
      <c r="F14" s="66">
        <f t="shared" si="2"/>
        <v>1</v>
      </c>
      <c r="G14" s="67">
        <f t="shared" si="3"/>
        <v>1</v>
      </c>
      <c r="H14" s="68">
        <v>28.0</v>
      </c>
      <c r="I14" s="65">
        <f t="shared" si="4"/>
        <v>1</v>
      </c>
      <c r="J14" s="66">
        <f t="shared" si="5"/>
        <v>1</v>
      </c>
      <c r="K14" s="67">
        <f t="shared" si="6"/>
        <v>1</v>
      </c>
      <c r="L14" s="64">
        <v>14.0</v>
      </c>
      <c r="M14" s="65">
        <f t="shared" si="7"/>
        <v>1</v>
      </c>
      <c r="N14" s="66">
        <f t="shared" si="8"/>
        <v>1</v>
      </c>
      <c r="O14" s="66">
        <f t="shared" si="9"/>
        <v>1</v>
      </c>
      <c r="P14" s="66"/>
      <c r="Q14" s="66"/>
      <c r="R14" s="69">
        <f t="shared" si="10"/>
        <v>68</v>
      </c>
      <c r="S14" s="57"/>
      <c r="T14" s="57"/>
      <c r="U14" s="57"/>
      <c r="V14" s="70"/>
      <c r="W14" s="71"/>
      <c r="X14" s="57">
        <f t="shared" si="11"/>
        <v>-1</v>
      </c>
      <c r="Y14" s="57">
        <f t="shared" si="12"/>
        <v>1</v>
      </c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</row>
    <row r="15" ht="19.5" customHeight="1">
      <c r="A15" s="72">
        <v>9.0</v>
      </c>
      <c r="B15" s="26" t="s">
        <v>57</v>
      </c>
      <c r="C15" s="26" t="s">
        <v>58</v>
      </c>
      <c r="D15" s="64">
        <v>25.0</v>
      </c>
      <c r="E15" s="65">
        <f t="shared" si="1"/>
        <v>1</v>
      </c>
      <c r="F15" s="66">
        <f t="shared" si="2"/>
        <v>1</v>
      </c>
      <c r="G15" s="67">
        <f t="shared" si="3"/>
        <v>0</v>
      </c>
      <c r="H15" s="68">
        <v>27.0</v>
      </c>
      <c r="I15" s="65">
        <f t="shared" si="4"/>
        <v>1</v>
      </c>
      <c r="J15" s="66">
        <f t="shared" si="5"/>
        <v>1</v>
      </c>
      <c r="K15" s="67">
        <f t="shared" si="6"/>
        <v>1</v>
      </c>
      <c r="L15" s="64">
        <v>12.0</v>
      </c>
      <c r="M15" s="65">
        <f t="shared" si="7"/>
        <v>1</v>
      </c>
      <c r="N15" s="66">
        <f t="shared" si="8"/>
        <v>1</v>
      </c>
      <c r="O15" s="66">
        <f t="shared" si="9"/>
        <v>0</v>
      </c>
      <c r="P15" s="66"/>
      <c r="Q15" s="66"/>
      <c r="R15" s="69">
        <f t="shared" si="10"/>
        <v>64</v>
      </c>
      <c r="S15" s="57"/>
      <c r="T15" s="57"/>
      <c r="U15" s="57"/>
      <c r="V15" s="70"/>
      <c r="W15" s="71"/>
      <c r="X15" s="57">
        <f t="shared" si="11"/>
        <v>-1</v>
      </c>
      <c r="Y15" s="57">
        <f t="shared" si="12"/>
        <v>1</v>
      </c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</row>
    <row r="16" ht="19.5" customHeight="1">
      <c r="A16" s="63">
        <v>10.0</v>
      </c>
      <c r="B16" s="26" t="s">
        <v>59</v>
      </c>
      <c r="C16" s="26" t="s">
        <v>60</v>
      </c>
      <c r="D16" s="64">
        <v>20.0</v>
      </c>
      <c r="E16" s="65">
        <f t="shared" si="1"/>
        <v>1</v>
      </c>
      <c r="F16" s="66">
        <f t="shared" si="2"/>
        <v>0</v>
      </c>
      <c r="G16" s="67">
        <f t="shared" si="3"/>
        <v>0</v>
      </c>
      <c r="H16" s="68">
        <v>21.0</v>
      </c>
      <c r="I16" s="65">
        <f t="shared" si="4"/>
        <v>1</v>
      </c>
      <c r="J16" s="66">
        <f t="shared" si="5"/>
        <v>0</v>
      </c>
      <c r="K16" s="67">
        <f t="shared" si="6"/>
        <v>0</v>
      </c>
      <c r="L16" s="64">
        <v>14.0</v>
      </c>
      <c r="M16" s="65">
        <f t="shared" si="7"/>
        <v>1</v>
      </c>
      <c r="N16" s="66">
        <f t="shared" si="8"/>
        <v>1</v>
      </c>
      <c r="O16" s="66">
        <f t="shared" si="9"/>
        <v>1</v>
      </c>
      <c r="P16" s="66"/>
      <c r="Q16" s="66"/>
      <c r="R16" s="69">
        <f t="shared" si="10"/>
        <v>55</v>
      </c>
      <c r="S16" s="57"/>
      <c r="T16" s="57"/>
      <c r="U16" s="57"/>
      <c r="V16" s="70"/>
      <c r="W16" s="71"/>
      <c r="X16" s="57">
        <f t="shared" si="11"/>
        <v>-1</v>
      </c>
      <c r="Y16" s="57">
        <f t="shared" si="12"/>
        <v>1</v>
      </c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</row>
    <row r="17" ht="19.5" customHeight="1">
      <c r="A17" s="72">
        <v>11.0</v>
      </c>
      <c r="B17" s="26" t="s">
        <v>61</v>
      </c>
      <c r="C17" s="26" t="s">
        <v>62</v>
      </c>
      <c r="D17" s="64">
        <v>28.0</v>
      </c>
      <c r="E17" s="65">
        <f t="shared" si="1"/>
        <v>1</v>
      </c>
      <c r="F17" s="66">
        <f t="shared" si="2"/>
        <v>1</v>
      </c>
      <c r="G17" s="67">
        <f t="shared" si="3"/>
        <v>1</v>
      </c>
      <c r="H17" s="68">
        <v>26.0</v>
      </c>
      <c r="I17" s="65">
        <f t="shared" si="4"/>
        <v>1</v>
      </c>
      <c r="J17" s="66">
        <f t="shared" si="5"/>
        <v>1</v>
      </c>
      <c r="K17" s="67">
        <f t="shared" si="6"/>
        <v>1</v>
      </c>
      <c r="L17" s="64">
        <v>14.0</v>
      </c>
      <c r="M17" s="65">
        <f t="shared" si="7"/>
        <v>1</v>
      </c>
      <c r="N17" s="66">
        <f t="shared" si="8"/>
        <v>1</v>
      </c>
      <c r="O17" s="66">
        <f t="shared" si="9"/>
        <v>1</v>
      </c>
      <c r="P17" s="66"/>
      <c r="Q17" s="66"/>
      <c r="R17" s="69">
        <f t="shared" si="10"/>
        <v>68</v>
      </c>
      <c r="S17" s="57"/>
      <c r="T17" s="57"/>
      <c r="U17" s="57"/>
      <c r="V17" s="70"/>
      <c r="W17" s="71"/>
      <c r="X17" s="57">
        <f t="shared" si="11"/>
        <v>-1</v>
      </c>
      <c r="Y17" s="57">
        <f t="shared" si="12"/>
        <v>1</v>
      </c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</row>
    <row r="18" ht="19.5" customHeight="1">
      <c r="A18" s="72">
        <v>12.0</v>
      </c>
      <c r="B18" s="26" t="s">
        <v>63</v>
      </c>
      <c r="C18" s="26" t="s">
        <v>64</v>
      </c>
      <c r="D18" s="64">
        <v>28.0</v>
      </c>
      <c r="E18" s="65">
        <f t="shared" si="1"/>
        <v>1</v>
      </c>
      <c r="F18" s="66">
        <f t="shared" si="2"/>
        <v>1</v>
      </c>
      <c r="G18" s="67">
        <f t="shared" si="3"/>
        <v>1</v>
      </c>
      <c r="H18" s="68">
        <v>27.0</v>
      </c>
      <c r="I18" s="65">
        <f t="shared" si="4"/>
        <v>1</v>
      </c>
      <c r="J18" s="66">
        <f t="shared" si="5"/>
        <v>1</v>
      </c>
      <c r="K18" s="67">
        <f t="shared" si="6"/>
        <v>1</v>
      </c>
      <c r="L18" s="64">
        <v>14.0</v>
      </c>
      <c r="M18" s="65">
        <f t="shared" si="7"/>
        <v>1</v>
      </c>
      <c r="N18" s="66">
        <f t="shared" si="8"/>
        <v>1</v>
      </c>
      <c r="O18" s="66">
        <f t="shared" si="9"/>
        <v>1</v>
      </c>
      <c r="P18" s="66"/>
      <c r="Q18" s="66"/>
      <c r="R18" s="69">
        <f t="shared" si="10"/>
        <v>69</v>
      </c>
      <c r="S18" s="57"/>
      <c r="T18" s="57"/>
      <c r="U18" s="57"/>
      <c r="V18" s="70"/>
      <c r="W18" s="71"/>
      <c r="X18" s="57">
        <f t="shared" si="11"/>
        <v>-1</v>
      </c>
      <c r="Y18" s="57">
        <f t="shared" si="12"/>
        <v>1</v>
      </c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</row>
    <row r="19" ht="19.5" customHeight="1">
      <c r="A19" s="63">
        <v>13.0</v>
      </c>
      <c r="B19" s="26" t="s">
        <v>65</v>
      </c>
      <c r="C19" s="26" t="s">
        <v>66</v>
      </c>
      <c r="D19" s="64">
        <v>27.0</v>
      </c>
      <c r="E19" s="65">
        <f t="shared" si="1"/>
        <v>1</v>
      </c>
      <c r="F19" s="66">
        <f t="shared" si="2"/>
        <v>1</v>
      </c>
      <c r="G19" s="67">
        <f t="shared" si="3"/>
        <v>1</v>
      </c>
      <c r="H19" s="68">
        <v>25.0</v>
      </c>
      <c r="I19" s="65">
        <f t="shared" si="4"/>
        <v>1</v>
      </c>
      <c r="J19" s="66">
        <f t="shared" si="5"/>
        <v>1</v>
      </c>
      <c r="K19" s="67">
        <f t="shared" si="6"/>
        <v>0</v>
      </c>
      <c r="L19" s="64">
        <v>13.0</v>
      </c>
      <c r="M19" s="65">
        <f t="shared" si="7"/>
        <v>1</v>
      </c>
      <c r="N19" s="66">
        <f t="shared" si="8"/>
        <v>1</v>
      </c>
      <c r="O19" s="66">
        <f t="shared" si="9"/>
        <v>1</v>
      </c>
      <c r="P19" s="66"/>
      <c r="Q19" s="66"/>
      <c r="R19" s="69">
        <f t="shared" si="10"/>
        <v>65</v>
      </c>
      <c r="S19" s="57"/>
      <c r="T19" s="57"/>
      <c r="U19" s="57"/>
      <c r="V19" s="70"/>
      <c r="W19" s="71"/>
      <c r="X19" s="57">
        <f t="shared" si="11"/>
        <v>-1</v>
      </c>
      <c r="Y19" s="57">
        <f t="shared" si="12"/>
        <v>1</v>
      </c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</row>
    <row r="20" ht="19.5" customHeight="1">
      <c r="A20" s="72">
        <v>14.0</v>
      </c>
      <c r="B20" s="26" t="s">
        <v>67</v>
      </c>
      <c r="C20" s="26" t="s">
        <v>68</v>
      </c>
      <c r="D20" s="64">
        <v>28.0</v>
      </c>
      <c r="E20" s="65">
        <f t="shared" si="1"/>
        <v>1</v>
      </c>
      <c r="F20" s="66">
        <f t="shared" si="2"/>
        <v>1</v>
      </c>
      <c r="G20" s="67">
        <f t="shared" si="3"/>
        <v>1</v>
      </c>
      <c r="H20" s="68">
        <v>23.0</v>
      </c>
      <c r="I20" s="65">
        <f t="shared" si="4"/>
        <v>1</v>
      </c>
      <c r="J20" s="66">
        <f t="shared" si="5"/>
        <v>1</v>
      </c>
      <c r="K20" s="67">
        <f t="shared" si="6"/>
        <v>0</v>
      </c>
      <c r="L20" s="64">
        <v>6.0</v>
      </c>
      <c r="M20" s="65">
        <f t="shared" si="7"/>
        <v>0</v>
      </c>
      <c r="N20" s="66">
        <f t="shared" si="8"/>
        <v>0</v>
      </c>
      <c r="O20" s="66">
        <f t="shared" si="9"/>
        <v>0</v>
      </c>
      <c r="P20" s="66"/>
      <c r="Q20" s="66"/>
      <c r="R20" s="69">
        <f t="shared" si="10"/>
        <v>57</v>
      </c>
      <c r="S20" s="57"/>
      <c r="T20" s="57"/>
      <c r="U20" s="57"/>
      <c r="V20" s="70"/>
      <c r="W20" s="71"/>
      <c r="X20" s="57">
        <f t="shared" si="11"/>
        <v>-1</v>
      </c>
      <c r="Y20" s="57">
        <f t="shared" si="12"/>
        <v>1</v>
      </c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</row>
    <row r="21" ht="19.5" customHeight="1">
      <c r="A21" s="72">
        <v>15.0</v>
      </c>
      <c r="B21" s="26" t="s">
        <v>69</v>
      </c>
      <c r="C21" s="26" t="s">
        <v>70</v>
      </c>
      <c r="D21" s="64">
        <v>26.0</v>
      </c>
      <c r="E21" s="65">
        <f t="shared" si="1"/>
        <v>1</v>
      </c>
      <c r="F21" s="66">
        <f t="shared" si="2"/>
        <v>1</v>
      </c>
      <c r="G21" s="67">
        <f t="shared" si="3"/>
        <v>1</v>
      </c>
      <c r="H21" s="68">
        <v>28.0</v>
      </c>
      <c r="I21" s="65">
        <f t="shared" si="4"/>
        <v>1</v>
      </c>
      <c r="J21" s="66">
        <f t="shared" si="5"/>
        <v>1</v>
      </c>
      <c r="K21" s="67">
        <f t="shared" si="6"/>
        <v>1</v>
      </c>
      <c r="L21" s="64">
        <v>14.0</v>
      </c>
      <c r="M21" s="65">
        <f t="shared" si="7"/>
        <v>1</v>
      </c>
      <c r="N21" s="66">
        <f t="shared" si="8"/>
        <v>1</v>
      </c>
      <c r="O21" s="66">
        <f t="shared" si="9"/>
        <v>1</v>
      </c>
      <c r="P21" s="66"/>
      <c r="Q21" s="66"/>
      <c r="R21" s="69">
        <f t="shared" si="10"/>
        <v>68</v>
      </c>
      <c r="S21" s="57"/>
      <c r="T21" s="57"/>
      <c r="U21" s="57"/>
      <c r="V21" s="70"/>
      <c r="W21" s="71"/>
      <c r="X21" s="57">
        <f t="shared" si="11"/>
        <v>-1</v>
      </c>
      <c r="Y21" s="57">
        <f t="shared" si="12"/>
        <v>1</v>
      </c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</row>
    <row r="22" ht="19.5" customHeight="1">
      <c r="A22" s="63">
        <v>16.0</v>
      </c>
      <c r="B22" s="26" t="s">
        <v>71</v>
      </c>
      <c r="C22" s="26" t="s">
        <v>72</v>
      </c>
      <c r="D22" s="64">
        <v>28.0</v>
      </c>
      <c r="E22" s="65">
        <f t="shared" si="1"/>
        <v>1</v>
      </c>
      <c r="F22" s="66">
        <f t="shared" si="2"/>
        <v>1</v>
      </c>
      <c r="G22" s="67">
        <f t="shared" si="3"/>
        <v>1</v>
      </c>
      <c r="H22" s="68">
        <v>26.0</v>
      </c>
      <c r="I22" s="65">
        <f t="shared" si="4"/>
        <v>1</v>
      </c>
      <c r="J22" s="66">
        <f t="shared" si="5"/>
        <v>1</v>
      </c>
      <c r="K22" s="67">
        <f t="shared" si="6"/>
        <v>1</v>
      </c>
      <c r="L22" s="64">
        <v>14.0</v>
      </c>
      <c r="M22" s="65">
        <f t="shared" si="7"/>
        <v>1</v>
      </c>
      <c r="N22" s="66">
        <f t="shared" si="8"/>
        <v>1</v>
      </c>
      <c r="O22" s="66">
        <f t="shared" si="9"/>
        <v>1</v>
      </c>
      <c r="P22" s="66"/>
      <c r="Q22" s="66"/>
      <c r="R22" s="69">
        <f t="shared" si="10"/>
        <v>68</v>
      </c>
      <c r="S22" s="57"/>
      <c r="T22" s="57"/>
      <c r="U22" s="57"/>
      <c r="V22" s="70"/>
      <c r="W22" s="71"/>
      <c r="X22" s="57">
        <f t="shared" si="11"/>
        <v>-1</v>
      </c>
      <c r="Y22" s="57">
        <f t="shared" si="12"/>
        <v>1</v>
      </c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</row>
    <row r="23" ht="19.5" customHeight="1">
      <c r="A23" s="72">
        <v>17.0</v>
      </c>
      <c r="B23" s="26" t="s">
        <v>73</v>
      </c>
      <c r="C23" s="26" t="s">
        <v>74</v>
      </c>
      <c r="D23" s="64">
        <v>25.0</v>
      </c>
      <c r="E23" s="65">
        <f t="shared" si="1"/>
        <v>1</v>
      </c>
      <c r="F23" s="66">
        <f t="shared" si="2"/>
        <v>1</v>
      </c>
      <c r="G23" s="67">
        <f t="shared" si="3"/>
        <v>0</v>
      </c>
      <c r="H23" s="68">
        <v>21.0</v>
      </c>
      <c r="I23" s="65">
        <f t="shared" si="4"/>
        <v>1</v>
      </c>
      <c r="J23" s="66">
        <f t="shared" si="5"/>
        <v>0</v>
      </c>
      <c r="K23" s="67">
        <f t="shared" si="6"/>
        <v>0</v>
      </c>
      <c r="L23" s="64">
        <v>13.0</v>
      </c>
      <c r="M23" s="65">
        <f t="shared" si="7"/>
        <v>1</v>
      </c>
      <c r="N23" s="66">
        <f t="shared" si="8"/>
        <v>1</v>
      </c>
      <c r="O23" s="66">
        <f t="shared" si="9"/>
        <v>1</v>
      </c>
      <c r="P23" s="66"/>
      <c r="Q23" s="66"/>
      <c r="R23" s="69">
        <f t="shared" si="10"/>
        <v>59</v>
      </c>
      <c r="S23" s="57"/>
      <c r="T23" s="57"/>
      <c r="U23" s="57"/>
      <c r="V23" s="70"/>
      <c r="W23" s="71"/>
      <c r="X23" s="57">
        <f t="shared" si="11"/>
        <v>-1</v>
      </c>
      <c r="Y23" s="57">
        <f t="shared" si="12"/>
        <v>1</v>
      </c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</row>
    <row r="24" ht="19.5" customHeight="1">
      <c r="A24" s="72">
        <v>18.0</v>
      </c>
      <c r="B24" s="26" t="s">
        <v>75</v>
      </c>
      <c r="C24" s="26" t="s">
        <v>76</v>
      </c>
      <c r="D24" s="64">
        <v>28.0</v>
      </c>
      <c r="E24" s="65">
        <f t="shared" si="1"/>
        <v>1</v>
      </c>
      <c r="F24" s="66">
        <f t="shared" si="2"/>
        <v>1</v>
      </c>
      <c r="G24" s="67">
        <f t="shared" si="3"/>
        <v>1</v>
      </c>
      <c r="H24" s="68">
        <v>28.0</v>
      </c>
      <c r="I24" s="65">
        <f t="shared" si="4"/>
        <v>1</v>
      </c>
      <c r="J24" s="66">
        <f t="shared" si="5"/>
        <v>1</v>
      </c>
      <c r="K24" s="67">
        <f t="shared" si="6"/>
        <v>1</v>
      </c>
      <c r="L24" s="64">
        <v>12.0</v>
      </c>
      <c r="M24" s="65">
        <f t="shared" si="7"/>
        <v>1</v>
      </c>
      <c r="N24" s="66">
        <f t="shared" si="8"/>
        <v>1</v>
      </c>
      <c r="O24" s="66">
        <f t="shared" si="9"/>
        <v>0</v>
      </c>
      <c r="P24" s="66"/>
      <c r="Q24" s="66"/>
      <c r="R24" s="69">
        <f t="shared" si="10"/>
        <v>68</v>
      </c>
      <c r="S24" s="57"/>
      <c r="T24" s="57"/>
      <c r="U24" s="57"/>
      <c r="V24" s="70"/>
      <c r="W24" s="71"/>
      <c r="X24" s="57">
        <f t="shared" si="11"/>
        <v>-1</v>
      </c>
      <c r="Y24" s="57">
        <f t="shared" si="12"/>
        <v>1</v>
      </c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</row>
    <row r="25" ht="19.5" customHeight="1">
      <c r="A25" s="63">
        <v>19.0</v>
      </c>
      <c r="B25" s="26" t="s">
        <v>77</v>
      </c>
      <c r="C25" s="26" t="s">
        <v>78</v>
      </c>
      <c r="D25" s="64">
        <v>21.0</v>
      </c>
      <c r="E25" s="65">
        <f t="shared" si="1"/>
        <v>1</v>
      </c>
      <c r="F25" s="66">
        <f t="shared" si="2"/>
        <v>0</v>
      </c>
      <c r="G25" s="67">
        <f t="shared" si="3"/>
        <v>0</v>
      </c>
      <c r="H25" s="68">
        <v>22.0</v>
      </c>
      <c r="I25" s="65">
        <f t="shared" si="4"/>
        <v>1</v>
      </c>
      <c r="J25" s="66">
        <f t="shared" si="5"/>
        <v>0</v>
      </c>
      <c r="K25" s="67">
        <f t="shared" si="6"/>
        <v>0</v>
      </c>
      <c r="L25" s="64">
        <v>7.0</v>
      </c>
      <c r="M25" s="65">
        <f t="shared" si="7"/>
        <v>0</v>
      </c>
      <c r="N25" s="66">
        <f t="shared" si="8"/>
        <v>0</v>
      </c>
      <c r="O25" s="66">
        <f t="shared" si="9"/>
        <v>0</v>
      </c>
      <c r="P25" s="66"/>
      <c r="Q25" s="66"/>
      <c r="R25" s="69">
        <f t="shared" si="10"/>
        <v>50</v>
      </c>
      <c r="S25" s="57"/>
      <c r="T25" s="57"/>
      <c r="U25" s="57"/>
      <c r="V25" s="70"/>
      <c r="W25" s="71"/>
      <c r="X25" s="57">
        <f t="shared" si="11"/>
        <v>-1</v>
      </c>
      <c r="Y25" s="57">
        <f t="shared" si="12"/>
        <v>1</v>
      </c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</row>
    <row r="26" ht="19.5" customHeight="1">
      <c r="A26" s="72">
        <v>20.0</v>
      </c>
      <c r="B26" s="26" t="s">
        <v>79</v>
      </c>
      <c r="C26" s="26" t="s">
        <v>80</v>
      </c>
      <c r="D26" s="64">
        <v>24.0</v>
      </c>
      <c r="E26" s="65">
        <f t="shared" si="1"/>
        <v>1</v>
      </c>
      <c r="F26" s="66">
        <f t="shared" si="2"/>
        <v>1</v>
      </c>
      <c r="G26" s="67">
        <f t="shared" si="3"/>
        <v>0</v>
      </c>
      <c r="H26" s="68">
        <v>26.0</v>
      </c>
      <c r="I26" s="65">
        <f t="shared" si="4"/>
        <v>1</v>
      </c>
      <c r="J26" s="66">
        <f t="shared" si="5"/>
        <v>1</v>
      </c>
      <c r="K26" s="67">
        <f t="shared" si="6"/>
        <v>1</v>
      </c>
      <c r="L26" s="64">
        <v>13.0</v>
      </c>
      <c r="M26" s="65">
        <f t="shared" si="7"/>
        <v>1</v>
      </c>
      <c r="N26" s="66">
        <f t="shared" si="8"/>
        <v>1</v>
      </c>
      <c r="O26" s="66">
        <f t="shared" si="9"/>
        <v>1</v>
      </c>
      <c r="P26" s="66"/>
      <c r="Q26" s="66"/>
      <c r="R26" s="69">
        <f t="shared" si="10"/>
        <v>63</v>
      </c>
      <c r="S26" s="57"/>
      <c r="T26" s="57"/>
      <c r="U26" s="57"/>
      <c r="V26" s="70"/>
      <c r="W26" s="71"/>
      <c r="X26" s="57">
        <f t="shared" si="11"/>
        <v>-1</v>
      </c>
      <c r="Y26" s="57">
        <f t="shared" si="12"/>
        <v>1</v>
      </c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</row>
    <row r="27" ht="19.5" customHeight="1">
      <c r="A27" s="72">
        <v>21.0</v>
      </c>
      <c r="B27" s="26" t="s">
        <v>81</v>
      </c>
      <c r="C27" s="26" t="s">
        <v>82</v>
      </c>
      <c r="D27" s="64">
        <v>28.0</v>
      </c>
      <c r="E27" s="65">
        <f t="shared" si="1"/>
        <v>1</v>
      </c>
      <c r="F27" s="66">
        <f t="shared" si="2"/>
        <v>1</v>
      </c>
      <c r="G27" s="67">
        <f t="shared" si="3"/>
        <v>1</v>
      </c>
      <c r="H27" s="68">
        <v>28.0</v>
      </c>
      <c r="I27" s="65">
        <f t="shared" si="4"/>
        <v>1</v>
      </c>
      <c r="J27" s="66">
        <f t="shared" si="5"/>
        <v>1</v>
      </c>
      <c r="K27" s="67">
        <f t="shared" si="6"/>
        <v>1</v>
      </c>
      <c r="L27" s="64">
        <v>14.0</v>
      </c>
      <c r="M27" s="65">
        <f t="shared" si="7"/>
        <v>1</v>
      </c>
      <c r="N27" s="66">
        <f t="shared" si="8"/>
        <v>1</v>
      </c>
      <c r="O27" s="66">
        <f t="shared" si="9"/>
        <v>1</v>
      </c>
      <c r="P27" s="66"/>
      <c r="Q27" s="66"/>
      <c r="R27" s="69">
        <f t="shared" si="10"/>
        <v>70</v>
      </c>
      <c r="S27" s="57"/>
      <c r="T27" s="57"/>
      <c r="U27" s="57"/>
      <c r="V27" s="70"/>
      <c r="W27" s="71"/>
      <c r="X27" s="57">
        <f t="shared" si="11"/>
        <v>-1</v>
      </c>
      <c r="Y27" s="57">
        <f t="shared" si="12"/>
        <v>1</v>
      </c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</row>
    <row r="28" ht="19.5" customHeight="1">
      <c r="A28" s="63">
        <v>22.0</v>
      </c>
      <c r="B28" s="26" t="s">
        <v>83</v>
      </c>
      <c r="C28" s="26" t="s">
        <v>84</v>
      </c>
      <c r="D28" s="64">
        <v>28.0</v>
      </c>
      <c r="E28" s="65">
        <f t="shared" si="1"/>
        <v>1</v>
      </c>
      <c r="F28" s="66">
        <f t="shared" si="2"/>
        <v>1</v>
      </c>
      <c r="G28" s="67">
        <f t="shared" si="3"/>
        <v>1</v>
      </c>
      <c r="H28" s="68">
        <v>21.0</v>
      </c>
      <c r="I28" s="65">
        <f t="shared" si="4"/>
        <v>1</v>
      </c>
      <c r="J28" s="66">
        <f t="shared" si="5"/>
        <v>0</v>
      </c>
      <c r="K28" s="67">
        <f t="shared" si="6"/>
        <v>0</v>
      </c>
      <c r="L28" s="64">
        <v>13.0</v>
      </c>
      <c r="M28" s="65">
        <f t="shared" si="7"/>
        <v>1</v>
      </c>
      <c r="N28" s="66">
        <f t="shared" si="8"/>
        <v>1</v>
      </c>
      <c r="O28" s="66">
        <f t="shared" si="9"/>
        <v>1</v>
      </c>
      <c r="P28" s="66"/>
      <c r="Q28" s="66"/>
      <c r="R28" s="69">
        <f t="shared" si="10"/>
        <v>62</v>
      </c>
      <c r="S28" s="57"/>
      <c r="T28" s="57"/>
      <c r="U28" s="57"/>
      <c r="V28" s="70"/>
      <c r="W28" s="71"/>
      <c r="X28" s="57">
        <f t="shared" si="11"/>
        <v>-1</v>
      </c>
      <c r="Y28" s="57">
        <f t="shared" si="12"/>
        <v>1</v>
      </c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</row>
    <row r="29" ht="19.5" customHeight="1">
      <c r="A29" s="72">
        <v>23.0</v>
      </c>
      <c r="B29" s="26" t="s">
        <v>85</v>
      </c>
      <c r="C29" s="26" t="s">
        <v>86</v>
      </c>
      <c r="D29" s="64">
        <v>24.0</v>
      </c>
      <c r="E29" s="65">
        <f t="shared" si="1"/>
        <v>1</v>
      </c>
      <c r="F29" s="66">
        <f t="shared" si="2"/>
        <v>1</v>
      </c>
      <c r="G29" s="67">
        <f t="shared" si="3"/>
        <v>0</v>
      </c>
      <c r="H29" s="68">
        <v>13.0</v>
      </c>
      <c r="I29" s="65">
        <f t="shared" si="4"/>
        <v>0</v>
      </c>
      <c r="J29" s="66">
        <f t="shared" si="5"/>
        <v>0</v>
      </c>
      <c r="K29" s="67">
        <f t="shared" si="6"/>
        <v>0</v>
      </c>
      <c r="L29" s="64">
        <v>10.0</v>
      </c>
      <c r="M29" s="65">
        <f t="shared" si="7"/>
        <v>1</v>
      </c>
      <c r="N29" s="66">
        <f t="shared" si="8"/>
        <v>0</v>
      </c>
      <c r="O29" s="66">
        <f t="shared" si="9"/>
        <v>0</v>
      </c>
      <c r="P29" s="66"/>
      <c r="Q29" s="66"/>
      <c r="R29" s="69">
        <f t="shared" si="10"/>
        <v>47</v>
      </c>
      <c r="S29" s="57"/>
      <c r="T29" s="57"/>
      <c r="U29" s="57"/>
      <c r="V29" s="70"/>
      <c r="W29" s="71"/>
      <c r="X29" s="57">
        <f t="shared" si="11"/>
        <v>-1</v>
      </c>
      <c r="Y29" s="57">
        <f t="shared" si="12"/>
        <v>1</v>
      </c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</row>
    <row r="30" ht="19.5" customHeight="1">
      <c r="A30" s="72">
        <v>24.0</v>
      </c>
      <c r="B30" s="26" t="s">
        <v>87</v>
      </c>
      <c r="C30" s="26" t="s">
        <v>88</v>
      </c>
      <c r="D30" s="64">
        <v>28.0</v>
      </c>
      <c r="E30" s="65">
        <f t="shared" si="1"/>
        <v>1</v>
      </c>
      <c r="F30" s="66">
        <f t="shared" si="2"/>
        <v>1</v>
      </c>
      <c r="G30" s="67">
        <f t="shared" si="3"/>
        <v>1</v>
      </c>
      <c r="H30" s="68">
        <v>26.0</v>
      </c>
      <c r="I30" s="65">
        <f t="shared" si="4"/>
        <v>1</v>
      </c>
      <c r="J30" s="66">
        <f t="shared" si="5"/>
        <v>1</v>
      </c>
      <c r="K30" s="67">
        <f t="shared" si="6"/>
        <v>1</v>
      </c>
      <c r="L30" s="64">
        <v>14.0</v>
      </c>
      <c r="M30" s="65">
        <f t="shared" si="7"/>
        <v>1</v>
      </c>
      <c r="N30" s="66">
        <f t="shared" si="8"/>
        <v>1</v>
      </c>
      <c r="O30" s="66">
        <f t="shared" si="9"/>
        <v>1</v>
      </c>
      <c r="P30" s="66"/>
      <c r="Q30" s="66"/>
      <c r="R30" s="69">
        <f t="shared" si="10"/>
        <v>68</v>
      </c>
      <c r="S30" s="57"/>
      <c r="T30" s="57"/>
      <c r="U30" s="57"/>
      <c r="V30" s="70"/>
      <c r="W30" s="71"/>
      <c r="X30" s="57">
        <f t="shared" si="11"/>
        <v>-1</v>
      </c>
      <c r="Y30" s="57">
        <f t="shared" si="12"/>
        <v>1</v>
      </c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</row>
    <row r="31" ht="19.5" customHeight="1">
      <c r="A31" s="63">
        <v>25.0</v>
      </c>
      <c r="B31" s="26" t="s">
        <v>89</v>
      </c>
      <c r="C31" s="26" t="s">
        <v>90</v>
      </c>
      <c r="D31" s="64">
        <v>21.0</v>
      </c>
      <c r="E31" s="65">
        <f t="shared" si="1"/>
        <v>1</v>
      </c>
      <c r="F31" s="66">
        <f t="shared" si="2"/>
        <v>0</v>
      </c>
      <c r="G31" s="67">
        <f t="shared" si="3"/>
        <v>0</v>
      </c>
      <c r="H31" s="68">
        <v>24.0</v>
      </c>
      <c r="I31" s="65">
        <f t="shared" si="4"/>
        <v>1</v>
      </c>
      <c r="J31" s="66">
        <f t="shared" si="5"/>
        <v>1</v>
      </c>
      <c r="K31" s="67">
        <f t="shared" si="6"/>
        <v>0</v>
      </c>
      <c r="L31" s="64">
        <v>12.0</v>
      </c>
      <c r="M31" s="65">
        <f t="shared" si="7"/>
        <v>1</v>
      </c>
      <c r="N31" s="66">
        <f t="shared" si="8"/>
        <v>1</v>
      </c>
      <c r="O31" s="66">
        <f t="shared" si="9"/>
        <v>0</v>
      </c>
      <c r="P31" s="66"/>
      <c r="Q31" s="66"/>
      <c r="R31" s="69">
        <f t="shared" si="10"/>
        <v>57</v>
      </c>
      <c r="S31" s="57"/>
      <c r="T31" s="57"/>
      <c r="U31" s="57"/>
      <c r="V31" s="70"/>
      <c r="W31" s="71"/>
      <c r="X31" s="57">
        <f t="shared" si="11"/>
        <v>-1</v>
      </c>
      <c r="Y31" s="57">
        <f t="shared" si="12"/>
        <v>1</v>
      </c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</row>
    <row r="32" ht="19.5" customHeight="1">
      <c r="A32" s="72">
        <v>26.0</v>
      </c>
      <c r="B32" s="26" t="s">
        <v>91</v>
      </c>
      <c r="C32" s="26" t="s">
        <v>92</v>
      </c>
      <c r="D32" s="64">
        <v>19.0</v>
      </c>
      <c r="E32" s="65">
        <f t="shared" si="1"/>
        <v>0</v>
      </c>
      <c r="F32" s="66">
        <f t="shared" si="2"/>
        <v>0</v>
      </c>
      <c r="G32" s="67">
        <f t="shared" si="3"/>
        <v>0</v>
      </c>
      <c r="H32" s="68">
        <v>0.0</v>
      </c>
      <c r="I32" s="65">
        <f t="shared" si="4"/>
        <v>0</v>
      </c>
      <c r="J32" s="66">
        <f t="shared" si="5"/>
        <v>0</v>
      </c>
      <c r="K32" s="67">
        <f t="shared" si="6"/>
        <v>0</v>
      </c>
      <c r="L32" s="64">
        <v>14.0</v>
      </c>
      <c r="M32" s="65">
        <f t="shared" si="7"/>
        <v>1</v>
      </c>
      <c r="N32" s="66">
        <f t="shared" si="8"/>
        <v>1</v>
      </c>
      <c r="O32" s="66">
        <f t="shared" si="9"/>
        <v>1</v>
      </c>
      <c r="P32" s="66"/>
      <c r="Q32" s="66"/>
      <c r="R32" s="69">
        <f t="shared" si="10"/>
        <v>33</v>
      </c>
      <c r="S32" s="57"/>
      <c r="T32" s="57"/>
      <c r="U32" s="57"/>
      <c r="V32" s="70"/>
      <c r="W32" s="71"/>
      <c r="X32" s="57">
        <f t="shared" si="11"/>
        <v>-1</v>
      </c>
      <c r="Y32" s="57">
        <f t="shared" si="12"/>
        <v>1</v>
      </c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</row>
    <row r="33" ht="19.5" customHeight="1">
      <c r="A33" s="72">
        <v>27.0</v>
      </c>
      <c r="B33" s="26" t="s">
        <v>93</v>
      </c>
      <c r="C33" s="26" t="s">
        <v>94</v>
      </c>
      <c r="D33" s="64">
        <v>24.0</v>
      </c>
      <c r="E33" s="65">
        <f t="shared" si="1"/>
        <v>1</v>
      </c>
      <c r="F33" s="66">
        <f t="shared" si="2"/>
        <v>1</v>
      </c>
      <c r="G33" s="67">
        <f t="shared" si="3"/>
        <v>0</v>
      </c>
      <c r="H33" s="68">
        <v>28.0</v>
      </c>
      <c r="I33" s="65">
        <f t="shared" si="4"/>
        <v>1</v>
      </c>
      <c r="J33" s="66">
        <f t="shared" si="5"/>
        <v>1</v>
      </c>
      <c r="K33" s="67">
        <f t="shared" si="6"/>
        <v>1</v>
      </c>
      <c r="L33" s="64">
        <v>10.0</v>
      </c>
      <c r="M33" s="65">
        <f t="shared" si="7"/>
        <v>1</v>
      </c>
      <c r="N33" s="66">
        <f t="shared" si="8"/>
        <v>0</v>
      </c>
      <c r="O33" s="66">
        <f t="shared" si="9"/>
        <v>0</v>
      </c>
      <c r="P33" s="66"/>
      <c r="Q33" s="66"/>
      <c r="R33" s="69">
        <f t="shared" si="10"/>
        <v>62</v>
      </c>
      <c r="S33" s="57"/>
      <c r="T33" s="57"/>
      <c r="U33" s="57"/>
      <c r="V33" s="70"/>
      <c r="W33" s="71"/>
      <c r="X33" s="57">
        <f t="shared" si="11"/>
        <v>-1</v>
      </c>
      <c r="Y33" s="57">
        <f t="shared" si="12"/>
        <v>1</v>
      </c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</row>
    <row r="34" ht="19.5" customHeight="1">
      <c r="A34" s="63">
        <v>28.0</v>
      </c>
      <c r="B34" s="26" t="s">
        <v>95</v>
      </c>
      <c r="C34" s="26" t="s">
        <v>96</v>
      </c>
      <c r="D34" s="64">
        <v>25.0</v>
      </c>
      <c r="E34" s="65">
        <f t="shared" si="1"/>
        <v>1</v>
      </c>
      <c r="F34" s="66">
        <f t="shared" si="2"/>
        <v>1</v>
      </c>
      <c r="G34" s="67">
        <f t="shared" si="3"/>
        <v>0</v>
      </c>
      <c r="H34" s="68">
        <v>25.0</v>
      </c>
      <c r="I34" s="65">
        <f t="shared" si="4"/>
        <v>1</v>
      </c>
      <c r="J34" s="66">
        <f t="shared" si="5"/>
        <v>1</v>
      </c>
      <c r="K34" s="67">
        <f t="shared" si="6"/>
        <v>0</v>
      </c>
      <c r="L34" s="64">
        <v>9.0</v>
      </c>
      <c r="M34" s="65">
        <f t="shared" si="7"/>
        <v>0</v>
      </c>
      <c r="N34" s="66">
        <f t="shared" si="8"/>
        <v>0</v>
      </c>
      <c r="O34" s="66">
        <f t="shared" si="9"/>
        <v>0</v>
      </c>
      <c r="P34" s="66"/>
      <c r="Q34" s="66"/>
      <c r="R34" s="69">
        <f t="shared" si="10"/>
        <v>59</v>
      </c>
      <c r="S34" s="57"/>
      <c r="T34" s="57"/>
      <c r="U34" s="57"/>
      <c r="V34" s="70"/>
      <c r="W34" s="71"/>
      <c r="X34" s="57">
        <f t="shared" si="11"/>
        <v>-1</v>
      </c>
      <c r="Y34" s="57">
        <f t="shared" si="12"/>
        <v>1</v>
      </c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</row>
    <row r="35" ht="19.5" customHeight="1">
      <c r="A35" s="72">
        <v>29.0</v>
      </c>
      <c r="B35" s="26" t="s">
        <v>97</v>
      </c>
      <c r="C35" s="26" t="s">
        <v>98</v>
      </c>
      <c r="D35" s="64">
        <v>28.0</v>
      </c>
      <c r="E35" s="65">
        <f t="shared" si="1"/>
        <v>1</v>
      </c>
      <c r="F35" s="66">
        <f t="shared" si="2"/>
        <v>1</v>
      </c>
      <c r="G35" s="67">
        <f t="shared" si="3"/>
        <v>1</v>
      </c>
      <c r="H35" s="68">
        <v>28.0</v>
      </c>
      <c r="I35" s="65">
        <f t="shared" si="4"/>
        <v>1</v>
      </c>
      <c r="J35" s="66">
        <f t="shared" si="5"/>
        <v>1</v>
      </c>
      <c r="K35" s="67">
        <f t="shared" si="6"/>
        <v>1</v>
      </c>
      <c r="L35" s="64">
        <v>14.0</v>
      </c>
      <c r="M35" s="65">
        <f t="shared" si="7"/>
        <v>1</v>
      </c>
      <c r="N35" s="66">
        <f t="shared" si="8"/>
        <v>1</v>
      </c>
      <c r="O35" s="66">
        <f t="shared" si="9"/>
        <v>1</v>
      </c>
      <c r="P35" s="66"/>
      <c r="Q35" s="66"/>
      <c r="R35" s="69">
        <f t="shared" si="10"/>
        <v>70</v>
      </c>
      <c r="S35" s="57"/>
      <c r="T35" s="57"/>
      <c r="U35" s="57"/>
      <c r="V35" s="70"/>
      <c r="W35" s="71"/>
      <c r="X35" s="57">
        <f t="shared" si="11"/>
        <v>-1</v>
      </c>
      <c r="Y35" s="57">
        <f t="shared" si="12"/>
        <v>1</v>
      </c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</row>
    <row r="36" ht="19.5" customHeight="1">
      <c r="A36" s="72">
        <v>30.0</v>
      </c>
      <c r="B36" s="26" t="s">
        <v>99</v>
      </c>
      <c r="C36" s="26" t="s">
        <v>100</v>
      </c>
      <c r="D36" s="64">
        <v>27.0</v>
      </c>
      <c r="E36" s="65">
        <f t="shared" si="1"/>
        <v>1</v>
      </c>
      <c r="F36" s="66">
        <f t="shared" si="2"/>
        <v>1</v>
      </c>
      <c r="G36" s="67">
        <f t="shared" si="3"/>
        <v>1</v>
      </c>
      <c r="H36" s="68">
        <v>21.0</v>
      </c>
      <c r="I36" s="65">
        <f t="shared" si="4"/>
        <v>1</v>
      </c>
      <c r="J36" s="66">
        <f t="shared" si="5"/>
        <v>0</v>
      </c>
      <c r="K36" s="67">
        <f t="shared" si="6"/>
        <v>0</v>
      </c>
      <c r="L36" s="64">
        <v>11.0</v>
      </c>
      <c r="M36" s="65">
        <f t="shared" si="7"/>
        <v>1</v>
      </c>
      <c r="N36" s="66">
        <f t="shared" si="8"/>
        <v>0</v>
      </c>
      <c r="O36" s="66">
        <f t="shared" si="9"/>
        <v>0</v>
      </c>
      <c r="P36" s="66"/>
      <c r="Q36" s="66"/>
      <c r="R36" s="69">
        <f t="shared" si="10"/>
        <v>59</v>
      </c>
      <c r="S36" s="57"/>
      <c r="T36" s="57"/>
      <c r="U36" s="57"/>
      <c r="V36" s="70"/>
      <c r="W36" s="71"/>
      <c r="X36" s="57">
        <f t="shared" si="11"/>
        <v>-1</v>
      </c>
      <c r="Y36" s="57">
        <f t="shared" si="12"/>
        <v>1</v>
      </c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</row>
    <row r="37" ht="19.5" customHeight="1">
      <c r="A37" s="63">
        <v>31.0</v>
      </c>
      <c r="B37" s="26" t="s">
        <v>101</v>
      </c>
      <c r="C37" s="26" t="s">
        <v>102</v>
      </c>
      <c r="D37" s="64">
        <v>28.0</v>
      </c>
      <c r="E37" s="65">
        <f t="shared" si="1"/>
        <v>1</v>
      </c>
      <c r="F37" s="66">
        <f t="shared" si="2"/>
        <v>1</v>
      </c>
      <c r="G37" s="67">
        <f t="shared" si="3"/>
        <v>1</v>
      </c>
      <c r="H37" s="68">
        <v>26.0</v>
      </c>
      <c r="I37" s="65">
        <f t="shared" si="4"/>
        <v>1</v>
      </c>
      <c r="J37" s="66">
        <f t="shared" si="5"/>
        <v>1</v>
      </c>
      <c r="K37" s="67">
        <f t="shared" si="6"/>
        <v>1</v>
      </c>
      <c r="L37" s="64">
        <v>14.0</v>
      </c>
      <c r="M37" s="65">
        <f t="shared" si="7"/>
        <v>1</v>
      </c>
      <c r="N37" s="66">
        <f t="shared" si="8"/>
        <v>1</v>
      </c>
      <c r="O37" s="66">
        <f t="shared" si="9"/>
        <v>1</v>
      </c>
      <c r="P37" s="66"/>
      <c r="Q37" s="66"/>
      <c r="R37" s="69">
        <f t="shared" si="10"/>
        <v>68</v>
      </c>
      <c r="S37" s="57"/>
      <c r="T37" s="57"/>
      <c r="U37" s="57"/>
      <c r="V37" s="70"/>
      <c r="W37" s="71"/>
      <c r="X37" s="57">
        <f t="shared" si="11"/>
        <v>-1</v>
      </c>
      <c r="Y37" s="57">
        <f t="shared" si="12"/>
        <v>1</v>
      </c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</row>
    <row r="38" ht="19.5" customHeight="1">
      <c r="A38" s="72">
        <v>32.0</v>
      </c>
      <c r="B38" s="26" t="s">
        <v>103</v>
      </c>
      <c r="C38" s="26" t="s">
        <v>104</v>
      </c>
      <c r="D38" s="64">
        <v>12.0</v>
      </c>
      <c r="E38" s="65">
        <f t="shared" si="1"/>
        <v>0</v>
      </c>
      <c r="F38" s="66">
        <f t="shared" si="2"/>
        <v>0</v>
      </c>
      <c r="G38" s="67">
        <f t="shared" si="3"/>
        <v>0</v>
      </c>
      <c r="H38" s="68">
        <v>10.0</v>
      </c>
      <c r="I38" s="65">
        <f t="shared" si="4"/>
        <v>0</v>
      </c>
      <c r="J38" s="66">
        <f t="shared" si="5"/>
        <v>0</v>
      </c>
      <c r="K38" s="67">
        <f t="shared" si="6"/>
        <v>0</v>
      </c>
      <c r="L38" s="64">
        <v>11.0</v>
      </c>
      <c r="M38" s="65">
        <f t="shared" si="7"/>
        <v>1</v>
      </c>
      <c r="N38" s="66">
        <f t="shared" si="8"/>
        <v>0</v>
      </c>
      <c r="O38" s="66">
        <f t="shared" si="9"/>
        <v>0</v>
      </c>
      <c r="P38" s="66"/>
      <c r="Q38" s="66"/>
      <c r="R38" s="69">
        <f t="shared" si="10"/>
        <v>33</v>
      </c>
      <c r="S38" s="57"/>
      <c r="T38" s="57"/>
      <c r="U38" s="57"/>
      <c r="V38" s="70"/>
      <c r="W38" s="71"/>
      <c r="X38" s="57">
        <f t="shared" si="11"/>
        <v>-1</v>
      </c>
      <c r="Y38" s="57">
        <f t="shared" si="12"/>
        <v>1</v>
      </c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</row>
    <row r="39" ht="19.5" customHeight="1">
      <c r="A39" s="72">
        <v>33.0</v>
      </c>
      <c r="B39" s="26" t="s">
        <v>105</v>
      </c>
      <c r="C39" s="26" t="s">
        <v>106</v>
      </c>
      <c r="D39" s="64">
        <v>24.0</v>
      </c>
      <c r="E39" s="65">
        <f t="shared" si="1"/>
        <v>1</v>
      </c>
      <c r="F39" s="66">
        <f t="shared" si="2"/>
        <v>1</v>
      </c>
      <c r="G39" s="67">
        <f t="shared" si="3"/>
        <v>0</v>
      </c>
      <c r="H39" s="68">
        <v>28.0</v>
      </c>
      <c r="I39" s="65">
        <f t="shared" si="4"/>
        <v>1</v>
      </c>
      <c r="J39" s="66">
        <f t="shared" si="5"/>
        <v>1</v>
      </c>
      <c r="K39" s="67">
        <f t="shared" si="6"/>
        <v>1</v>
      </c>
      <c r="L39" s="64">
        <v>14.0</v>
      </c>
      <c r="M39" s="65">
        <f t="shared" si="7"/>
        <v>1</v>
      </c>
      <c r="N39" s="66">
        <f t="shared" si="8"/>
        <v>1</v>
      </c>
      <c r="O39" s="66">
        <f t="shared" si="9"/>
        <v>1</v>
      </c>
      <c r="P39" s="66"/>
      <c r="Q39" s="66"/>
      <c r="R39" s="69">
        <f t="shared" si="10"/>
        <v>66</v>
      </c>
      <c r="S39" s="57"/>
      <c r="T39" s="57"/>
      <c r="U39" s="57"/>
      <c r="V39" s="70"/>
      <c r="W39" s="71"/>
      <c r="X39" s="57">
        <f t="shared" si="11"/>
        <v>-1</v>
      </c>
      <c r="Y39" s="57">
        <f t="shared" si="12"/>
        <v>1</v>
      </c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</row>
    <row r="40" ht="19.5" customHeight="1">
      <c r="A40" s="63">
        <v>34.0</v>
      </c>
      <c r="B40" s="26" t="s">
        <v>107</v>
      </c>
      <c r="C40" s="26" t="s">
        <v>108</v>
      </c>
      <c r="D40" s="64">
        <v>26.0</v>
      </c>
      <c r="E40" s="65">
        <f t="shared" si="1"/>
        <v>1</v>
      </c>
      <c r="F40" s="66">
        <f t="shared" si="2"/>
        <v>1</v>
      </c>
      <c r="G40" s="67">
        <f t="shared" si="3"/>
        <v>1</v>
      </c>
      <c r="H40" s="68">
        <v>28.0</v>
      </c>
      <c r="I40" s="65">
        <f t="shared" si="4"/>
        <v>1</v>
      </c>
      <c r="J40" s="66">
        <f t="shared" si="5"/>
        <v>1</v>
      </c>
      <c r="K40" s="67">
        <f t="shared" si="6"/>
        <v>1</v>
      </c>
      <c r="L40" s="64">
        <v>12.0</v>
      </c>
      <c r="M40" s="65">
        <f t="shared" si="7"/>
        <v>1</v>
      </c>
      <c r="N40" s="66">
        <f t="shared" si="8"/>
        <v>1</v>
      </c>
      <c r="O40" s="66">
        <f t="shared" si="9"/>
        <v>0</v>
      </c>
      <c r="P40" s="66"/>
      <c r="Q40" s="66"/>
      <c r="R40" s="69">
        <f t="shared" si="10"/>
        <v>66</v>
      </c>
      <c r="S40" s="57"/>
      <c r="T40" s="57"/>
      <c r="U40" s="57"/>
      <c r="V40" s="70"/>
      <c r="W40" s="71"/>
      <c r="X40" s="57">
        <f t="shared" si="11"/>
        <v>-1</v>
      </c>
      <c r="Y40" s="57">
        <f t="shared" si="12"/>
        <v>1</v>
      </c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</row>
    <row r="41" ht="19.5" customHeight="1">
      <c r="A41" s="72">
        <v>35.0</v>
      </c>
      <c r="B41" s="26" t="s">
        <v>109</v>
      </c>
      <c r="C41" s="26" t="s">
        <v>110</v>
      </c>
      <c r="D41" s="64">
        <v>20.0</v>
      </c>
      <c r="E41" s="65">
        <f t="shared" si="1"/>
        <v>1</v>
      </c>
      <c r="F41" s="66">
        <f t="shared" si="2"/>
        <v>0</v>
      </c>
      <c r="G41" s="67">
        <f t="shared" si="3"/>
        <v>0</v>
      </c>
      <c r="H41" s="68">
        <v>21.0</v>
      </c>
      <c r="I41" s="65">
        <f t="shared" si="4"/>
        <v>1</v>
      </c>
      <c r="J41" s="66">
        <f t="shared" si="5"/>
        <v>0</v>
      </c>
      <c r="K41" s="67">
        <f t="shared" si="6"/>
        <v>0</v>
      </c>
      <c r="L41" s="64">
        <v>8.0</v>
      </c>
      <c r="M41" s="65">
        <f t="shared" si="7"/>
        <v>0</v>
      </c>
      <c r="N41" s="66">
        <f t="shared" si="8"/>
        <v>0</v>
      </c>
      <c r="O41" s="66">
        <f t="shared" si="9"/>
        <v>0</v>
      </c>
      <c r="P41" s="66"/>
      <c r="Q41" s="66"/>
      <c r="R41" s="69">
        <f t="shared" si="10"/>
        <v>49</v>
      </c>
      <c r="S41" s="57"/>
      <c r="T41" s="57"/>
      <c r="U41" s="57"/>
      <c r="V41" s="70"/>
      <c r="W41" s="71"/>
      <c r="X41" s="57">
        <f t="shared" si="11"/>
        <v>-1</v>
      </c>
      <c r="Y41" s="57">
        <f t="shared" si="12"/>
        <v>1</v>
      </c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</row>
    <row r="42" ht="19.5" customHeight="1">
      <c r="A42" s="72">
        <v>36.0</v>
      </c>
      <c r="B42" s="26" t="s">
        <v>111</v>
      </c>
      <c r="C42" s="26" t="s">
        <v>112</v>
      </c>
      <c r="D42" s="64">
        <v>22.0</v>
      </c>
      <c r="E42" s="65">
        <f t="shared" si="1"/>
        <v>1</v>
      </c>
      <c r="F42" s="66">
        <f t="shared" si="2"/>
        <v>0</v>
      </c>
      <c r="G42" s="67">
        <f t="shared" si="3"/>
        <v>0</v>
      </c>
      <c r="H42" s="68">
        <v>27.0</v>
      </c>
      <c r="I42" s="65">
        <f t="shared" si="4"/>
        <v>1</v>
      </c>
      <c r="J42" s="66">
        <f t="shared" si="5"/>
        <v>1</v>
      </c>
      <c r="K42" s="67">
        <f t="shared" si="6"/>
        <v>1</v>
      </c>
      <c r="L42" s="64">
        <v>12.0</v>
      </c>
      <c r="M42" s="65">
        <f t="shared" si="7"/>
        <v>1</v>
      </c>
      <c r="N42" s="66">
        <f t="shared" si="8"/>
        <v>1</v>
      </c>
      <c r="O42" s="66">
        <f t="shared" si="9"/>
        <v>0</v>
      </c>
      <c r="P42" s="66"/>
      <c r="Q42" s="66"/>
      <c r="R42" s="69">
        <f t="shared" si="10"/>
        <v>61</v>
      </c>
      <c r="S42" s="57"/>
      <c r="T42" s="57"/>
      <c r="U42" s="57"/>
      <c r="V42" s="70"/>
      <c r="W42" s="71"/>
      <c r="X42" s="57">
        <f t="shared" si="11"/>
        <v>-1</v>
      </c>
      <c r="Y42" s="57">
        <f t="shared" si="12"/>
        <v>1</v>
      </c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</row>
    <row r="43" ht="19.5" customHeight="1">
      <c r="A43" s="63">
        <v>37.0</v>
      </c>
      <c r="B43" s="26" t="s">
        <v>113</v>
      </c>
      <c r="C43" s="26" t="s">
        <v>114</v>
      </c>
      <c r="D43" s="64">
        <v>28.0</v>
      </c>
      <c r="E43" s="65">
        <f t="shared" si="1"/>
        <v>1</v>
      </c>
      <c r="F43" s="66">
        <f t="shared" si="2"/>
        <v>1</v>
      </c>
      <c r="G43" s="67">
        <f t="shared" si="3"/>
        <v>1</v>
      </c>
      <c r="H43" s="68">
        <v>28.0</v>
      </c>
      <c r="I43" s="65">
        <f t="shared" si="4"/>
        <v>1</v>
      </c>
      <c r="J43" s="66">
        <f t="shared" si="5"/>
        <v>1</v>
      </c>
      <c r="K43" s="67">
        <f t="shared" si="6"/>
        <v>1</v>
      </c>
      <c r="L43" s="64">
        <v>14.0</v>
      </c>
      <c r="M43" s="65">
        <f t="shared" si="7"/>
        <v>1</v>
      </c>
      <c r="N43" s="66">
        <f t="shared" si="8"/>
        <v>1</v>
      </c>
      <c r="O43" s="66">
        <f t="shared" si="9"/>
        <v>1</v>
      </c>
      <c r="P43" s="66"/>
      <c r="Q43" s="66"/>
      <c r="R43" s="69">
        <f t="shared" si="10"/>
        <v>70</v>
      </c>
      <c r="S43" s="57"/>
      <c r="T43" s="57"/>
      <c r="U43" s="57"/>
      <c r="V43" s="70"/>
      <c r="W43" s="71"/>
      <c r="X43" s="57">
        <f t="shared" si="11"/>
        <v>-1</v>
      </c>
      <c r="Y43" s="57">
        <f t="shared" si="12"/>
        <v>1</v>
      </c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</row>
    <row r="44" ht="19.5" customHeight="1">
      <c r="A44" s="72">
        <v>38.0</v>
      </c>
      <c r="B44" s="26" t="s">
        <v>115</v>
      </c>
      <c r="C44" s="26" t="s">
        <v>116</v>
      </c>
      <c r="D44" s="64">
        <v>28.0</v>
      </c>
      <c r="E44" s="65">
        <f t="shared" si="1"/>
        <v>1</v>
      </c>
      <c r="F44" s="66">
        <f t="shared" si="2"/>
        <v>1</v>
      </c>
      <c r="G44" s="67">
        <f t="shared" si="3"/>
        <v>1</v>
      </c>
      <c r="H44" s="68">
        <v>20.0</v>
      </c>
      <c r="I44" s="65">
        <f t="shared" si="4"/>
        <v>1</v>
      </c>
      <c r="J44" s="66">
        <f t="shared" si="5"/>
        <v>0</v>
      </c>
      <c r="K44" s="67">
        <f t="shared" si="6"/>
        <v>0</v>
      </c>
      <c r="L44" s="64">
        <v>10.0</v>
      </c>
      <c r="M44" s="65">
        <f t="shared" si="7"/>
        <v>1</v>
      </c>
      <c r="N44" s="66">
        <f t="shared" si="8"/>
        <v>0</v>
      </c>
      <c r="O44" s="66">
        <f t="shared" si="9"/>
        <v>0</v>
      </c>
      <c r="P44" s="66"/>
      <c r="Q44" s="66"/>
      <c r="R44" s="69">
        <f t="shared" si="10"/>
        <v>58</v>
      </c>
      <c r="S44" s="57"/>
      <c r="T44" s="57"/>
      <c r="U44" s="57"/>
      <c r="V44" s="70"/>
      <c r="W44" s="71"/>
      <c r="X44" s="57">
        <f t="shared" si="11"/>
        <v>-1</v>
      </c>
      <c r="Y44" s="57">
        <f t="shared" si="12"/>
        <v>1</v>
      </c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</row>
    <row r="45" ht="19.5" customHeight="1">
      <c r="A45" s="72">
        <v>39.0</v>
      </c>
      <c r="B45" s="26" t="s">
        <v>117</v>
      </c>
      <c r="C45" s="26" t="s">
        <v>118</v>
      </c>
      <c r="D45" s="64">
        <v>28.0</v>
      </c>
      <c r="E45" s="65">
        <f t="shared" si="1"/>
        <v>1</v>
      </c>
      <c r="F45" s="66">
        <f t="shared" si="2"/>
        <v>1</v>
      </c>
      <c r="G45" s="67">
        <f t="shared" si="3"/>
        <v>1</v>
      </c>
      <c r="H45" s="68">
        <v>28.0</v>
      </c>
      <c r="I45" s="65">
        <f t="shared" si="4"/>
        <v>1</v>
      </c>
      <c r="J45" s="66">
        <f t="shared" si="5"/>
        <v>1</v>
      </c>
      <c r="K45" s="67">
        <f t="shared" si="6"/>
        <v>1</v>
      </c>
      <c r="L45" s="64">
        <v>14.0</v>
      </c>
      <c r="M45" s="65">
        <f t="shared" si="7"/>
        <v>1</v>
      </c>
      <c r="N45" s="66">
        <f t="shared" si="8"/>
        <v>1</v>
      </c>
      <c r="O45" s="66">
        <f t="shared" si="9"/>
        <v>1</v>
      </c>
      <c r="P45" s="66"/>
      <c r="Q45" s="66"/>
      <c r="R45" s="69">
        <f t="shared" si="10"/>
        <v>70</v>
      </c>
      <c r="S45" s="57"/>
      <c r="T45" s="57"/>
      <c r="U45" s="57"/>
      <c r="V45" s="70"/>
      <c r="W45" s="71"/>
      <c r="X45" s="57">
        <f t="shared" si="11"/>
        <v>-1</v>
      </c>
      <c r="Y45" s="57">
        <f t="shared" si="12"/>
        <v>1</v>
      </c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</row>
    <row r="46" ht="19.5" customHeight="1">
      <c r="A46" s="63">
        <v>40.0</v>
      </c>
      <c r="B46" s="26" t="s">
        <v>119</v>
      </c>
      <c r="C46" s="26" t="s">
        <v>120</v>
      </c>
      <c r="D46" s="64">
        <v>26.0</v>
      </c>
      <c r="E46" s="65">
        <f t="shared" si="1"/>
        <v>1</v>
      </c>
      <c r="F46" s="66">
        <f t="shared" si="2"/>
        <v>1</v>
      </c>
      <c r="G46" s="67">
        <f t="shared" si="3"/>
        <v>1</v>
      </c>
      <c r="H46" s="68">
        <v>5.0</v>
      </c>
      <c r="I46" s="65">
        <f t="shared" si="4"/>
        <v>0</v>
      </c>
      <c r="J46" s="66">
        <f t="shared" si="5"/>
        <v>0</v>
      </c>
      <c r="K46" s="67">
        <f t="shared" si="6"/>
        <v>0</v>
      </c>
      <c r="L46" s="64">
        <v>13.0</v>
      </c>
      <c r="M46" s="65">
        <f t="shared" si="7"/>
        <v>1</v>
      </c>
      <c r="N46" s="66">
        <f t="shared" si="8"/>
        <v>1</v>
      </c>
      <c r="O46" s="66">
        <f t="shared" si="9"/>
        <v>1</v>
      </c>
      <c r="P46" s="66"/>
      <c r="Q46" s="66"/>
      <c r="R46" s="69">
        <f t="shared" si="10"/>
        <v>44</v>
      </c>
      <c r="S46" s="57"/>
      <c r="T46" s="57"/>
      <c r="U46" s="57"/>
      <c r="V46" s="70"/>
      <c r="W46" s="71"/>
      <c r="X46" s="57">
        <f t="shared" si="11"/>
        <v>-1</v>
      </c>
      <c r="Y46" s="57">
        <f t="shared" si="12"/>
        <v>1</v>
      </c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</row>
    <row r="47" ht="19.5" customHeight="1">
      <c r="A47" s="72">
        <v>41.0</v>
      </c>
      <c r="B47" s="26" t="s">
        <v>121</v>
      </c>
      <c r="C47" s="26" t="s">
        <v>122</v>
      </c>
      <c r="D47" s="64">
        <v>26.0</v>
      </c>
      <c r="E47" s="65">
        <f t="shared" si="1"/>
        <v>1</v>
      </c>
      <c r="F47" s="66">
        <f t="shared" si="2"/>
        <v>1</v>
      </c>
      <c r="G47" s="67">
        <f t="shared" si="3"/>
        <v>1</v>
      </c>
      <c r="H47" s="68">
        <v>27.0</v>
      </c>
      <c r="I47" s="65">
        <f t="shared" si="4"/>
        <v>1</v>
      </c>
      <c r="J47" s="66">
        <f t="shared" si="5"/>
        <v>1</v>
      </c>
      <c r="K47" s="67">
        <f t="shared" si="6"/>
        <v>1</v>
      </c>
      <c r="L47" s="64">
        <v>14.0</v>
      </c>
      <c r="M47" s="65">
        <f t="shared" si="7"/>
        <v>1</v>
      </c>
      <c r="N47" s="66">
        <f t="shared" si="8"/>
        <v>1</v>
      </c>
      <c r="O47" s="66">
        <f t="shared" si="9"/>
        <v>1</v>
      </c>
      <c r="P47" s="66"/>
      <c r="Q47" s="66"/>
      <c r="R47" s="69">
        <f t="shared" si="10"/>
        <v>67</v>
      </c>
      <c r="S47" s="57"/>
      <c r="T47" s="57"/>
      <c r="U47" s="57"/>
      <c r="V47" s="70"/>
      <c r="W47" s="71"/>
      <c r="X47" s="57">
        <f t="shared" si="11"/>
        <v>-1</v>
      </c>
      <c r="Y47" s="57">
        <f t="shared" si="12"/>
        <v>1</v>
      </c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</row>
    <row r="48" ht="19.5" customHeight="1">
      <c r="A48" s="72">
        <v>42.0</v>
      </c>
      <c r="B48" s="26" t="s">
        <v>123</v>
      </c>
      <c r="C48" s="26" t="s">
        <v>124</v>
      </c>
      <c r="D48" s="64">
        <v>20.0</v>
      </c>
      <c r="E48" s="65">
        <f t="shared" si="1"/>
        <v>1</v>
      </c>
      <c r="F48" s="66">
        <f t="shared" si="2"/>
        <v>0</v>
      </c>
      <c r="G48" s="67">
        <f t="shared" si="3"/>
        <v>0</v>
      </c>
      <c r="H48" s="68">
        <v>21.0</v>
      </c>
      <c r="I48" s="65">
        <f t="shared" si="4"/>
        <v>1</v>
      </c>
      <c r="J48" s="66">
        <f t="shared" si="5"/>
        <v>0</v>
      </c>
      <c r="K48" s="67">
        <f t="shared" si="6"/>
        <v>0</v>
      </c>
      <c r="L48" s="64">
        <v>10.0</v>
      </c>
      <c r="M48" s="65">
        <f t="shared" si="7"/>
        <v>1</v>
      </c>
      <c r="N48" s="66">
        <f t="shared" si="8"/>
        <v>0</v>
      </c>
      <c r="O48" s="66">
        <f t="shared" si="9"/>
        <v>0</v>
      </c>
      <c r="P48" s="66"/>
      <c r="Q48" s="66"/>
      <c r="R48" s="69">
        <f t="shared" si="10"/>
        <v>51</v>
      </c>
      <c r="S48" s="57"/>
      <c r="T48" s="57"/>
      <c r="U48" s="57"/>
      <c r="V48" s="70"/>
      <c r="W48" s="71"/>
      <c r="X48" s="57">
        <f t="shared" si="11"/>
        <v>-1</v>
      </c>
      <c r="Y48" s="57">
        <f t="shared" si="12"/>
        <v>1</v>
      </c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</row>
    <row r="49" ht="19.5" customHeight="1">
      <c r="A49" s="63">
        <v>43.0</v>
      </c>
      <c r="B49" s="26" t="s">
        <v>125</v>
      </c>
      <c r="C49" s="26" t="s">
        <v>126</v>
      </c>
      <c r="D49" s="64">
        <v>26.0</v>
      </c>
      <c r="E49" s="65">
        <f t="shared" si="1"/>
        <v>1</v>
      </c>
      <c r="F49" s="66">
        <f t="shared" si="2"/>
        <v>1</v>
      </c>
      <c r="G49" s="67">
        <f t="shared" si="3"/>
        <v>1</v>
      </c>
      <c r="H49" s="68">
        <v>28.0</v>
      </c>
      <c r="I49" s="65">
        <f t="shared" si="4"/>
        <v>1</v>
      </c>
      <c r="J49" s="66">
        <f t="shared" si="5"/>
        <v>1</v>
      </c>
      <c r="K49" s="67">
        <f t="shared" si="6"/>
        <v>1</v>
      </c>
      <c r="L49" s="64">
        <v>14.0</v>
      </c>
      <c r="M49" s="65">
        <f t="shared" si="7"/>
        <v>1</v>
      </c>
      <c r="N49" s="66">
        <f t="shared" si="8"/>
        <v>1</v>
      </c>
      <c r="O49" s="66">
        <f t="shared" si="9"/>
        <v>1</v>
      </c>
      <c r="P49" s="66"/>
      <c r="Q49" s="66"/>
      <c r="R49" s="69">
        <f t="shared" si="10"/>
        <v>68</v>
      </c>
      <c r="S49" s="57"/>
      <c r="T49" s="57"/>
      <c r="U49" s="57"/>
      <c r="V49" s="70"/>
      <c r="W49" s="71"/>
      <c r="X49" s="57">
        <f t="shared" si="11"/>
        <v>-1</v>
      </c>
      <c r="Y49" s="57">
        <f t="shared" si="12"/>
        <v>1</v>
      </c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</row>
    <row r="50" ht="19.5" customHeight="1">
      <c r="A50" s="72">
        <v>44.0</v>
      </c>
      <c r="B50" s="26" t="s">
        <v>127</v>
      </c>
      <c r="C50" s="26" t="s">
        <v>128</v>
      </c>
      <c r="D50" s="64">
        <v>28.0</v>
      </c>
      <c r="E50" s="65">
        <f t="shared" si="1"/>
        <v>1</v>
      </c>
      <c r="F50" s="66">
        <f t="shared" si="2"/>
        <v>1</v>
      </c>
      <c r="G50" s="67">
        <f t="shared" si="3"/>
        <v>1</v>
      </c>
      <c r="H50" s="68">
        <v>27.0</v>
      </c>
      <c r="I50" s="65">
        <f t="shared" si="4"/>
        <v>1</v>
      </c>
      <c r="J50" s="66">
        <f t="shared" si="5"/>
        <v>1</v>
      </c>
      <c r="K50" s="67">
        <f t="shared" si="6"/>
        <v>1</v>
      </c>
      <c r="L50" s="64">
        <v>14.0</v>
      </c>
      <c r="M50" s="65">
        <f t="shared" si="7"/>
        <v>1</v>
      </c>
      <c r="N50" s="66">
        <f t="shared" si="8"/>
        <v>1</v>
      </c>
      <c r="O50" s="66">
        <f t="shared" si="9"/>
        <v>1</v>
      </c>
      <c r="P50" s="66"/>
      <c r="Q50" s="66"/>
      <c r="R50" s="69">
        <f t="shared" si="10"/>
        <v>69</v>
      </c>
      <c r="S50" s="57"/>
      <c r="T50" s="57"/>
      <c r="U50" s="57"/>
      <c r="V50" s="70"/>
      <c r="W50" s="71"/>
      <c r="X50" s="57">
        <f t="shared" si="11"/>
        <v>-1</v>
      </c>
      <c r="Y50" s="57">
        <f t="shared" si="12"/>
        <v>1</v>
      </c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</row>
    <row r="51" ht="19.5" customHeight="1">
      <c r="A51" s="72">
        <v>45.0</v>
      </c>
      <c r="B51" s="26" t="s">
        <v>129</v>
      </c>
      <c r="C51" s="26" t="s">
        <v>130</v>
      </c>
      <c r="D51" s="64">
        <v>26.0</v>
      </c>
      <c r="E51" s="65">
        <f t="shared" si="1"/>
        <v>1</v>
      </c>
      <c r="F51" s="66">
        <f t="shared" si="2"/>
        <v>1</v>
      </c>
      <c r="G51" s="67">
        <f t="shared" si="3"/>
        <v>1</v>
      </c>
      <c r="H51" s="68">
        <v>28.0</v>
      </c>
      <c r="I51" s="65">
        <f t="shared" si="4"/>
        <v>1</v>
      </c>
      <c r="J51" s="66">
        <f t="shared" si="5"/>
        <v>1</v>
      </c>
      <c r="K51" s="67">
        <f t="shared" si="6"/>
        <v>1</v>
      </c>
      <c r="L51" s="64">
        <v>11.0</v>
      </c>
      <c r="M51" s="65">
        <f t="shared" si="7"/>
        <v>1</v>
      </c>
      <c r="N51" s="66">
        <f t="shared" si="8"/>
        <v>0</v>
      </c>
      <c r="O51" s="66">
        <f t="shared" si="9"/>
        <v>0</v>
      </c>
      <c r="P51" s="66"/>
      <c r="Q51" s="66"/>
      <c r="R51" s="69">
        <f t="shared" si="10"/>
        <v>65</v>
      </c>
      <c r="S51" s="57"/>
      <c r="T51" s="57"/>
      <c r="U51" s="57"/>
      <c r="V51" s="70"/>
      <c r="W51" s="71"/>
      <c r="X51" s="57">
        <f t="shared" si="11"/>
        <v>-1</v>
      </c>
      <c r="Y51" s="57">
        <f t="shared" si="12"/>
        <v>1</v>
      </c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</row>
    <row r="52" ht="19.5" customHeight="1">
      <c r="A52" s="63">
        <v>46.0</v>
      </c>
      <c r="B52" s="26" t="s">
        <v>131</v>
      </c>
      <c r="C52" s="26" t="s">
        <v>132</v>
      </c>
      <c r="D52" s="64">
        <v>28.0</v>
      </c>
      <c r="E52" s="65">
        <f t="shared" si="1"/>
        <v>1</v>
      </c>
      <c r="F52" s="66">
        <f t="shared" si="2"/>
        <v>1</v>
      </c>
      <c r="G52" s="67">
        <f t="shared" si="3"/>
        <v>1</v>
      </c>
      <c r="H52" s="68">
        <v>28.0</v>
      </c>
      <c r="I52" s="65">
        <f t="shared" si="4"/>
        <v>1</v>
      </c>
      <c r="J52" s="66">
        <f t="shared" si="5"/>
        <v>1</v>
      </c>
      <c r="K52" s="67">
        <f t="shared" si="6"/>
        <v>1</v>
      </c>
      <c r="L52" s="64">
        <v>14.0</v>
      </c>
      <c r="M52" s="65">
        <f t="shared" si="7"/>
        <v>1</v>
      </c>
      <c r="N52" s="66">
        <f t="shared" si="8"/>
        <v>1</v>
      </c>
      <c r="O52" s="66">
        <f t="shared" si="9"/>
        <v>1</v>
      </c>
      <c r="P52" s="66"/>
      <c r="Q52" s="66"/>
      <c r="R52" s="69">
        <f t="shared" si="10"/>
        <v>70</v>
      </c>
      <c r="S52" s="57"/>
      <c r="T52" s="57"/>
      <c r="U52" s="57"/>
      <c r="V52" s="70"/>
      <c r="W52" s="71"/>
      <c r="X52" s="57">
        <f t="shared" si="11"/>
        <v>-1</v>
      </c>
      <c r="Y52" s="57">
        <f t="shared" si="12"/>
        <v>1</v>
      </c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</row>
    <row r="53" ht="19.5" customHeight="1">
      <c r="A53" s="72">
        <v>47.0</v>
      </c>
      <c r="B53" s="26" t="s">
        <v>133</v>
      </c>
      <c r="C53" s="26" t="s">
        <v>134</v>
      </c>
      <c r="D53" s="64">
        <v>28.0</v>
      </c>
      <c r="E53" s="65">
        <f t="shared" si="1"/>
        <v>1</v>
      </c>
      <c r="F53" s="66">
        <f t="shared" si="2"/>
        <v>1</v>
      </c>
      <c r="G53" s="67">
        <f t="shared" si="3"/>
        <v>1</v>
      </c>
      <c r="H53" s="68">
        <v>21.0</v>
      </c>
      <c r="I53" s="65">
        <f t="shared" si="4"/>
        <v>1</v>
      </c>
      <c r="J53" s="66">
        <f t="shared" si="5"/>
        <v>0</v>
      </c>
      <c r="K53" s="67">
        <f t="shared" si="6"/>
        <v>0</v>
      </c>
      <c r="L53" s="64">
        <v>10.0</v>
      </c>
      <c r="M53" s="65">
        <f t="shared" si="7"/>
        <v>1</v>
      </c>
      <c r="N53" s="66">
        <f t="shared" si="8"/>
        <v>0</v>
      </c>
      <c r="O53" s="66">
        <f t="shared" si="9"/>
        <v>0</v>
      </c>
      <c r="P53" s="66"/>
      <c r="Q53" s="66"/>
      <c r="R53" s="69">
        <f t="shared" si="10"/>
        <v>59</v>
      </c>
      <c r="S53" s="57"/>
      <c r="T53" s="57"/>
      <c r="U53" s="57"/>
      <c r="V53" s="70"/>
      <c r="W53" s="71"/>
      <c r="X53" s="57">
        <f t="shared" si="11"/>
        <v>-1</v>
      </c>
      <c r="Y53" s="57">
        <f t="shared" si="12"/>
        <v>1</v>
      </c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</row>
    <row r="54" ht="19.5" customHeight="1">
      <c r="A54" s="72">
        <v>48.0</v>
      </c>
      <c r="B54" s="26" t="s">
        <v>135</v>
      </c>
      <c r="C54" s="26" t="s">
        <v>136</v>
      </c>
      <c r="D54" s="64">
        <v>28.0</v>
      </c>
      <c r="E54" s="65">
        <f t="shared" si="1"/>
        <v>1</v>
      </c>
      <c r="F54" s="66">
        <f t="shared" si="2"/>
        <v>1</v>
      </c>
      <c r="G54" s="67">
        <f t="shared" si="3"/>
        <v>1</v>
      </c>
      <c r="H54" s="68">
        <v>28.0</v>
      </c>
      <c r="I54" s="65">
        <f t="shared" si="4"/>
        <v>1</v>
      </c>
      <c r="J54" s="66">
        <f t="shared" si="5"/>
        <v>1</v>
      </c>
      <c r="K54" s="67">
        <f t="shared" si="6"/>
        <v>1</v>
      </c>
      <c r="L54" s="64">
        <v>13.0</v>
      </c>
      <c r="M54" s="65">
        <f t="shared" si="7"/>
        <v>1</v>
      </c>
      <c r="N54" s="66">
        <f t="shared" si="8"/>
        <v>1</v>
      </c>
      <c r="O54" s="66">
        <f t="shared" si="9"/>
        <v>1</v>
      </c>
      <c r="P54" s="66"/>
      <c r="Q54" s="66"/>
      <c r="R54" s="69">
        <f t="shared" si="10"/>
        <v>69</v>
      </c>
      <c r="S54" s="57"/>
      <c r="T54" s="57"/>
      <c r="U54" s="57"/>
      <c r="V54" s="70"/>
      <c r="W54" s="71"/>
      <c r="X54" s="57">
        <f t="shared" si="11"/>
        <v>-1</v>
      </c>
      <c r="Y54" s="57">
        <f t="shared" si="12"/>
        <v>1</v>
      </c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</row>
    <row r="55" ht="19.5" customHeight="1">
      <c r="A55" s="63">
        <v>49.0</v>
      </c>
      <c r="B55" s="26" t="s">
        <v>137</v>
      </c>
      <c r="C55" s="26" t="s">
        <v>138</v>
      </c>
      <c r="D55" s="64">
        <v>26.0</v>
      </c>
      <c r="E55" s="65">
        <f t="shared" si="1"/>
        <v>1</v>
      </c>
      <c r="F55" s="66">
        <f t="shared" si="2"/>
        <v>1</v>
      </c>
      <c r="G55" s="67">
        <f t="shared" si="3"/>
        <v>1</v>
      </c>
      <c r="H55" s="68">
        <v>23.0</v>
      </c>
      <c r="I55" s="65">
        <f t="shared" si="4"/>
        <v>1</v>
      </c>
      <c r="J55" s="66">
        <f t="shared" si="5"/>
        <v>1</v>
      </c>
      <c r="K55" s="67">
        <f t="shared" si="6"/>
        <v>0</v>
      </c>
      <c r="L55" s="64">
        <v>11.0</v>
      </c>
      <c r="M55" s="65">
        <f t="shared" si="7"/>
        <v>1</v>
      </c>
      <c r="N55" s="66">
        <f t="shared" si="8"/>
        <v>0</v>
      </c>
      <c r="O55" s="66">
        <f t="shared" si="9"/>
        <v>0</v>
      </c>
      <c r="P55" s="66"/>
      <c r="Q55" s="66"/>
      <c r="R55" s="69">
        <f t="shared" si="10"/>
        <v>60</v>
      </c>
      <c r="S55" s="57"/>
      <c r="T55" s="57"/>
      <c r="U55" s="57"/>
      <c r="V55" s="70"/>
      <c r="W55" s="71"/>
      <c r="X55" s="57">
        <f t="shared" si="11"/>
        <v>-1</v>
      </c>
      <c r="Y55" s="57">
        <f t="shared" si="12"/>
        <v>1</v>
      </c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</row>
    <row r="56" ht="19.5" customHeight="1">
      <c r="A56" s="72">
        <v>50.0</v>
      </c>
      <c r="B56" s="26" t="s">
        <v>139</v>
      </c>
      <c r="C56" s="26" t="s">
        <v>140</v>
      </c>
      <c r="D56" s="64">
        <v>28.0</v>
      </c>
      <c r="E56" s="65">
        <f t="shared" si="1"/>
        <v>1</v>
      </c>
      <c r="F56" s="66">
        <f t="shared" si="2"/>
        <v>1</v>
      </c>
      <c r="G56" s="67">
        <f t="shared" si="3"/>
        <v>1</v>
      </c>
      <c r="H56" s="68">
        <v>28.0</v>
      </c>
      <c r="I56" s="65">
        <f t="shared" si="4"/>
        <v>1</v>
      </c>
      <c r="J56" s="66">
        <f t="shared" si="5"/>
        <v>1</v>
      </c>
      <c r="K56" s="67">
        <f t="shared" si="6"/>
        <v>1</v>
      </c>
      <c r="L56" s="64">
        <v>12.0</v>
      </c>
      <c r="M56" s="65">
        <f t="shared" si="7"/>
        <v>1</v>
      </c>
      <c r="N56" s="66">
        <f t="shared" si="8"/>
        <v>1</v>
      </c>
      <c r="O56" s="66">
        <f t="shared" si="9"/>
        <v>0</v>
      </c>
      <c r="P56" s="66"/>
      <c r="Q56" s="66"/>
      <c r="R56" s="69">
        <f t="shared" si="10"/>
        <v>68</v>
      </c>
      <c r="S56" s="57"/>
      <c r="T56" s="57"/>
      <c r="U56" s="57"/>
      <c r="V56" s="70"/>
      <c r="W56" s="71"/>
      <c r="X56" s="57">
        <f t="shared" si="11"/>
        <v>-1</v>
      </c>
      <c r="Y56" s="57">
        <f t="shared" si="12"/>
        <v>1</v>
      </c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</row>
    <row r="57" ht="19.5" customHeight="1">
      <c r="A57" s="72">
        <v>51.0</v>
      </c>
      <c r="B57" s="26" t="s">
        <v>141</v>
      </c>
      <c r="C57" s="26" t="s">
        <v>142</v>
      </c>
      <c r="D57" s="64">
        <v>26.0</v>
      </c>
      <c r="E57" s="65">
        <f t="shared" si="1"/>
        <v>1</v>
      </c>
      <c r="F57" s="66">
        <f t="shared" si="2"/>
        <v>1</v>
      </c>
      <c r="G57" s="67">
        <f t="shared" si="3"/>
        <v>1</v>
      </c>
      <c r="H57" s="68">
        <v>17.0</v>
      </c>
      <c r="I57" s="65">
        <f t="shared" si="4"/>
        <v>0</v>
      </c>
      <c r="J57" s="66">
        <f t="shared" si="5"/>
        <v>0</v>
      </c>
      <c r="K57" s="67">
        <f t="shared" si="6"/>
        <v>0</v>
      </c>
      <c r="L57" s="64">
        <v>5.0</v>
      </c>
      <c r="M57" s="65">
        <f t="shared" si="7"/>
        <v>0</v>
      </c>
      <c r="N57" s="66">
        <f t="shared" si="8"/>
        <v>0</v>
      </c>
      <c r="O57" s="66">
        <f t="shared" si="9"/>
        <v>0</v>
      </c>
      <c r="P57" s="66"/>
      <c r="Q57" s="66"/>
      <c r="R57" s="69">
        <f t="shared" si="10"/>
        <v>48</v>
      </c>
      <c r="S57" s="57"/>
      <c r="T57" s="57"/>
      <c r="U57" s="57"/>
      <c r="V57" s="70"/>
      <c r="W57" s="71"/>
      <c r="X57" s="57">
        <f t="shared" si="11"/>
        <v>-1</v>
      </c>
      <c r="Y57" s="57">
        <f t="shared" si="12"/>
        <v>1</v>
      </c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</row>
    <row r="58" ht="19.5" customHeight="1">
      <c r="A58" s="63">
        <v>52.0</v>
      </c>
      <c r="B58" s="26" t="s">
        <v>143</v>
      </c>
      <c r="C58" s="26" t="s">
        <v>144</v>
      </c>
      <c r="D58" s="64">
        <v>28.0</v>
      </c>
      <c r="E58" s="65">
        <f t="shared" si="1"/>
        <v>1</v>
      </c>
      <c r="F58" s="66">
        <f t="shared" si="2"/>
        <v>1</v>
      </c>
      <c r="G58" s="67">
        <f t="shared" si="3"/>
        <v>1</v>
      </c>
      <c r="H58" s="68">
        <v>28.0</v>
      </c>
      <c r="I58" s="65">
        <f t="shared" si="4"/>
        <v>1</v>
      </c>
      <c r="J58" s="66">
        <f t="shared" si="5"/>
        <v>1</v>
      </c>
      <c r="K58" s="67">
        <f t="shared" si="6"/>
        <v>1</v>
      </c>
      <c r="L58" s="64">
        <v>14.0</v>
      </c>
      <c r="M58" s="65">
        <f t="shared" si="7"/>
        <v>1</v>
      </c>
      <c r="N58" s="66">
        <f t="shared" si="8"/>
        <v>1</v>
      </c>
      <c r="O58" s="66">
        <f t="shared" si="9"/>
        <v>1</v>
      </c>
      <c r="P58" s="66"/>
      <c r="Q58" s="66"/>
      <c r="R58" s="69">
        <f t="shared" si="10"/>
        <v>70</v>
      </c>
      <c r="S58" s="57"/>
      <c r="T58" s="57"/>
      <c r="U58" s="57"/>
      <c r="V58" s="70"/>
      <c r="W58" s="71"/>
      <c r="X58" s="57">
        <f t="shared" si="11"/>
        <v>-1</v>
      </c>
      <c r="Y58" s="57">
        <f t="shared" si="12"/>
        <v>1</v>
      </c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</row>
    <row r="59" ht="19.5" customHeight="1">
      <c r="A59" s="72">
        <v>53.0</v>
      </c>
      <c r="B59" s="26" t="s">
        <v>145</v>
      </c>
      <c r="C59" s="26" t="s">
        <v>146</v>
      </c>
      <c r="D59" s="64">
        <v>23.0</v>
      </c>
      <c r="E59" s="65">
        <f t="shared" si="1"/>
        <v>1</v>
      </c>
      <c r="F59" s="66">
        <f t="shared" si="2"/>
        <v>1</v>
      </c>
      <c r="G59" s="67">
        <f t="shared" si="3"/>
        <v>0</v>
      </c>
      <c r="H59" s="68">
        <v>24.0</v>
      </c>
      <c r="I59" s="65">
        <f t="shared" si="4"/>
        <v>1</v>
      </c>
      <c r="J59" s="66">
        <f t="shared" si="5"/>
        <v>1</v>
      </c>
      <c r="K59" s="67">
        <f t="shared" si="6"/>
        <v>0</v>
      </c>
      <c r="L59" s="64">
        <v>12.0</v>
      </c>
      <c r="M59" s="65">
        <f t="shared" si="7"/>
        <v>1</v>
      </c>
      <c r="N59" s="66">
        <f t="shared" si="8"/>
        <v>1</v>
      </c>
      <c r="O59" s="66">
        <f t="shared" si="9"/>
        <v>0</v>
      </c>
      <c r="P59" s="66"/>
      <c r="Q59" s="66"/>
      <c r="R59" s="69">
        <f t="shared" si="10"/>
        <v>59</v>
      </c>
      <c r="S59" s="57"/>
      <c r="T59" s="57"/>
      <c r="U59" s="57"/>
      <c r="V59" s="70"/>
      <c r="W59" s="71"/>
      <c r="X59" s="57">
        <f t="shared" si="11"/>
        <v>-1</v>
      </c>
      <c r="Y59" s="57">
        <f t="shared" si="12"/>
        <v>1</v>
      </c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</row>
    <row r="60" ht="19.5" customHeight="1">
      <c r="A60" s="72">
        <v>54.0</v>
      </c>
      <c r="B60" s="26" t="s">
        <v>147</v>
      </c>
      <c r="C60" s="26" t="s">
        <v>148</v>
      </c>
      <c r="D60" s="64">
        <v>26.0</v>
      </c>
      <c r="E60" s="65">
        <f t="shared" si="1"/>
        <v>1</v>
      </c>
      <c r="F60" s="66">
        <f t="shared" si="2"/>
        <v>1</v>
      </c>
      <c r="G60" s="67">
        <f t="shared" si="3"/>
        <v>1</v>
      </c>
      <c r="H60" s="68">
        <v>24.0</v>
      </c>
      <c r="I60" s="65">
        <f t="shared" si="4"/>
        <v>1</v>
      </c>
      <c r="J60" s="66">
        <f t="shared" si="5"/>
        <v>1</v>
      </c>
      <c r="K60" s="67">
        <f t="shared" si="6"/>
        <v>0</v>
      </c>
      <c r="L60" s="64">
        <v>12.0</v>
      </c>
      <c r="M60" s="65">
        <f t="shared" si="7"/>
        <v>1</v>
      </c>
      <c r="N60" s="66">
        <f t="shared" si="8"/>
        <v>1</v>
      </c>
      <c r="O60" s="66">
        <f t="shared" si="9"/>
        <v>0</v>
      </c>
      <c r="P60" s="66"/>
      <c r="Q60" s="66"/>
      <c r="R60" s="69">
        <f t="shared" si="10"/>
        <v>62</v>
      </c>
      <c r="S60" s="57"/>
      <c r="T60" s="57"/>
      <c r="U60" s="57"/>
      <c r="V60" s="70"/>
      <c r="W60" s="71"/>
      <c r="X60" s="57">
        <f t="shared" si="11"/>
        <v>-1</v>
      </c>
      <c r="Y60" s="57">
        <f t="shared" si="12"/>
        <v>1</v>
      </c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</row>
    <row r="61" ht="19.5" customHeight="1">
      <c r="A61" s="63">
        <v>55.0</v>
      </c>
      <c r="B61" s="26" t="s">
        <v>149</v>
      </c>
      <c r="C61" s="26" t="s">
        <v>150</v>
      </c>
      <c r="D61" s="64">
        <v>28.0</v>
      </c>
      <c r="E61" s="65">
        <f t="shared" si="1"/>
        <v>1</v>
      </c>
      <c r="F61" s="66">
        <f t="shared" si="2"/>
        <v>1</v>
      </c>
      <c r="G61" s="67">
        <f t="shared" si="3"/>
        <v>1</v>
      </c>
      <c r="H61" s="68">
        <v>19.0</v>
      </c>
      <c r="I61" s="65">
        <f t="shared" si="4"/>
        <v>0</v>
      </c>
      <c r="J61" s="66">
        <f t="shared" si="5"/>
        <v>0</v>
      </c>
      <c r="K61" s="67">
        <f t="shared" si="6"/>
        <v>0</v>
      </c>
      <c r="L61" s="64">
        <v>12.0</v>
      </c>
      <c r="M61" s="65">
        <f t="shared" si="7"/>
        <v>1</v>
      </c>
      <c r="N61" s="66">
        <f t="shared" si="8"/>
        <v>1</v>
      </c>
      <c r="O61" s="66">
        <f t="shared" si="9"/>
        <v>0</v>
      </c>
      <c r="P61" s="66"/>
      <c r="Q61" s="66"/>
      <c r="R61" s="69">
        <f t="shared" si="10"/>
        <v>59</v>
      </c>
      <c r="S61" s="57"/>
      <c r="T61" s="57"/>
      <c r="U61" s="57"/>
      <c r="V61" s="70"/>
      <c r="W61" s="71"/>
      <c r="X61" s="57">
        <f t="shared" si="11"/>
        <v>-1</v>
      </c>
      <c r="Y61" s="57">
        <f t="shared" si="12"/>
        <v>1</v>
      </c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</row>
    <row r="62" ht="19.5" customHeight="1">
      <c r="A62" s="72">
        <v>56.0</v>
      </c>
      <c r="B62" s="26" t="s">
        <v>151</v>
      </c>
      <c r="C62" s="26" t="s">
        <v>152</v>
      </c>
      <c r="D62" s="64">
        <v>28.0</v>
      </c>
      <c r="E62" s="65">
        <f t="shared" si="1"/>
        <v>1</v>
      </c>
      <c r="F62" s="66">
        <f t="shared" si="2"/>
        <v>1</v>
      </c>
      <c r="G62" s="67">
        <f t="shared" si="3"/>
        <v>1</v>
      </c>
      <c r="H62" s="68">
        <v>26.0</v>
      </c>
      <c r="I62" s="65">
        <f t="shared" si="4"/>
        <v>1</v>
      </c>
      <c r="J62" s="66">
        <f t="shared" si="5"/>
        <v>1</v>
      </c>
      <c r="K62" s="67">
        <f t="shared" si="6"/>
        <v>1</v>
      </c>
      <c r="L62" s="64">
        <v>14.0</v>
      </c>
      <c r="M62" s="65">
        <f t="shared" si="7"/>
        <v>1</v>
      </c>
      <c r="N62" s="66">
        <f t="shared" si="8"/>
        <v>1</v>
      </c>
      <c r="O62" s="66">
        <f t="shared" si="9"/>
        <v>1</v>
      </c>
      <c r="P62" s="66"/>
      <c r="Q62" s="66"/>
      <c r="R62" s="69">
        <f t="shared" si="10"/>
        <v>68</v>
      </c>
      <c r="S62" s="57"/>
      <c r="T62" s="57"/>
      <c r="U62" s="57"/>
      <c r="V62" s="70"/>
      <c r="W62" s="71"/>
      <c r="X62" s="57">
        <f t="shared" si="11"/>
        <v>-1</v>
      </c>
      <c r="Y62" s="57">
        <f t="shared" si="12"/>
        <v>1</v>
      </c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</row>
    <row r="63" ht="19.5" customHeight="1">
      <c r="A63" s="72">
        <v>57.0</v>
      </c>
      <c r="B63" s="26" t="s">
        <v>153</v>
      </c>
      <c r="C63" s="26" t="s">
        <v>154</v>
      </c>
      <c r="D63" s="64">
        <v>22.0</v>
      </c>
      <c r="E63" s="65">
        <f t="shared" si="1"/>
        <v>1</v>
      </c>
      <c r="F63" s="66">
        <f t="shared" si="2"/>
        <v>0</v>
      </c>
      <c r="G63" s="67">
        <f t="shared" si="3"/>
        <v>0</v>
      </c>
      <c r="H63" s="68">
        <v>26.0</v>
      </c>
      <c r="I63" s="65">
        <f t="shared" si="4"/>
        <v>1</v>
      </c>
      <c r="J63" s="66">
        <f t="shared" si="5"/>
        <v>1</v>
      </c>
      <c r="K63" s="67">
        <f t="shared" si="6"/>
        <v>1</v>
      </c>
      <c r="L63" s="64">
        <v>14.0</v>
      </c>
      <c r="M63" s="65">
        <f t="shared" si="7"/>
        <v>1</v>
      </c>
      <c r="N63" s="66">
        <f t="shared" si="8"/>
        <v>1</v>
      </c>
      <c r="O63" s="66">
        <f t="shared" si="9"/>
        <v>1</v>
      </c>
      <c r="P63" s="66"/>
      <c r="Q63" s="66"/>
      <c r="R63" s="69">
        <f t="shared" si="10"/>
        <v>62</v>
      </c>
      <c r="S63" s="57"/>
      <c r="T63" s="57"/>
      <c r="U63" s="57"/>
      <c r="V63" s="70"/>
      <c r="W63" s="71"/>
      <c r="X63" s="57">
        <f t="shared" si="11"/>
        <v>-1</v>
      </c>
      <c r="Y63" s="57">
        <f t="shared" si="12"/>
        <v>1</v>
      </c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</row>
    <row r="64" ht="19.5" customHeight="1">
      <c r="A64" s="63">
        <v>58.0</v>
      </c>
      <c r="B64" s="26" t="s">
        <v>155</v>
      </c>
      <c r="C64" s="26" t="s">
        <v>156</v>
      </c>
      <c r="D64" s="64">
        <v>25.0</v>
      </c>
      <c r="E64" s="65">
        <f t="shared" si="1"/>
        <v>1</v>
      </c>
      <c r="F64" s="66">
        <f t="shared" si="2"/>
        <v>1</v>
      </c>
      <c r="G64" s="67">
        <f t="shared" si="3"/>
        <v>0</v>
      </c>
      <c r="H64" s="68">
        <v>23.0</v>
      </c>
      <c r="I64" s="65">
        <f t="shared" si="4"/>
        <v>1</v>
      </c>
      <c r="J64" s="66">
        <f t="shared" si="5"/>
        <v>1</v>
      </c>
      <c r="K64" s="67">
        <f t="shared" si="6"/>
        <v>0</v>
      </c>
      <c r="L64" s="64">
        <v>11.0</v>
      </c>
      <c r="M64" s="65">
        <f t="shared" si="7"/>
        <v>1</v>
      </c>
      <c r="N64" s="66">
        <f t="shared" si="8"/>
        <v>0</v>
      </c>
      <c r="O64" s="66">
        <f t="shared" si="9"/>
        <v>0</v>
      </c>
      <c r="P64" s="66"/>
      <c r="Q64" s="66"/>
      <c r="R64" s="69">
        <f t="shared" si="10"/>
        <v>59</v>
      </c>
      <c r="S64" s="57"/>
      <c r="T64" s="57"/>
      <c r="U64" s="57"/>
      <c r="V64" s="70"/>
      <c r="W64" s="71"/>
      <c r="X64" s="57">
        <f t="shared" si="11"/>
        <v>-1</v>
      </c>
      <c r="Y64" s="57">
        <f t="shared" si="12"/>
        <v>1</v>
      </c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</row>
    <row r="65" ht="19.5" customHeight="1">
      <c r="A65" s="72">
        <v>59.0</v>
      </c>
      <c r="B65" s="26" t="s">
        <v>157</v>
      </c>
      <c r="C65" s="26" t="s">
        <v>158</v>
      </c>
      <c r="D65" s="64">
        <v>21.0</v>
      </c>
      <c r="E65" s="65">
        <f t="shared" si="1"/>
        <v>1</v>
      </c>
      <c r="F65" s="66">
        <f t="shared" si="2"/>
        <v>0</v>
      </c>
      <c r="G65" s="67">
        <f t="shared" si="3"/>
        <v>0</v>
      </c>
      <c r="H65" s="68">
        <v>27.0</v>
      </c>
      <c r="I65" s="65">
        <f t="shared" si="4"/>
        <v>1</v>
      </c>
      <c r="J65" s="66">
        <f t="shared" si="5"/>
        <v>1</v>
      </c>
      <c r="K65" s="67">
        <f t="shared" si="6"/>
        <v>1</v>
      </c>
      <c r="L65" s="64">
        <v>7.0</v>
      </c>
      <c r="M65" s="65">
        <f t="shared" si="7"/>
        <v>0</v>
      </c>
      <c r="N65" s="66">
        <f t="shared" si="8"/>
        <v>0</v>
      </c>
      <c r="O65" s="66">
        <f t="shared" si="9"/>
        <v>0</v>
      </c>
      <c r="P65" s="66"/>
      <c r="Q65" s="66"/>
      <c r="R65" s="69">
        <f t="shared" si="10"/>
        <v>55</v>
      </c>
      <c r="S65" s="57"/>
      <c r="T65" s="57"/>
      <c r="U65" s="57"/>
      <c r="V65" s="70"/>
      <c r="W65" s="71"/>
      <c r="X65" s="57">
        <f t="shared" si="11"/>
        <v>-1</v>
      </c>
      <c r="Y65" s="57">
        <f t="shared" si="12"/>
        <v>1</v>
      </c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</row>
    <row r="66" ht="19.5" customHeight="1">
      <c r="A66" s="72">
        <v>60.0</v>
      </c>
      <c r="B66" s="26" t="s">
        <v>159</v>
      </c>
      <c r="C66" s="26" t="s">
        <v>160</v>
      </c>
      <c r="D66" s="64">
        <v>28.0</v>
      </c>
      <c r="E66" s="65">
        <f t="shared" si="1"/>
        <v>1</v>
      </c>
      <c r="F66" s="66">
        <f t="shared" si="2"/>
        <v>1</v>
      </c>
      <c r="G66" s="67">
        <f t="shared" si="3"/>
        <v>1</v>
      </c>
      <c r="H66" s="68">
        <v>26.0</v>
      </c>
      <c r="I66" s="65">
        <f t="shared" si="4"/>
        <v>1</v>
      </c>
      <c r="J66" s="66">
        <f t="shared" si="5"/>
        <v>1</v>
      </c>
      <c r="K66" s="67">
        <f t="shared" si="6"/>
        <v>1</v>
      </c>
      <c r="L66" s="64">
        <v>9.0</v>
      </c>
      <c r="M66" s="65">
        <f t="shared" si="7"/>
        <v>0</v>
      </c>
      <c r="N66" s="66">
        <f t="shared" si="8"/>
        <v>0</v>
      </c>
      <c r="O66" s="66">
        <f t="shared" si="9"/>
        <v>0</v>
      </c>
      <c r="P66" s="66"/>
      <c r="Q66" s="66"/>
      <c r="R66" s="69">
        <f t="shared" si="10"/>
        <v>63</v>
      </c>
      <c r="S66" s="57"/>
      <c r="T66" s="57"/>
      <c r="U66" s="57"/>
      <c r="V66" s="70"/>
      <c r="W66" s="71"/>
      <c r="X66" s="57">
        <f t="shared" si="11"/>
        <v>-1</v>
      </c>
      <c r="Y66" s="57">
        <f t="shared" si="12"/>
        <v>1</v>
      </c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</row>
    <row r="67" ht="19.5" customHeight="1">
      <c r="A67" s="63">
        <v>61.0</v>
      </c>
      <c r="B67" s="26" t="s">
        <v>161</v>
      </c>
      <c r="C67" s="26" t="s">
        <v>162</v>
      </c>
      <c r="D67" s="64">
        <v>28.0</v>
      </c>
      <c r="E67" s="65">
        <f t="shared" si="1"/>
        <v>1</v>
      </c>
      <c r="F67" s="66">
        <f t="shared" si="2"/>
        <v>1</v>
      </c>
      <c r="G67" s="67">
        <f t="shared" si="3"/>
        <v>1</v>
      </c>
      <c r="H67" s="68">
        <v>28.0</v>
      </c>
      <c r="I67" s="65">
        <f t="shared" si="4"/>
        <v>1</v>
      </c>
      <c r="J67" s="66">
        <f t="shared" si="5"/>
        <v>1</v>
      </c>
      <c r="K67" s="67">
        <f t="shared" si="6"/>
        <v>1</v>
      </c>
      <c r="L67" s="64">
        <v>11.0</v>
      </c>
      <c r="M67" s="65">
        <f t="shared" si="7"/>
        <v>1</v>
      </c>
      <c r="N67" s="66">
        <f t="shared" si="8"/>
        <v>0</v>
      </c>
      <c r="O67" s="66">
        <f t="shared" si="9"/>
        <v>0</v>
      </c>
      <c r="P67" s="66"/>
      <c r="Q67" s="66"/>
      <c r="R67" s="69">
        <f t="shared" si="10"/>
        <v>67</v>
      </c>
      <c r="S67" s="57"/>
      <c r="T67" s="57"/>
      <c r="U67" s="57"/>
      <c r="V67" s="70"/>
      <c r="W67" s="71"/>
      <c r="X67" s="57">
        <f t="shared" si="11"/>
        <v>-1</v>
      </c>
      <c r="Y67" s="57">
        <f t="shared" si="12"/>
        <v>1</v>
      </c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</row>
    <row r="68" ht="19.5" customHeight="1">
      <c r="A68" s="72">
        <v>62.0</v>
      </c>
      <c r="B68" s="26" t="s">
        <v>163</v>
      </c>
      <c r="C68" s="26" t="s">
        <v>164</v>
      </c>
      <c r="D68" s="64">
        <v>27.0</v>
      </c>
      <c r="E68" s="65">
        <f t="shared" si="1"/>
        <v>1</v>
      </c>
      <c r="F68" s="66">
        <f t="shared" si="2"/>
        <v>1</v>
      </c>
      <c r="G68" s="67">
        <f t="shared" si="3"/>
        <v>1</v>
      </c>
      <c r="H68" s="68">
        <v>25.0</v>
      </c>
      <c r="I68" s="65">
        <f t="shared" si="4"/>
        <v>1</v>
      </c>
      <c r="J68" s="66">
        <f t="shared" si="5"/>
        <v>1</v>
      </c>
      <c r="K68" s="67">
        <f t="shared" si="6"/>
        <v>0</v>
      </c>
      <c r="L68" s="64">
        <v>9.0</v>
      </c>
      <c r="M68" s="65">
        <f t="shared" si="7"/>
        <v>0</v>
      </c>
      <c r="N68" s="66">
        <f t="shared" si="8"/>
        <v>0</v>
      </c>
      <c r="O68" s="66">
        <f t="shared" si="9"/>
        <v>0</v>
      </c>
      <c r="P68" s="66"/>
      <c r="Q68" s="66"/>
      <c r="R68" s="69">
        <f t="shared" si="10"/>
        <v>61</v>
      </c>
      <c r="S68" s="57"/>
      <c r="T68" s="57"/>
      <c r="U68" s="57"/>
      <c r="V68" s="73"/>
      <c r="W68" s="71"/>
      <c r="X68" s="57">
        <f t="shared" si="11"/>
        <v>-1</v>
      </c>
      <c r="Y68" s="57">
        <f t="shared" si="12"/>
        <v>1</v>
      </c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</row>
    <row r="69" ht="19.5" customHeight="1">
      <c r="A69" s="72">
        <v>63.0</v>
      </c>
      <c r="B69" s="26" t="s">
        <v>165</v>
      </c>
      <c r="C69" s="26" t="s">
        <v>166</v>
      </c>
      <c r="D69" s="64">
        <v>26.0</v>
      </c>
      <c r="E69" s="65">
        <f t="shared" si="1"/>
        <v>1</v>
      </c>
      <c r="F69" s="66">
        <f t="shared" si="2"/>
        <v>1</v>
      </c>
      <c r="G69" s="67">
        <f t="shared" si="3"/>
        <v>1</v>
      </c>
      <c r="H69" s="68">
        <v>21.0</v>
      </c>
      <c r="I69" s="65">
        <f t="shared" si="4"/>
        <v>1</v>
      </c>
      <c r="J69" s="66">
        <f t="shared" si="5"/>
        <v>0</v>
      </c>
      <c r="K69" s="67">
        <f t="shared" si="6"/>
        <v>0</v>
      </c>
      <c r="L69" s="64">
        <v>13.0</v>
      </c>
      <c r="M69" s="65">
        <f t="shared" si="7"/>
        <v>1</v>
      </c>
      <c r="N69" s="66">
        <f t="shared" si="8"/>
        <v>1</v>
      </c>
      <c r="O69" s="66">
        <f t="shared" si="9"/>
        <v>1</v>
      </c>
      <c r="P69" s="66"/>
      <c r="Q69" s="66"/>
      <c r="R69" s="69">
        <f t="shared" si="10"/>
        <v>60</v>
      </c>
      <c r="S69" s="57"/>
      <c r="T69" s="57"/>
      <c r="U69" s="57"/>
      <c r="V69" s="73"/>
      <c r="W69" s="71"/>
      <c r="X69" s="57">
        <f t="shared" si="11"/>
        <v>-1</v>
      </c>
      <c r="Y69" s="57">
        <f t="shared" si="12"/>
        <v>1</v>
      </c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</row>
    <row r="70" ht="19.5" customHeight="1">
      <c r="A70" s="63">
        <v>64.0</v>
      </c>
      <c r="B70" s="26" t="s">
        <v>167</v>
      </c>
      <c r="C70" s="26" t="s">
        <v>168</v>
      </c>
      <c r="D70" s="64">
        <v>25.0</v>
      </c>
      <c r="E70" s="65">
        <f t="shared" si="1"/>
        <v>1</v>
      </c>
      <c r="F70" s="66">
        <f t="shared" si="2"/>
        <v>1</v>
      </c>
      <c r="G70" s="67">
        <f t="shared" si="3"/>
        <v>0</v>
      </c>
      <c r="H70" s="68">
        <v>19.0</v>
      </c>
      <c r="I70" s="65">
        <f t="shared" si="4"/>
        <v>0</v>
      </c>
      <c r="J70" s="66">
        <f t="shared" si="5"/>
        <v>0</v>
      </c>
      <c r="K70" s="67">
        <f t="shared" si="6"/>
        <v>0</v>
      </c>
      <c r="L70" s="64">
        <v>10.0</v>
      </c>
      <c r="M70" s="65">
        <f t="shared" si="7"/>
        <v>1</v>
      </c>
      <c r="N70" s="66">
        <f t="shared" si="8"/>
        <v>0</v>
      </c>
      <c r="O70" s="66">
        <f t="shared" si="9"/>
        <v>0</v>
      </c>
      <c r="P70" s="66"/>
      <c r="Q70" s="66"/>
      <c r="R70" s="69">
        <f t="shared" si="10"/>
        <v>54</v>
      </c>
      <c r="S70" s="57"/>
      <c r="T70" s="57"/>
      <c r="U70" s="57"/>
      <c r="V70" s="73"/>
      <c r="W70" s="71"/>
      <c r="X70" s="57">
        <f t="shared" si="11"/>
        <v>-1</v>
      </c>
      <c r="Y70" s="57">
        <f t="shared" si="12"/>
        <v>1</v>
      </c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</row>
    <row r="71" ht="19.5" customHeight="1">
      <c r="A71" s="72">
        <v>65.0</v>
      </c>
      <c r="B71" s="26" t="s">
        <v>169</v>
      </c>
      <c r="C71" s="26" t="s">
        <v>170</v>
      </c>
      <c r="D71" s="64">
        <v>20.0</v>
      </c>
      <c r="E71" s="65">
        <f t="shared" si="1"/>
        <v>1</v>
      </c>
      <c r="F71" s="66">
        <f t="shared" si="2"/>
        <v>0</v>
      </c>
      <c r="G71" s="67">
        <f t="shared" si="3"/>
        <v>0</v>
      </c>
      <c r="H71" s="68">
        <v>24.0</v>
      </c>
      <c r="I71" s="65">
        <f t="shared" si="4"/>
        <v>1</v>
      </c>
      <c r="J71" s="66">
        <f t="shared" si="5"/>
        <v>1</v>
      </c>
      <c r="K71" s="67">
        <f t="shared" si="6"/>
        <v>0</v>
      </c>
      <c r="L71" s="64">
        <v>12.0</v>
      </c>
      <c r="M71" s="65">
        <f t="shared" si="7"/>
        <v>1</v>
      </c>
      <c r="N71" s="66">
        <f t="shared" si="8"/>
        <v>1</v>
      </c>
      <c r="O71" s="66">
        <f t="shared" si="9"/>
        <v>0</v>
      </c>
      <c r="P71" s="66"/>
      <c r="Q71" s="66"/>
      <c r="R71" s="69">
        <f t="shared" si="10"/>
        <v>56</v>
      </c>
      <c r="S71" s="57"/>
      <c r="T71" s="57"/>
      <c r="U71" s="57"/>
      <c r="V71" s="73"/>
      <c r="W71" s="71"/>
      <c r="X71" s="57">
        <f t="shared" si="11"/>
        <v>-1</v>
      </c>
      <c r="Y71" s="57">
        <f t="shared" si="12"/>
        <v>1</v>
      </c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</row>
    <row r="72" ht="19.5" customHeight="1">
      <c r="A72" s="72">
        <v>66.0</v>
      </c>
      <c r="B72" s="26" t="s">
        <v>171</v>
      </c>
      <c r="C72" s="26" t="s">
        <v>172</v>
      </c>
      <c r="D72" s="64">
        <v>15.0</v>
      </c>
      <c r="E72" s="65">
        <f t="shared" si="1"/>
        <v>0</v>
      </c>
      <c r="F72" s="66">
        <f t="shared" si="2"/>
        <v>0</v>
      </c>
      <c r="G72" s="67">
        <f t="shared" si="3"/>
        <v>0</v>
      </c>
      <c r="H72" s="68">
        <v>15.0</v>
      </c>
      <c r="I72" s="65">
        <f t="shared" si="4"/>
        <v>0</v>
      </c>
      <c r="J72" s="66">
        <f t="shared" si="5"/>
        <v>0</v>
      </c>
      <c r="K72" s="67">
        <f t="shared" si="6"/>
        <v>0</v>
      </c>
      <c r="L72" s="64">
        <v>6.0</v>
      </c>
      <c r="M72" s="65">
        <f t="shared" si="7"/>
        <v>0</v>
      </c>
      <c r="N72" s="66">
        <f t="shared" si="8"/>
        <v>0</v>
      </c>
      <c r="O72" s="66">
        <f t="shared" si="9"/>
        <v>0</v>
      </c>
      <c r="P72" s="66"/>
      <c r="Q72" s="66"/>
      <c r="R72" s="69">
        <f t="shared" si="10"/>
        <v>36</v>
      </c>
      <c r="S72" s="57"/>
      <c r="T72" s="57"/>
      <c r="U72" s="57"/>
      <c r="V72" s="73"/>
      <c r="W72" s="71"/>
      <c r="X72" s="57">
        <f t="shared" si="11"/>
        <v>-1</v>
      </c>
      <c r="Y72" s="57">
        <f t="shared" si="12"/>
        <v>1</v>
      </c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</row>
    <row r="73" ht="19.5" customHeight="1">
      <c r="A73" s="63">
        <v>67.0</v>
      </c>
      <c r="B73" s="26" t="s">
        <v>173</v>
      </c>
      <c r="C73" s="26" t="s">
        <v>174</v>
      </c>
      <c r="D73" s="64">
        <v>27.0</v>
      </c>
      <c r="E73" s="65">
        <f t="shared" si="1"/>
        <v>1</v>
      </c>
      <c r="F73" s="66">
        <f t="shared" si="2"/>
        <v>1</v>
      </c>
      <c r="G73" s="67">
        <f t="shared" si="3"/>
        <v>1</v>
      </c>
      <c r="H73" s="68">
        <v>28.0</v>
      </c>
      <c r="I73" s="65">
        <f t="shared" si="4"/>
        <v>1</v>
      </c>
      <c r="J73" s="66">
        <f t="shared" si="5"/>
        <v>1</v>
      </c>
      <c r="K73" s="67">
        <f t="shared" si="6"/>
        <v>1</v>
      </c>
      <c r="L73" s="64">
        <v>14.0</v>
      </c>
      <c r="M73" s="65">
        <f t="shared" si="7"/>
        <v>1</v>
      </c>
      <c r="N73" s="66">
        <f t="shared" si="8"/>
        <v>1</v>
      </c>
      <c r="O73" s="66">
        <f t="shared" si="9"/>
        <v>1</v>
      </c>
      <c r="P73" s="66"/>
      <c r="Q73" s="66"/>
      <c r="R73" s="69">
        <f t="shared" si="10"/>
        <v>69</v>
      </c>
      <c r="S73" s="57"/>
      <c r="T73" s="57"/>
      <c r="U73" s="57"/>
      <c r="V73" s="73"/>
      <c r="W73" s="71"/>
      <c r="X73" s="57">
        <f t="shared" si="11"/>
        <v>-1</v>
      </c>
      <c r="Y73" s="57">
        <f t="shared" si="12"/>
        <v>1</v>
      </c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</row>
    <row r="74" ht="19.5" customHeight="1">
      <c r="A74" s="72">
        <v>68.0</v>
      </c>
      <c r="B74" s="26" t="s">
        <v>175</v>
      </c>
      <c r="C74" s="26" t="s">
        <v>176</v>
      </c>
      <c r="D74" s="64">
        <v>27.0</v>
      </c>
      <c r="E74" s="65">
        <f t="shared" si="1"/>
        <v>1</v>
      </c>
      <c r="F74" s="66">
        <f t="shared" si="2"/>
        <v>1</v>
      </c>
      <c r="G74" s="67">
        <f t="shared" si="3"/>
        <v>1</v>
      </c>
      <c r="H74" s="68">
        <v>23.0</v>
      </c>
      <c r="I74" s="65">
        <f t="shared" si="4"/>
        <v>1</v>
      </c>
      <c r="J74" s="66">
        <f t="shared" si="5"/>
        <v>1</v>
      </c>
      <c r="K74" s="67">
        <f t="shared" si="6"/>
        <v>0</v>
      </c>
      <c r="L74" s="64">
        <v>5.0</v>
      </c>
      <c r="M74" s="65">
        <f t="shared" si="7"/>
        <v>0</v>
      </c>
      <c r="N74" s="66">
        <f t="shared" si="8"/>
        <v>0</v>
      </c>
      <c r="O74" s="66">
        <f t="shared" si="9"/>
        <v>0</v>
      </c>
      <c r="P74" s="66"/>
      <c r="Q74" s="66"/>
      <c r="R74" s="69">
        <f t="shared" si="10"/>
        <v>55</v>
      </c>
      <c r="S74" s="57"/>
      <c r="T74" s="57"/>
      <c r="U74" s="57"/>
      <c r="V74" s="73"/>
      <c r="W74" s="71"/>
      <c r="X74" s="57">
        <f t="shared" si="11"/>
        <v>-1</v>
      </c>
      <c r="Y74" s="57">
        <f t="shared" si="12"/>
        <v>1</v>
      </c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</row>
    <row r="75" ht="19.5" customHeight="1">
      <c r="A75" s="72">
        <v>69.0</v>
      </c>
      <c r="B75" s="26" t="s">
        <v>177</v>
      </c>
      <c r="C75" s="26" t="s">
        <v>178</v>
      </c>
      <c r="D75" s="64">
        <v>20.0</v>
      </c>
      <c r="E75" s="65">
        <f t="shared" si="1"/>
        <v>1</v>
      </c>
      <c r="F75" s="66">
        <f t="shared" si="2"/>
        <v>0</v>
      </c>
      <c r="G75" s="67">
        <f t="shared" si="3"/>
        <v>0</v>
      </c>
      <c r="H75" s="68">
        <v>11.0</v>
      </c>
      <c r="I75" s="65">
        <f t="shared" si="4"/>
        <v>0</v>
      </c>
      <c r="J75" s="66">
        <f t="shared" si="5"/>
        <v>0</v>
      </c>
      <c r="K75" s="67">
        <f t="shared" si="6"/>
        <v>0</v>
      </c>
      <c r="L75" s="64">
        <v>5.0</v>
      </c>
      <c r="M75" s="65">
        <f t="shared" si="7"/>
        <v>0</v>
      </c>
      <c r="N75" s="66">
        <f t="shared" si="8"/>
        <v>0</v>
      </c>
      <c r="O75" s="66">
        <f t="shared" si="9"/>
        <v>0</v>
      </c>
      <c r="P75" s="66"/>
      <c r="Q75" s="66"/>
      <c r="R75" s="69">
        <f t="shared" si="10"/>
        <v>36</v>
      </c>
      <c r="S75" s="57"/>
      <c r="T75" s="57"/>
      <c r="U75" s="57"/>
      <c r="V75" s="73"/>
      <c r="W75" s="71"/>
      <c r="X75" s="57">
        <f t="shared" si="11"/>
        <v>-1</v>
      </c>
      <c r="Y75" s="57">
        <f t="shared" si="12"/>
        <v>1</v>
      </c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</row>
    <row r="76" ht="19.5" customHeight="1">
      <c r="A76" s="63">
        <v>70.0</v>
      </c>
      <c r="B76" s="26" t="s">
        <v>179</v>
      </c>
      <c r="C76" s="26" t="s">
        <v>180</v>
      </c>
      <c r="D76" s="64">
        <v>9.0</v>
      </c>
      <c r="E76" s="65">
        <f t="shared" si="1"/>
        <v>0</v>
      </c>
      <c r="F76" s="66">
        <f t="shared" si="2"/>
        <v>0</v>
      </c>
      <c r="G76" s="67">
        <f t="shared" si="3"/>
        <v>0</v>
      </c>
      <c r="H76" s="68">
        <v>29.0</v>
      </c>
      <c r="I76" s="65">
        <f t="shared" si="4"/>
        <v>1</v>
      </c>
      <c r="J76" s="66">
        <f t="shared" si="5"/>
        <v>1</v>
      </c>
      <c r="K76" s="67">
        <f t="shared" si="6"/>
        <v>1</v>
      </c>
      <c r="L76" s="64">
        <v>8.0</v>
      </c>
      <c r="M76" s="65">
        <f t="shared" si="7"/>
        <v>0</v>
      </c>
      <c r="N76" s="66">
        <f t="shared" si="8"/>
        <v>0</v>
      </c>
      <c r="O76" s="66">
        <f t="shared" si="9"/>
        <v>0</v>
      </c>
      <c r="P76" s="66"/>
      <c r="Q76" s="66"/>
      <c r="R76" s="69">
        <f t="shared" si="10"/>
        <v>46</v>
      </c>
      <c r="S76" s="57"/>
      <c r="T76" s="57"/>
      <c r="U76" s="57"/>
      <c r="V76" s="73"/>
      <c r="W76" s="71"/>
      <c r="X76" s="57">
        <f t="shared" si="11"/>
        <v>-1</v>
      </c>
      <c r="Y76" s="57">
        <f t="shared" si="12"/>
        <v>1</v>
      </c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</row>
    <row r="77" ht="19.5" customHeight="1">
      <c r="A77" s="72">
        <v>71.0</v>
      </c>
      <c r="B77" s="26" t="s">
        <v>181</v>
      </c>
      <c r="C77" s="26" t="s">
        <v>182</v>
      </c>
      <c r="D77" s="64">
        <v>25.0</v>
      </c>
      <c r="E77" s="65">
        <f t="shared" si="1"/>
        <v>1</v>
      </c>
      <c r="F77" s="66">
        <f t="shared" si="2"/>
        <v>1</v>
      </c>
      <c r="G77" s="67">
        <f t="shared" si="3"/>
        <v>0</v>
      </c>
      <c r="H77" s="68">
        <v>26.0</v>
      </c>
      <c r="I77" s="65">
        <f t="shared" si="4"/>
        <v>1</v>
      </c>
      <c r="J77" s="66">
        <f t="shared" si="5"/>
        <v>1</v>
      </c>
      <c r="K77" s="67">
        <f t="shared" si="6"/>
        <v>1</v>
      </c>
      <c r="L77" s="64">
        <v>12.0</v>
      </c>
      <c r="M77" s="65">
        <f t="shared" si="7"/>
        <v>1</v>
      </c>
      <c r="N77" s="66">
        <f t="shared" si="8"/>
        <v>1</v>
      </c>
      <c r="O77" s="66">
        <f t="shared" si="9"/>
        <v>0</v>
      </c>
      <c r="P77" s="66"/>
      <c r="Q77" s="66"/>
      <c r="R77" s="69">
        <f t="shared" si="10"/>
        <v>63</v>
      </c>
      <c r="S77" s="57"/>
      <c r="T77" s="57"/>
      <c r="U77" s="57"/>
      <c r="V77" s="73"/>
      <c r="W77" s="71"/>
      <c r="X77" s="57">
        <f t="shared" si="11"/>
        <v>-1</v>
      </c>
      <c r="Y77" s="57">
        <f t="shared" si="12"/>
        <v>1</v>
      </c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</row>
    <row r="78" ht="19.5" customHeight="1">
      <c r="A78" s="72">
        <v>72.0</v>
      </c>
      <c r="B78" s="26" t="s">
        <v>183</v>
      </c>
      <c r="C78" s="26" t="s">
        <v>184</v>
      </c>
      <c r="D78" s="64">
        <v>22.0</v>
      </c>
      <c r="E78" s="65">
        <f t="shared" si="1"/>
        <v>1</v>
      </c>
      <c r="F78" s="66">
        <f t="shared" si="2"/>
        <v>0</v>
      </c>
      <c r="G78" s="67">
        <f t="shared" si="3"/>
        <v>0</v>
      </c>
      <c r="H78" s="68">
        <v>8.0</v>
      </c>
      <c r="I78" s="65">
        <f t="shared" si="4"/>
        <v>0</v>
      </c>
      <c r="J78" s="66">
        <f t="shared" si="5"/>
        <v>0</v>
      </c>
      <c r="K78" s="67">
        <f t="shared" si="6"/>
        <v>0</v>
      </c>
      <c r="L78" s="64">
        <v>8.0</v>
      </c>
      <c r="M78" s="65">
        <f t="shared" si="7"/>
        <v>0</v>
      </c>
      <c r="N78" s="66">
        <f t="shared" si="8"/>
        <v>0</v>
      </c>
      <c r="O78" s="66">
        <f t="shared" si="9"/>
        <v>0</v>
      </c>
      <c r="P78" s="66"/>
      <c r="Q78" s="66"/>
      <c r="R78" s="69">
        <f t="shared" si="10"/>
        <v>38</v>
      </c>
      <c r="S78" s="57"/>
      <c r="T78" s="57"/>
      <c r="U78" s="57"/>
      <c r="V78" s="73"/>
      <c r="W78" s="71"/>
      <c r="X78" s="57">
        <f t="shared" si="11"/>
        <v>-1</v>
      </c>
      <c r="Y78" s="57">
        <f t="shared" si="12"/>
        <v>1</v>
      </c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</row>
    <row r="79" ht="19.5" customHeight="1">
      <c r="A79" s="63">
        <v>73.0</v>
      </c>
      <c r="B79" s="26" t="s">
        <v>185</v>
      </c>
      <c r="C79" s="26" t="s">
        <v>186</v>
      </c>
      <c r="D79" s="64">
        <v>26.0</v>
      </c>
      <c r="E79" s="65">
        <f t="shared" si="1"/>
        <v>1</v>
      </c>
      <c r="F79" s="66">
        <f t="shared" si="2"/>
        <v>1</v>
      </c>
      <c r="G79" s="67">
        <f t="shared" si="3"/>
        <v>1</v>
      </c>
      <c r="H79" s="68">
        <v>26.0</v>
      </c>
      <c r="I79" s="65">
        <f t="shared" si="4"/>
        <v>1</v>
      </c>
      <c r="J79" s="66">
        <f t="shared" si="5"/>
        <v>1</v>
      </c>
      <c r="K79" s="67">
        <f t="shared" si="6"/>
        <v>1</v>
      </c>
      <c r="L79" s="64">
        <v>9.0</v>
      </c>
      <c r="M79" s="65">
        <f t="shared" si="7"/>
        <v>0</v>
      </c>
      <c r="N79" s="66">
        <f t="shared" si="8"/>
        <v>0</v>
      </c>
      <c r="O79" s="66">
        <f t="shared" si="9"/>
        <v>0</v>
      </c>
      <c r="P79" s="66"/>
      <c r="Q79" s="66"/>
      <c r="R79" s="69">
        <f t="shared" si="10"/>
        <v>61</v>
      </c>
      <c r="S79" s="57"/>
      <c r="T79" s="57"/>
      <c r="U79" s="57"/>
      <c r="V79" s="73"/>
      <c r="W79" s="71"/>
      <c r="X79" s="57">
        <f t="shared" si="11"/>
        <v>-1</v>
      </c>
      <c r="Y79" s="57">
        <f t="shared" si="12"/>
        <v>1</v>
      </c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</row>
    <row r="80" ht="19.5" customHeight="1">
      <c r="A80" s="72">
        <v>74.0</v>
      </c>
      <c r="B80" s="26" t="s">
        <v>187</v>
      </c>
      <c r="C80" s="26" t="s">
        <v>188</v>
      </c>
      <c r="D80" s="64">
        <v>26.0</v>
      </c>
      <c r="E80" s="65">
        <f t="shared" si="1"/>
        <v>1</v>
      </c>
      <c r="F80" s="66">
        <f t="shared" si="2"/>
        <v>1</v>
      </c>
      <c r="G80" s="67">
        <f t="shared" si="3"/>
        <v>1</v>
      </c>
      <c r="H80" s="68">
        <v>23.0</v>
      </c>
      <c r="I80" s="65">
        <f t="shared" si="4"/>
        <v>1</v>
      </c>
      <c r="J80" s="66">
        <f t="shared" si="5"/>
        <v>1</v>
      </c>
      <c r="K80" s="67">
        <f t="shared" si="6"/>
        <v>0</v>
      </c>
      <c r="L80" s="64">
        <v>13.0</v>
      </c>
      <c r="M80" s="65">
        <f t="shared" si="7"/>
        <v>1</v>
      </c>
      <c r="N80" s="66">
        <f t="shared" si="8"/>
        <v>1</v>
      </c>
      <c r="O80" s="66">
        <f t="shared" si="9"/>
        <v>1</v>
      </c>
      <c r="P80" s="66"/>
      <c r="Q80" s="66"/>
      <c r="R80" s="69">
        <f t="shared" si="10"/>
        <v>62</v>
      </c>
      <c r="S80" s="57"/>
      <c r="T80" s="57"/>
      <c r="U80" s="57"/>
      <c r="V80" s="73"/>
      <c r="W80" s="71"/>
      <c r="X80" s="57">
        <f t="shared" si="11"/>
        <v>-1</v>
      </c>
      <c r="Y80" s="57">
        <f t="shared" si="12"/>
        <v>1</v>
      </c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</row>
    <row r="81" ht="19.5" customHeight="1">
      <c r="A81" s="72">
        <v>75.0</v>
      </c>
      <c r="B81" s="26" t="s">
        <v>189</v>
      </c>
      <c r="C81" s="26" t="s">
        <v>190</v>
      </c>
      <c r="D81" s="64">
        <v>25.0</v>
      </c>
      <c r="E81" s="65">
        <f t="shared" si="1"/>
        <v>1</v>
      </c>
      <c r="F81" s="66">
        <f t="shared" si="2"/>
        <v>1</v>
      </c>
      <c r="G81" s="67">
        <f t="shared" si="3"/>
        <v>0</v>
      </c>
      <c r="H81" s="68">
        <v>28.0</v>
      </c>
      <c r="I81" s="65">
        <f t="shared" si="4"/>
        <v>1</v>
      </c>
      <c r="J81" s="66">
        <f t="shared" si="5"/>
        <v>1</v>
      </c>
      <c r="K81" s="67">
        <f t="shared" si="6"/>
        <v>1</v>
      </c>
      <c r="L81" s="64">
        <v>14.0</v>
      </c>
      <c r="M81" s="65">
        <f t="shared" si="7"/>
        <v>1</v>
      </c>
      <c r="N81" s="66">
        <f t="shared" si="8"/>
        <v>1</v>
      </c>
      <c r="O81" s="66">
        <f t="shared" si="9"/>
        <v>1</v>
      </c>
      <c r="P81" s="66"/>
      <c r="Q81" s="66"/>
      <c r="R81" s="69">
        <f t="shared" si="10"/>
        <v>67</v>
      </c>
      <c r="S81" s="57"/>
      <c r="T81" s="57"/>
      <c r="U81" s="57"/>
      <c r="V81" s="73"/>
      <c r="W81" s="71"/>
      <c r="X81" s="57">
        <f t="shared" si="11"/>
        <v>-1</v>
      </c>
      <c r="Y81" s="57">
        <f t="shared" si="12"/>
        <v>1</v>
      </c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</row>
    <row r="82" ht="19.5" customHeight="1">
      <c r="A82" s="63">
        <v>76.0</v>
      </c>
      <c r="B82" s="26" t="s">
        <v>191</v>
      </c>
      <c r="C82" s="26" t="s">
        <v>192</v>
      </c>
      <c r="D82" s="64">
        <v>28.0</v>
      </c>
      <c r="E82" s="65">
        <f t="shared" si="1"/>
        <v>1</v>
      </c>
      <c r="F82" s="66">
        <f t="shared" si="2"/>
        <v>1</v>
      </c>
      <c r="G82" s="67">
        <f t="shared" si="3"/>
        <v>1</v>
      </c>
      <c r="H82" s="68">
        <v>19.0</v>
      </c>
      <c r="I82" s="65">
        <f t="shared" si="4"/>
        <v>0</v>
      </c>
      <c r="J82" s="66">
        <f t="shared" si="5"/>
        <v>0</v>
      </c>
      <c r="K82" s="67">
        <f t="shared" si="6"/>
        <v>0</v>
      </c>
      <c r="L82" s="64">
        <v>13.0</v>
      </c>
      <c r="M82" s="65">
        <f t="shared" si="7"/>
        <v>1</v>
      </c>
      <c r="N82" s="66">
        <f t="shared" si="8"/>
        <v>1</v>
      </c>
      <c r="O82" s="66">
        <f t="shared" si="9"/>
        <v>1</v>
      </c>
      <c r="P82" s="66"/>
      <c r="Q82" s="66"/>
      <c r="R82" s="69">
        <f t="shared" si="10"/>
        <v>60</v>
      </c>
      <c r="S82" s="57"/>
      <c r="T82" s="57"/>
      <c r="U82" s="57"/>
      <c r="V82" s="73"/>
      <c r="W82" s="71"/>
      <c r="X82" s="57">
        <f t="shared" si="11"/>
        <v>-1</v>
      </c>
      <c r="Y82" s="57">
        <f t="shared" si="12"/>
        <v>1</v>
      </c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</row>
    <row r="83" ht="19.5" customHeight="1">
      <c r="A83" s="72">
        <v>77.0</v>
      </c>
      <c r="B83" s="26" t="s">
        <v>193</v>
      </c>
      <c r="C83" s="26" t="s">
        <v>194</v>
      </c>
      <c r="D83" s="64">
        <v>27.0</v>
      </c>
      <c r="E83" s="65">
        <f t="shared" si="1"/>
        <v>1</v>
      </c>
      <c r="F83" s="66">
        <f t="shared" si="2"/>
        <v>1</v>
      </c>
      <c r="G83" s="67">
        <f t="shared" si="3"/>
        <v>1</v>
      </c>
      <c r="H83" s="68">
        <v>25.0</v>
      </c>
      <c r="I83" s="65">
        <f t="shared" si="4"/>
        <v>1</v>
      </c>
      <c r="J83" s="66">
        <f t="shared" si="5"/>
        <v>1</v>
      </c>
      <c r="K83" s="67">
        <f t="shared" si="6"/>
        <v>0</v>
      </c>
      <c r="L83" s="64">
        <v>9.0</v>
      </c>
      <c r="M83" s="65">
        <f t="shared" si="7"/>
        <v>0</v>
      </c>
      <c r="N83" s="66">
        <f t="shared" si="8"/>
        <v>0</v>
      </c>
      <c r="O83" s="66">
        <f t="shared" si="9"/>
        <v>0</v>
      </c>
      <c r="P83" s="66"/>
      <c r="Q83" s="66"/>
      <c r="R83" s="69">
        <f t="shared" si="10"/>
        <v>61</v>
      </c>
      <c r="S83" s="57"/>
      <c r="T83" s="57"/>
      <c r="U83" s="57"/>
      <c r="V83" s="73"/>
      <c r="W83" s="71"/>
      <c r="X83" s="57">
        <f t="shared" si="11"/>
        <v>-1</v>
      </c>
      <c r="Y83" s="57">
        <f t="shared" si="12"/>
        <v>1</v>
      </c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</row>
    <row r="84" ht="19.5" customHeight="1">
      <c r="A84" s="72">
        <v>78.0</v>
      </c>
      <c r="B84" s="26" t="s">
        <v>195</v>
      </c>
      <c r="C84" s="26" t="s">
        <v>196</v>
      </c>
      <c r="D84" s="64">
        <v>28.0</v>
      </c>
      <c r="E84" s="65">
        <f t="shared" si="1"/>
        <v>1</v>
      </c>
      <c r="F84" s="66">
        <f t="shared" si="2"/>
        <v>1</v>
      </c>
      <c r="G84" s="67">
        <f t="shared" si="3"/>
        <v>1</v>
      </c>
      <c r="H84" s="68">
        <v>28.0</v>
      </c>
      <c r="I84" s="65">
        <f t="shared" si="4"/>
        <v>1</v>
      </c>
      <c r="J84" s="66">
        <f t="shared" si="5"/>
        <v>1</v>
      </c>
      <c r="K84" s="67">
        <f t="shared" si="6"/>
        <v>1</v>
      </c>
      <c r="L84" s="64">
        <v>14.0</v>
      </c>
      <c r="M84" s="65">
        <f t="shared" si="7"/>
        <v>1</v>
      </c>
      <c r="N84" s="66">
        <f t="shared" si="8"/>
        <v>1</v>
      </c>
      <c r="O84" s="66">
        <f t="shared" si="9"/>
        <v>1</v>
      </c>
      <c r="P84" s="66"/>
      <c r="Q84" s="66"/>
      <c r="R84" s="69">
        <f t="shared" si="10"/>
        <v>70</v>
      </c>
      <c r="S84" s="57"/>
      <c r="T84" s="57"/>
      <c r="U84" s="57"/>
      <c r="V84" s="73"/>
      <c r="W84" s="71"/>
      <c r="X84" s="57">
        <f t="shared" si="11"/>
        <v>-1</v>
      </c>
      <c r="Y84" s="57">
        <f t="shared" si="12"/>
        <v>1</v>
      </c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</row>
    <row r="85" ht="19.5" customHeight="1">
      <c r="A85" s="63">
        <v>79.0</v>
      </c>
      <c r="B85" s="26" t="s">
        <v>197</v>
      </c>
      <c r="C85" s="26" t="s">
        <v>198</v>
      </c>
      <c r="D85" s="64">
        <v>26.0</v>
      </c>
      <c r="E85" s="65">
        <f t="shared" si="1"/>
        <v>1</v>
      </c>
      <c r="F85" s="66">
        <f t="shared" si="2"/>
        <v>1</v>
      </c>
      <c r="G85" s="67">
        <f t="shared" si="3"/>
        <v>1</v>
      </c>
      <c r="H85" s="68">
        <v>26.0</v>
      </c>
      <c r="I85" s="65">
        <f t="shared" si="4"/>
        <v>1</v>
      </c>
      <c r="J85" s="66">
        <f t="shared" si="5"/>
        <v>1</v>
      </c>
      <c r="K85" s="67">
        <f t="shared" si="6"/>
        <v>1</v>
      </c>
      <c r="L85" s="64">
        <v>14.0</v>
      </c>
      <c r="M85" s="65">
        <f t="shared" si="7"/>
        <v>1</v>
      </c>
      <c r="N85" s="66">
        <f t="shared" si="8"/>
        <v>1</v>
      </c>
      <c r="O85" s="66">
        <f t="shared" si="9"/>
        <v>1</v>
      </c>
      <c r="P85" s="66"/>
      <c r="Q85" s="66"/>
      <c r="R85" s="69">
        <f t="shared" si="10"/>
        <v>66</v>
      </c>
      <c r="S85" s="57"/>
      <c r="T85" s="57"/>
      <c r="U85" s="57"/>
      <c r="V85" s="73"/>
      <c r="W85" s="71"/>
      <c r="X85" s="57">
        <f t="shared" si="11"/>
        <v>-1</v>
      </c>
      <c r="Y85" s="57">
        <f t="shared" si="12"/>
        <v>1</v>
      </c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</row>
    <row r="86" ht="19.5" customHeight="1">
      <c r="A86" s="72">
        <v>80.0</v>
      </c>
      <c r="B86" s="26" t="s">
        <v>199</v>
      </c>
      <c r="C86" s="26" t="s">
        <v>200</v>
      </c>
      <c r="D86" s="64">
        <v>28.0</v>
      </c>
      <c r="E86" s="65">
        <f t="shared" si="1"/>
        <v>1</v>
      </c>
      <c r="F86" s="66">
        <f t="shared" si="2"/>
        <v>1</v>
      </c>
      <c r="G86" s="67">
        <f t="shared" si="3"/>
        <v>1</v>
      </c>
      <c r="H86" s="68">
        <v>27.0</v>
      </c>
      <c r="I86" s="65">
        <f t="shared" si="4"/>
        <v>1</v>
      </c>
      <c r="J86" s="66">
        <f t="shared" si="5"/>
        <v>1</v>
      </c>
      <c r="K86" s="67">
        <f t="shared" si="6"/>
        <v>1</v>
      </c>
      <c r="L86" s="64">
        <v>14.0</v>
      </c>
      <c r="M86" s="65">
        <f t="shared" si="7"/>
        <v>1</v>
      </c>
      <c r="N86" s="66">
        <f t="shared" si="8"/>
        <v>1</v>
      </c>
      <c r="O86" s="66">
        <f t="shared" si="9"/>
        <v>1</v>
      </c>
      <c r="P86" s="66"/>
      <c r="Q86" s="66"/>
      <c r="R86" s="69">
        <f t="shared" si="10"/>
        <v>69</v>
      </c>
      <c r="S86" s="57"/>
      <c r="T86" s="57"/>
      <c r="U86" s="57"/>
      <c r="V86" s="73"/>
      <c r="W86" s="71"/>
      <c r="X86" s="57">
        <f t="shared" si="11"/>
        <v>-1</v>
      </c>
      <c r="Y86" s="57">
        <f t="shared" si="12"/>
        <v>1</v>
      </c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</row>
    <row r="87" ht="19.5" customHeight="1">
      <c r="A87" s="72">
        <v>81.0</v>
      </c>
      <c r="B87" s="26" t="s">
        <v>201</v>
      </c>
      <c r="C87" s="26" t="s">
        <v>202</v>
      </c>
      <c r="D87" s="64">
        <v>27.0</v>
      </c>
      <c r="E87" s="65">
        <f t="shared" si="1"/>
        <v>1</v>
      </c>
      <c r="F87" s="66">
        <f t="shared" si="2"/>
        <v>1</v>
      </c>
      <c r="G87" s="67">
        <f t="shared" si="3"/>
        <v>1</v>
      </c>
      <c r="H87" s="68">
        <v>28.0</v>
      </c>
      <c r="I87" s="65">
        <f t="shared" si="4"/>
        <v>1</v>
      </c>
      <c r="J87" s="66">
        <f t="shared" si="5"/>
        <v>1</v>
      </c>
      <c r="K87" s="67">
        <f t="shared" si="6"/>
        <v>1</v>
      </c>
      <c r="L87" s="64">
        <v>14.0</v>
      </c>
      <c r="M87" s="65">
        <f t="shared" si="7"/>
        <v>1</v>
      </c>
      <c r="N87" s="66">
        <f t="shared" si="8"/>
        <v>1</v>
      </c>
      <c r="O87" s="66">
        <f t="shared" si="9"/>
        <v>1</v>
      </c>
      <c r="P87" s="66"/>
      <c r="Q87" s="66"/>
      <c r="R87" s="69">
        <f t="shared" si="10"/>
        <v>69</v>
      </c>
      <c r="S87" s="57"/>
      <c r="T87" s="57"/>
      <c r="U87" s="57"/>
      <c r="V87" s="73"/>
      <c r="W87" s="71"/>
      <c r="X87" s="57">
        <f t="shared" si="11"/>
        <v>-1</v>
      </c>
      <c r="Y87" s="57">
        <f t="shared" si="12"/>
        <v>1</v>
      </c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</row>
    <row r="88" ht="19.5" customHeight="1">
      <c r="A88" s="63">
        <v>82.0</v>
      </c>
      <c r="B88" s="26" t="s">
        <v>203</v>
      </c>
      <c r="C88" s="26" t="s">
        <v>204</v>
      </c>
      <c r="D88" s="64">
        <v>28.0</v>
      </c>
      <c r="E88" s="65">
        <f t="shared" si="1"/>
        <v>1</v>
      </c>
      <c r="F88" s="66">
        <f t="shared" si="2"/>
        <v>1</v>
      </c>
      <c r="G88" s="67">
        <f t="shared" si="3"/>
        <v>1</v>
      </c>
      <c r="H88" s="68">
        <v>28.0</v>
      </c>
      <c r="I88" s="65">
        <f t="shared" si="4"/>
        <v>1</v>
      </c>
      <c r="J88" s="66">
        <f t="shared" si="5"/>
        <v>1</v>
      </c>
      <c r="K88" s="67">
        <f t="shared" si="6"/>
        <v>1</v>
      </c>
      <c r="L88" s="64">
        <v>14.0</v>
      </c>
      <c r="M88" s="65">
        <f t="shared" si="7"/>
        <v>1</v>
      </c>
      <c r="N88" s="66">
        <f t="shared" si="8"/>
        <v>1</v>
      </c>
      <c r="O88" s="66">
        <f t="shared" si="9"/>
        <v>1</v>
      </c>
      <c r="P88" s="66"/>
      <c r="Q88" s="66"/>
      <c r="R88" s="69">
        <f t="shared" si="10"/>
        <v>70</v>
      </c>
      <c r="S88" s="57"/>
      <c r="T88" s="57"/>
      <c r="U88" s="57"/>
      <c r="V88" s="73"/>
      <c r="W88" s="71"/>
      <c r="X88" s="57">
        <f t="shared" si="11"/>
        <v>-1</v>
      </c>
      <c r="Y88" s="57">
        <f t="shared" si="12"/>
        <v>1</v>
      </c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</row>
    <row r="89" ht="19.5" customHeight="1">
      <c r="A89" s="72">
        <v>83.0</v>
      </c>
      <c r="B89" s="26" t="s">
        <v>205</v>
      </c>
      <c r="C89" s="26" t="s">
        <v>206</v>
      </c>
      <c r="D89" s="64">
        <v>27.0</v>
      </c>
      <c r="E89" s="65">
        <f t="shared" si="1"/>
        <v>1</v>
      </c>
      <c r="F89" s="66">
        <f t="shared" si="2"/>
        <v>1</v>
      </c>
      <c r="G89" s="67">
        <f t="shared" si="3"/>
        <v>1</v>
      </c>
      <c r="H89" s="68">
        <v>21.0</v>
      </c>
      <c r="I89" s="65">
        <f t="shared" si="4"/>
        <v>1</v>
      </c>
      <c r="J89" s="66">
        <f t="shared" si="5"/>
        <v>0</v>
      </c>
      <c r="K89" s="67">
        <f t="shared" si="6"/>
        <v>0</v>
      </c>
      <c r="L89" s="64">
        <v>13.0</v>
      </c>
      <c r="M89" s="65">
        <f t="shared" si="7"/>
        <v>1</v>
      </c>
      <c r="N89" s="66">
        <f t="shared" si="8"/>
        <v>1</v>
      </c>
      <c r="O89" s="66">
        <f t="shared" si="9"/>
        <v>1</v>
      </c>
      <c r="P89" s="66"/>
      <c r="Q89" s="66"/>
      <c r="R89" s="69">
        <f t="shared" si="10"/>
        <v>61</v>
      </c>
      <c r="S89" s="57"/>
      <c r="T89" s="57"/>
      <c r="U89" s="57"/>
      <c r="V89" s="73"/>
      <c r="W89" s="71"/>
      <c r="X89" s="57">
        <f t="shared" si="11"/>
        <v>-1</v>
      </c>
      <c r="Y89" s="57">
        <f t="shared" si="12"/>
        <v>1</v>
      </c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</row>
    <row r="90" ht="19.5" customHeight="1">
      <c r="A90" s="72">
        <v>84.0</v>
      </c>
      <c r="B90" s="26" t="s">
        <v>207</v>
      </c>
      <c r="C90" s="26" t="s">
        <v>208</v>
      </c>
      <c r="D90" s="64">
        <v>25.0</v>
      </c>
      <c r="E90" s="65">
        <f t="shared" si="1"/>
        <v>1</v>
      </c>
      <c r="F90" s="66">
        <f t="shared" si="2"/>
        <v>1</v>
      </c>
      <c r="G90" s="67">
        <f t="shared" si="3"/>
        <v>0</v>
      </c>
      <c r="H90" s="68">
        <v>28.0</v>
      </c>
      <c r="I90" s="65">
        <f t="shared" si="4"/>
        <v>1</v>
      </c>
      <c r="J90" s="66">
        <f t="shared" si="5"/>
        <v>1</v>
      </c>
      <c r="K90" s="67">
        <f t="shared" si="6"/>
        <v>1</v>
      </c>
      <c r="L90" s="64">
        <v>14.0</v>
      </c>
      <c r="M90" s="65">
        <f t="shared" si="7"/>
        <v>1</v>
      </c>
      <c r="N90" s="66">
        <f t="shared" si="8"/>
        <v>1</v>
      </c>
      <c r="O90" s="66">
        <f t="shared" si="9"/>
        <v>1</v>
      </c>
      <c r="P90" s="66"/>
      <c r="Q90" s="66"/>
      <c r="R90" s="69">
        <f t="shared" si="10"/>
        <v>67</v>
      </c>
      <c r="S90" s="57"/>
      <c r="T90" s="57"/>
      <c r="U90" s="57"/>
      <c r="V90" s="73"/>
      <c r="W90" s="71"/>
      <c r="X90" s="57">
        <f t="shared" si="11"/>
        <v>-1</v>
      </c>
      <c r="Y90" s="57">
        <f t="shared" si="12"/>
        <v>1</v>
      </c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</row>
    <row r="91" ht="19.5" customHeight="1">
      <c r="A91" s="63">
        <v>85.0</v>
      </c>
      <c r="B91" s="26" t="s">
        <v>209</v>
      </c>
      <c r="C91" s="26" t="s">
        <v>210</v>
      </c>
      <c r="D91" s="64">
        <v>24.0</v>
      </c>
      <c r="E91" s="65">
        <f t="shared" si="1"/>
        <v>1</v>
      </c>
      <c r="F91" s="66">
        <f t="shared" si="2"/>
        <v>1</v>
      </c>
      <c r="G91" s="67">
        <f t="shared" si="3"/>
        <v>0</v>
      </c>
      <c r="H91" s="68">
        <v>25.0</v>
      </c>
      <c r="I91" s="65">
        <f t="shared" si="4"/>
        <v>1</v>
      </c>
      <c r="J91" s="66">
        <f t="shared" si="5"/>
        <v>1</v>
      </c>
      <c r="K91" s="67">
        <f t="shared" si="6"/>
        <v>0</v>
      </c>
      <c r="L91" s="64">
        <v>5.0</v>
      </c>
      <c r="M91" s="65">
        <f t="shared" si="7"/>
        <v>0</v>
      </c>
      <c r="N91" s="66">
        <f t="shared" si="8"/>
        <v>0</v>
      </c>
      <c r="O91" s="66">
        <f t="shared" si="9"/>
        <v>0</v>
      </c>
      <c r="P91" s="66"/>
      <c r="Q91" s="66"/>
      <c r="R91" s="69">
        <f t="shared" si="10"/>
        <v>54</v>
      </c>
      <c r="S91" s="57"/>
      <c r="T91" s="57"/>
      <c r="U91" s="57"/>
      <c r="V91" s="73"/>
      <c r="W91" s="71"/>
      <c r="X91" s="57">
        <f t="shared" si="11"/>
        <v>-1</v>
      </c>
      <c r="Y91" s="57">
        <f t="shared" si="12"/>
        <v>1</v>
      </c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</row>
    <row r="92" ht="19.5" customHeight="1">
      <c r="A92" s="72">
        <v>86.0</v>
      </c>
      <c r="B92" s="26" t="s">
        <v>211</v>
      </c>
      <c r="C92" s="26" t="s">
        <v>212</v>
      </c>
      <c r="D92" s="64">
        <v>21.0</v>
      </c>
      <c r="E92" s="65">
        <f t="shared" si="1"/>
        <v>1</v>
      </c>
      <c r="F92" s="66">
        <f t="shared" si="2"/>
        <v>0</v>
      </c>
      <c r="G92" s="67">
        <f t="shared" si="3"/>
        <v>0</v>
      </c>
      <c r="H92" s="68">
        <v>26.0</v>
      </c>
      <c r="I92" s="65">
        <f t="shared" si="4"/>
        <v>1</v>
      </c>
      <c r="J92" s="66">
        <f t="shared" si="5"/>
        <v>1</v>
      </c>
      <c r="K92" s="67">
        <f t="shared" si="6"/>
        <v>1</v>
      </c>
      <c r="L92" s="64">
        <v>6.0</v>
      </c>
      <c r="M92" s="65">
        <f t="shared" si="7"/>
        <v>0</v>
      </c>
      <c r="N92" s="66">
        <f t="shared" si="8"/>
        <v>0</v>
      </c>
      <c r="O92" s="66">
        <f t="shared" si="9"/>
        <v>0</v>
      </c>
      <c r="P92" s="66"/>
      <c r="Q92" s="66"/>
      <c r="R92" s="69">
        <f t="shared" si="10"/>
        <v>53</v>
      </c>
      <c r="S92" s="57"/>
      <c r="T92" s="57"/>
      <c r="U92" s="57"/>
      <c r="V92" s="73"/>
      <c r="W92" s="71"/>
      <c r="X92" s="57">
        <f t="shared" si="11"/>
        <v>-1</v>
      </c>
      <c r="Y92" s="57">
        <f t="shared" si="12"/>
        <v>1</v>
      </c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</row>
    <row r="93" ht="19.5" customHeight="1">
      <c r="A93" s="72">
        <v>87.0</v>
      </c>
      <c r="B93" s="26" t="s">
        <v>213</v>
      </c>
      <c r="C93" s="26" t="s">
        <v>214</v>
      </c>
      <c r="D93" s="64">
        <v>24.0</v>
      </c>
      <c r="E93" s="65">
        <f t="shared" si="1"/>
        <v>1</v>
      </c>
      <c r="F93" s="66">
        <f t="shared" si="2"/>
        <v>1</v>
      </c>
      <c r="G93" s="67">
        <f t="shared" si="3"/>
        <v>0</v>
      </c>
      <c r="H93" s="68">
        <v>27.0</v>
      </c>
      <c r="I93" s="65">
        <f t="shared" si="4"/>
        <v>1</v>
      </c>
      <c r="J93" s="66">
        <f t="shared" si="5"/>
        <v>1</v>
      </c>
      <c r="K93" s="67">
        <f t="shared" si="6"/>
        <v>1</v>
      </c>
      <c r="L93" s="64">
        <v>5.0</v>
      </c>
      <c r="M93" s="65">
        <f t="shared" si="7"/>
        <v>0</v>
      </c>
      <c r="N93" s="66">
        <f t="shared" si="8"/>
        <v>0</v>
      </c>
      <c r="O93" s="66">
        <f t="shared" si="9"/>
        <v>0</v>
      </c>
      <c r="P93" s="66"/>
      <c r="Q93" s="66"/>
      <c r="R93" s="69">
        <f t="shared" si="10"/>
        <v>56</v>
      </c>
      <c r="S93" s="57"/>
      <c r="T93" s="57"/>
      <c r="U93" s="57"/>
      <c r="V93" s="73"/>
      <c r="W93" s="71"/>
      <c r="X93" s="57">
        <f t="shared" si="11"/>
        <v>-1</v>
      </c>
      <c r="Y93" s="57">
        <f t="shared" si="12"/>
        <v>1</v>
      </c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</row>
    <row r="94" ht="19.5" customHeight="1">
      <c r="A94" s="63">
        <v>88.0</v>
      </c>
      <c r="B94" s="26" t="s">
        <v>215</v>
      </c>
      <c r="C94" s="26" t="s">
        <v>216</v>
      </c>
      <c r="D94" s="64">
        <v>28.0</v>
      </c>
      <c r="E94" s="65">
        <f t="shared" si="1"/>
        <v>1</v>
      </c>
      <c r="F94" s="66">
        <f t="shared" si="2"/>
        <v>1</v>
      </c>
      <c r="G94" s="67">
        <f t="shared" si="3"/>
        <v>1</v>
      </c>
      <c r="H94" s="68">
        <v>22.0</v>
      </c>
      <c r="I94" s="65">
        <f t="shared" si="4"/>
        <v>1</v>
      </c>
      <c r="J94" s="66">
        <f t="shared" si="5"/>
        <v>0</v>
      </c>
      <c r="K94" s="67">
        <f t="shared" si="6"/>
        <v>0</v>
      </c>
      <c r="L94" s="64">
        <v>12.0</v>
      </c>
      <c r="M94" s="65">
        <f t="shared" si="7"/>
        <v>1</v>
      </c>
      <c r="N94" s="66">
        <f t="shared" si="8"/>
        <v>1</v>
      </c>
      <c r="O94" s="66">
        <f t="shared" si="9"/>
        <v>0</v>
      </c>
      <c r="P94" s="66"/>
      <c r="Q94" s="66"/>
      <c r="R94" s="69">
        <f t="shared" si="10"/>
        <v>62</v>
      </c>
      <c r="S94" s="57"/>
      <c r="T94" s="57"/>
      <c r="U94" s="57"/>
      <c r="V94" s="73"/>
      <c r="W94" s="71"/>
      <c r="X94" s="57">
        <f t="shared" si="11"/>
        <v>-1</v>
      </c>
      <c r="Y94" s="57">
        <f t="shared" si="12"/>
        <v>1</v>
      </c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</row>
    <row r="95" ht="19.5" customHeight="1">
      <c r="A95" s="72">
        <v>89.0</v>
      </c>
      <c r="B95" s="26" t="s">
        <v>217</v>
      </c>
      <c r="C95" s="26" t="s">
        <v>218</v>
      </c>
      <c r="D95" s="64">
        <v>19.0</v>
      </c>
      <c r="E95" s="65">
        <f t="shared" si="1"/>
        <v>0</v>
      </c>
      <c r="F95" s="66">
        <f t="shared" si="2"/>
        <v>0</v>
      </c>
      <c r="G95" s="67">
        <f t="shared" si="3"/>
        <v>0</v>
      </c>
      <c r="H95" s="68">
        <v>24.0</v>
      </c>
      <c r="I95" s="65">
        <f t="shared" si="4"/>
        <v>1</v>
      </c>
      <c r="J95" s="66">
        <f t="shared" si="5"/>
        <v>1</v>
      </c>
      <c r="K95" s="67">
        <f t="shared" si="6"/>
        <v>0</v>
      </c>
      <c r="L95" s="64">
        <v>12.0</v>
      </c>
      <c r="M95" s="65">
        <f t="shared" si="7"/>
        <v>1</v>
      </c>
      <c r="N95" s="66">
        <f t="shared" si="8"/>
        <v>1</v>
      </c>
      <c r="O95" s="66">
        <f t="shared" si="9"/>
        <v>0</v>
      </c>
      <c r="P95" s="66"/>
      <c r="Q95" s="66"/>
      <c r="R95" s="69">
        <f t="shared" si="10"/>
        <v>55</v>
      </c>
      <c r="S95" s="57"/>
      <c r="T95" s="57"/>
      <c r="U95" s="57"/>
      <c r="V95" s="73"/>
      <c r="W95" s="71"/>
      <c r="X95" s="57">
        <f t="shared" si="11"/>
        <v>-1</v>
      </c>
      <c r="Y95" s="57">
        <f t="shared" si="12"/>
        <v>1</v>
      </c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</row>
    <row r="96" ht="19.5" customHeight="1">
      <c r="A96" s="72">
        <v>90.0</v>
      </c>
      <c r="B96" s="26" t="s">
        <v>219</v>
      </c>
      <c r="C96" s="26" t="s">
        <v>220</v>
      </c>
      <c r="D96" s="64">
        <v>28.0</v>
      </c>
      <c r="E96" s="65">
        <f t="shared" si="1"/>
        <v>1</v>
      </c>
      <c r="F96" s="66">
        <f t="shared" si="2"/>
        <v>1</v>
      </c>
      <c r="G96" s="67">
        <f t="shared" si="3"/>
        <v>1</v>
      </c>
      <c r="H96" s="68">
        <v>28.0</v>
      </c>
      <c r="I96" s="65">
        <f t="shared" si="4"/>
        <v>1</v>
      </c>
      <c r="J96" s="66">
        <f t="shared" si="5"/>
        <v>1</v>
      </c>
      <c r="K96" s="67">
        <f t="shared" si="6"/>
        <v>1</v>
      </c>
      <c r="L96" s="64">
        <v>13.0</v>
      </c>
      <c r="M96" s="65">
        <f t="shared" si="7"/>
        <v>1</v>
      </c>
      <c r="N96" s="66">
        <f t="shared" si="8"/>
        <v>1</v>
      </c>
      <c r="O96" s="66">
        <f t="shared" si="9"/>
        <v>1</v>
      </c>
      <c r="P96" s="66"/>
      <c r="Q96" s="66"/>
      <c r="R96" s="69">
        <f t="shared" si="10"/>
        <v>69</v>
      </c>
      <c r="S96" s="57"/>
      <c r="T96" s="57"/>
      <c r="U96" s="57"/>
      <c r="V96" s="73"/>
      <c r="W96" s="71"/>
      <c r="X96" s="57">
        <f t="shared" si="11"/>
        <v>-1</v>
      </c>
      <c r="Y96" s="57">
        <f t="shared" si="12"/>
        <v>1</v>
      </c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</row>
    <row r="97" ht="19.5" customHeight="1">
      <c r="A97" s="63">
        <v>91.0</v>
      </c>
      <c r="B97" s="26" t="s">
        <v>221</v>
      </c>
      <c r="C97" s="26" t="s">
        <v>222</v>
      </c>
      <c r="D97" s="64">
        <v>26.0</v>
      </c>
      <c r="E97" s="65">
        <f t="shared" si="1"/>
        <v>1</v>
      </c>
      <c r="F97" s="66">
        <f t="shared" si="2"/>
        <v>1</v>
      </c>
      <c r="G97" s="67">
        <f t="shared" si="3"/>
        <v>1</v>
      </c>
      <c r="H97" s="68">
        <v>25.0</v>
      </c>
      <c r="I97" s="65">
        <f t="shared" si="4"/>
        <v>1</v>
      </c>
      <c r="J97" s="66">
        <f t="shared" si="5"/>
        <v>1</v>
      </c>
      <c r="K97" s="67">
        <f t="shared" si="6"/>
        <v>0</v>
      </c>
      <c r="L97" s="64">
        <v>14.0</v>
      </c>
      <c r="M97" s="65">
        <f t="shared" si="7"/>
        <v>1</v>
      </c>
      <c r="N97" s="66">
        <f t="shared" si="8"/>
        <v>1</v>
      </c>
      <c r="O97" s="66">
        <f t="shared" si="9"/>
        <v>1</v>
      </c>
      <c r="P97" s="66"/>
      <c r="Q97" s="66"/>
      <c r="R97" s="69">
        <f t="shared" si="10"/>
        <v>65</v>
      </c>
      <c r="S97" s="57"/>
      <c r="T97" s="57"/>
      <c r="U97" s="57"/>
      <c r="V97" s="73"/>
      <c r="W97" s="71"/>
      <c r="X97" s="57">
        <f t="shared" si="11"/>
        <v>-1</v>
      </c>
      <c r="Y97" s="57">
        <f t="shared" si="12"/>
        <v>1</v>
      </c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</row>
    <row r="98" ht="19.5" customHeight="1">
      <c r="A98" s="72">
        <v>92.0</v>
      </c>
      <c r="B98" s="26" t="s">
        <v>223</v>
      </c>
      <c r="C98" s="26" t="s">
        <v>224</v>
      </c>
      <c r="D98" s="64">
        <v>28.0</v>
      </c>
      <c r="E98" s="65">
        <f t="shared" si="1"/>
        <v>1</v>
      </c>
      <c r="F98" s="66">
        <f t="shared" si="2"/>
        <v>1</v>
      </c>
      <c r="G98" s="67">
        <f t="shared" si="3"/>
        <v>1</v>
      </c>
      <c r="H98" s="68">
        <v>28.0</v>
      </c>
      <c r="I98" s="65">
        <f t="shared" si="4"/>
        <v>1</v>
      </c>
      <c r="J98" s="66">
        <f t="shared" si="5"/>
        <v>1</v>
      </c>
      <c r="K98" s="67">
        <f t="shared" si="6"/>
        <v>1</v>
      </c>
      <c r="L98" s="64">
        <v>14.0</v>
      </c>
      <c r="M98" s="65">
        <f t="shared" si="7"/>
        <v>1</v>
      </c>
      <c r="N98" s="66">
        <f t="shared" si="8"/>
        <v>1</v>
      </c>
      <c r="O98" s="66">
        <f t="shared" si="9"/>
        <v>1</v>
      </c>
      <c r="P98" s="66"/>
      <c r="Q98" s="66"/>
      <c r="R98" s="69">
        <f t="shared" si="10"/>
        <v>70</v>
      </c>
      <c r="S98" s="57"/>
      <c r="T98" s="57"/>
      <c r="U98" s="57"/>
      <c r="V98" s="73"/>
      <c r="W98" s="71"/>
      <c r="X98" s="57">
        <f t="shared" si="11"/>
        <v>-1</v>
      </c>
      <c r="Y98" s="57">
        <f t="shared" si="12"/>
        <v>1</v>
      </c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</row>
    <row r="99" ht="19.5" customHeight="1">
      <c r="A99" s="72">
        <v>93.0</v>
      </c>
      <c r="B99" s="26" t="s">
        <v>225</v>
      </c>
      <c r="C99" s="26" t="s">
        <v>226</v>
      </c>
      <c r="D99" s="64">
        <v>23.0</v>
      </c>
      <c r="E99" s="65">
        <f t="shared" si="1"/>
        <v>1</v>
      </c>
      <c r="F99" s="66">
        <f t="shared" si="2"/>
        <v>1</v>
      </c>
      <c r="G99" s="67">
        <f t="shared" si="3"/>
        <v>0</v>
      </c>
      <c r="H99" s="68">
        <v>28.0</v>
      </c>
      <c r="I99" s="65">
        <f t="shared" si="4"/>
        <v>1</v>
      </c>
      <c r="J99" s="66">
        <f t="shared" si="5"/>
        <v>1</v>
      </c>
      <c r="K99" s="67">
        <f t="shared" si="6"/>
        <v>1</v>
      </c>
      <c r="L99" s="64">
        <v>9.0</v>
      </c>
      <c r="M99" s="65">
        <f t="shared" si="7"/>
        <v>0</v>
      </c>
      <c r="N99" s="66">
        <f t="shared" si="8"/>
        <v>0</v>
      </c>
      <c r="O99" s="66">
        <f t="shared" si="9"/>
        <v>0</v>
      </c>
      <c r="P99" s="66"/>
      <c r="Q99" s="66"/>
      <c r="R99" s="69">
        <f t="shared" si="10"/>
        <v>60</v>
      </c>
      <c r="S99" s="57"/>
      <c r="T99" s="57"/>
      <c r="U99" s="57"/>
      <c r="V99" s="73"/>
      <c r="W99" s="71"/>
      <c r="X99" s="57">
        <f t="shared" si="11"/>
        <v>-1</v>
      </c>
      <c r="Y99" s="57">
        <f t="shared" si="12"/>
        <v>1</v>
      </c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</row>
    <row r="100" ht="19.5" customHeight="1">
      <c r="A100" s="63">
        <v>94.0</v>
      </c>
      <c r="B100" s="26" t="s">
        <v>227</v>
      </c>
      <c r="C100" s="26" t="s">
        <v>228</v>
      </c>
      <c r="D100" s="64">
        <v>26.0</v>
      </c>
      <c r="E100" s="65">
        <f t="shared" si="1"/>
        <v>1</v>
      </c>
      <c r="F100" s="66">
        <f t="shared" si="2"/>
        <v>1</v>
      </c>
      <c r="G100" s="67">
        <f t="shared" si="3"/>
        <v>1</v>
      </c>
      <c r="H100" s="68">
        <v>28.0</v>
      </c>
      <c r="I100" s="65">
        <f t="shared" si="4"/>
        <v>1</v>
      </c>
      <c r="J100" s="66">
        <f t="shared" si="5"/>
        <v>1</v>
      </c>
      <c r="K100" s="67">
        <f t="shared" si="6"/>
        <v>1</v>
      </c>
      <c r="L100" s="64">
        <v>14.0</v>
      </c>
      <c r="M100" s="65">
        <f t="shared" si="7"/>
        <v>1</v>
      </c>
      <c r="N100" s="66">
        <f t="shared" si="8"/>
        <v>1</v>
      </c>
      <c r="O100" s="66">
        <f t="shared" si="9"/>
        <v>1</v>
      </c>
      <c r="P100" s="66"/>
      <c r="Q100" s="66"/>
      <c r="R100" s="69">
        <f t="shared" si="10"/>
        <v>68</v>
      </c>
      <c r="S100" s="57"/>
      <c r="T100" s="57"/>
      <c r="U100" s="57"/>
      <c r="V100" s="73"/>
      <c r="W100" s="71"/>
      <c r="X100" s="57">
        <f t="shared" si="11"/>
        <v>-1</v>
      </c>
      <c r="Y100" s="57">
        <f t="shared" si="12"/>
        <v>1</v>
      </c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</row>
    <row r="101" ht="19.5" customHeight="1">
      <c r="A101" s="72">
        <v>95.0</v>
      </c>
      <c r="B101" s="26" t="s">
        <v>229</v>
      </c>
      <c r="C101" s="26" t="s">
        <v>230</v>
      </c>
      <c r="D101" s="64">
        <v>26.0</v>
      </c>
      <c r="E101" s="65">
        <f t="shared" si="1"/>
        <v>1</v>
      </c>
      <c r="F101" s="66">
        <f t="shared" si="2"/>
        <v>1</v>
      </c>
      <c r="G101" s="67">
        <f t="shared" si="3"/>
        <v>1</v>
      </c>
      <c r="H101" s="68">
        <v>26.0</v>
      </c>
      <c r="I101" s="65">
        <f t="shared" si="4"/>
        <v>1</v>
      </c>
      <c r="J101" s="66">
        <f t="shared" si="5"/>
        <v>1</v>
      </c>
      <c r="K101" s="67">
        <f t="shared" si="6"/>
        <v>1</v>
      </c>
      <c r="L101" s="64">
        <v>10.0</v>
      </c>
      <c r="M101" s="65">
        <f t="shared" si="7"/>
        <v>1</v>
      </c>
      <c r="N101" s="66">
        <f t="shared" si="8"/>
        <v>0</v>
      </c>
      <c r="O101" s="66">
        <f t="shared" si="9"/>
        <v>0</v>
      </c>
      <c r="P101" s="66"/>
      <c r="Q101" s="66"/>
      <c r="R101" s="69">
        <f t="shared" si="10"/>
        <v>62</v>
      </c>
      <c r="S101" s="57"/>
      <c r="T101" s="57"/>
      <c r="U101" s="57"/>
      <c r="V101" s="73"/>
      <c r="W101" s="71"/>
      <c r="X101" s="57">
        <f t="shared" si="11"/>
        <v>-1</v>
      </c>
      <c r="Y101" s="57">
        <f t="shared" si="12"/>
        <v>1</v>
      </c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</row>
    <row r="102" ht="19.5" customHeight="1">
      <c r="A102" s="72">
        <v>96.0</v>
      </c>
      <c r="B102" s="26" t="s">
        <v>231</v>
      </c>
      <c r="C102" s="26" t="s">
        <v>232</v>
      </c>
      <c r="D102" s="64">
        <v>14.0</v>
      </c>
      <c r="E102" s="65">
        <f t="shared" si="1"/>
        <v>0</v>
      </c>
      <c r="F102" s="66">
        <f t="shared" si="2"/>
        <v>0</v>
      </c>
      <c r="G102" s="67">
        <f t="shared" si="3"/>
        <v>0</v>
      </c>
      <c r="H102" s="68">
        <v>27.0</v>
      </c>
      <c r="I102" s="65">
        <f t="shared" si="4"/>
        <v>1</v>
      </c>
      <c r="J102" s="66">
        <f t="shared" si="5"/>
        <v>1</v>
      </c>
      <c r="K102" s="67">
        <f t="shared" si="6"/>
        <v>1</v>
      </c>
      <c r="L102" s="64">
        <v>11.0</v>
      </c>
      <c r="M102" s="65">
        <f t="shared" si="7"/>
        <v>1</v>
      </c>
      <c r="N102" s="66">
        <f t="shared" si="8"/>
        <v>0</v>
      </c>
      <c r="O102" s="66">
        <f t="shared" si="9"/>
        <v>0</v>
      </c>
      <c r="P102" s="66"/>
      <c r="Q102" s="66"/>
      <c r="R102" s="69">
        <f t="shared" si="10"/>
        <v>52</v>
      </c>
      <c r="S102" s="57"/>
      <c r="T102" s="57"/>
      <c r="U102" s="57"/>
      <c r="V102" s="73"/>
      <c r="W102" s="71"/>
      <c r="X102" s="57">
        <f t="shared" si="11"/>
        <v>-1</v>
      </c>
      <c r="Y102" s="57">
        <f t="shared" si="12"/>
        <v>1</v>
      </c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</row>
    <row r="103" ht="19.5" customHeight="1">
      <c r="A103" s="63">
        <v>97.0</v>
      </c>
      <c r="B103" s="26" t="s">
        <v>233</v>
      </c>
      <c r="C103" s="26" t="s">
        <v>234</v>
      </c>
      <c r="D103" s="64">
        <v>27.0</v>
      </c>
      <c r="E103" s="65">
        <f t="shared" si="1"/>
        <v>1</v>
      </c>
      <c r="F103" s="66">
        <f t="shared" si="2"/>
        <v>1</v>
      </c>
      <c r="G103" s="67">
        <f t="shared" si="3"/>
        <v>1</v>
      </c>
      <c r="H103" s="68">
        <v>24.0</v>
      </c>
      <c r="I103" s="65">
        <f t="shared" si="4"/>
        <v>1</v>
      </c>
      <c r="J103" s="66">
        <f t="shared" si="5"/>
        <v>1</v>
      </c>
      <c r="K103" s="67">
        <f t="shared" si="6"/>
        <v>0</v>
      </c>
      <c r="L103" s="64">
        <v>6.0</v>
      </c>
      <c r="M103" s="65">
        <f t="shared" si="7"/>
        <v>0</v>
      </c>
      <c r="N103" s="66">
        <f t="shared" si="8"/>
        <v>0</v>
      </c>
      <c r="O103" s="66">
        <f t="shared" si="9"/>
        <v>0</v>
      </c>
      <c r="P103" s="66"/>
      <c r="Q103" s="66"/>
      <c r="R103" s="69">
        <f t="shared" si="10"/>
        <v>57</v>
      </c>
      <c r="S103" s="57"/>
      <c r="T103" s="57"/>
      <c r="U103" s="57"/>
      <c r="V103" s="73"/>
      <c r="W103" s="71"/>
      <c r="X103" s="57">
        <f t="shared" si="11"/>
        <v>-1</v>
      </c>
      <c r="Y103" s="57">
        <f t="shared" si="12"/>
        <v>1</v>
      </c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</row>
    <row r="104" ht="19.5" customHeight="1">
      <c r="A104" s="72">
        <v>98.0</v>
      </c>
      <c r="B104" s="26" t="s">
        <v>235</v>
      </c>
      <c r="C104" s="26" t="s">
        <v>236</v>
      </c>
      <c r="D104" s="64">
        <v>28.0</v>
      </c>
      <c r="E104" s="65">
        <f t="shared" si="1"/>
        <v>1</v>
      </c>
      <c r="F104" s="66">
        <f t="shared" si="2"/>
        <v>1</v>
      </c>
      <c r="G104" s="67">
        <f t="shared" si="3"/>
        <v>1</v>
      </c>
      <c r="H104" s="68">
        <v>28.0</v>
      </c>
      <c r="I104" s="65">
        <f t="shared" si="4"/>
        <v>1</v>
      </c>
      <c r="J104" s="66">
        <f t="shared" si="5"/>
        <v>1</v>
      </c>
      <c r="K104" s="67">
        <f t="shared" si="6"/>
        <v>1</v>
      </c>
      <c r="L104" s="64">
        <v>13.0</v>
      </c>
      <c r="M104" s="65">
        <f t="shared" si="7"/>
        <v>1</v>
      </c>
      <c r="N104" s="66">
        <f t="shared" si="8"/>
        <v>1</v>
      </c>
      <c r="O104" s="66">
        <f t="shared" si="9"/>
        <v>1</v>
      </c>
      <c r="P104" s="66"/>
      <c r="Q104" s="66"/>
      <c r="R104" s="69">
        <f t="shared" si="10"/>
        <v>69</v>
      </c>
      <c r="S104" s="57"/>
      <c r="T104" s="57"/>
      <c r="U104" s="57"/>
      <c r="V104" s="73"/>
      <c r="W104" s="71"/>
      <c r="X104" s="57">
        <f t="shared" si="11"/>
        <v>-1</v>
      </c>
      <c r="Y104" s="57">
        <f t="shared" si="12"/>
        <v>1</v>
      </c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</row>
    <row r="105" ht="19.5" customHeight="1">
      <c r="A105" s="72">
        <v>99.0</v>
      </c>
      <c r="B105" s="26" t="s">
        <v>237</v>
      </c>
      <c r="C105" s="26" t="s">
        <v>238</v>
      </c>
      <c r="D105" s="64">
        <v>26.0</v>
      </c>
      <c r="E105" s="65">
        <f t="shared" si="1"/>
        <v>1</v>
      </c>
      <c r="F105" s="66">
        <f t="shared" si="2"/>
        <v>1</v>
      </c>
      <c r="G105" s="67">
        <f t="shared" si="3"/>
        <v>1</v>
      </c>
      <c r="H105" s="68">
        <v>22.0</v>
      </c>
      <c r="I105" s="65">
        <f t="shared" si="4"/>
        <v>1</v>
      </c>
      <c r="J105" s="66">
        <f t="shared" si="5"/>
        <v>0</v>
      </c>
      <c r="K105" s="67">
        <f t="shared" si="6"/>
        <v>0</v>
      </c>
      <c r="L105" s="64">
        <v>10.0</v>
      </c>
      <c r="M105" s="65">
        <f t="shared" si="7"/>
        <v>1</v>
      </c>
      <c r="N105" s="66">
        <f t="shared" si="8"/>
        <v>0</v>
      </c>
      <c r="O105" s="66">
        <f t="shared" si="9"/>
        <v>0</v>
      </c>
      <c r="P105" s="66"/>
      <c r="Q105" s="66"/>
      <c r="R105" s="69">
        <f t="shared" si="10"/>
        <v>58</v>
      </c>
      <c r="S105" s="57"/>
      <c r="T105" s="57"/>
      <c r="U105" s="57"/>
      <c r="V105" s="73"/>
      <c r="W105" s="71"/>
      <c r="X105" s="57">
        <f t="shared" si="11"/>
        <v>-1</v>
      </c>
      <c r="Y105" s="57">
        <f t="shared" si="12"/>
        <v>1</v>
      </c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</row>
    <row r="106" ht="19.5" customHeight="1">
      <c r="A106" s="63">
        <v>100.0</v>
      </c>
      <c r="B106" s="26" t="s">
        <v>239</v>
      </c>
      <c r="C106" s="26" t="s">
        <v>240</v>
      </c>
      <c r="D106" s="64">
        <v>15.0</v>
      </c>
      <c r="E106" s="65">
        <f t="shared" si="1"/>
        <v>0</v>
      </c>
      <c r="F106" s="66">
        <f t="shared" si="2"/>
        <v>0</v>
      </c>
      <c r="G106" s="67">
        <f t="shared" si="3"/>
        <v>0</v>
      </c>
      <c r="H106" s="68">
        <v>16.0</v>
      </c>
      <c r="I106" s="65">
        <f t="shared" si="4"/>
        <v>0</v>
      </c>
      <c r="J106" s="66">
        <f t="shared" si="5"/>
        <v>0</v>
      </c>
      <c r="K106" s="67">
        <f t="shared" si="6"/>
        <v>0</v>
      </c>
      <c r="L106" s="64">
        <v>9.0</v>
      </c>
      <c r="M106" s="65">
        <f t="shared" si="7"/>
        <v>0</v>
      </c>
      <c r="N106" s="66">
        <f t="shared" si="8"/>
        <v>0</v>
      </c>
      <c r="O106" s="66">
        <f t="shared" si="9"/>
        <v>0</v>
      </c>
      <c r="P106" s="66"/>
      <c r="Q106" s="66"/>
      <c r="R106" s="69">
        <f t="shared" si="10"/>
        <v>40</v>
      </c>
      <c r="S106" s="57"/>
      <c r="T106" s="57"/>
      <c r="U106" s="57"/>
      <c r="V106" s="73"/>
      <c r="W106" s="71"/>
      <c r="X106" s="57">
        <f t="shared" si="11"/>
        <v>-1</v>
      </c>
      <c r="Y106" s="57">
        <f t="shared" si="12"/>
        <v>1</v>
      </c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</row>
    <row r="107" ht="19.5" customHeight="1">
      <c r="A107" s="72">
        <v>101.0</v>
      </c>
      <c r="B107" s="26" t="s">
        <v>241</v>
      </c>
      <c r="C107" s="26" t="s">
        <v>242</v>
      </c>
      <c r="D107" s="64">
        <v>22.0</v>
      </c>
      <c r="E107" s="65">
        <f t="shared" si="1"/>
        <v>1</v>
      </c>
      <c r="F107" s="66">
        <f t="shared" si="2"/>
        <v>0</v>
      </c>
      <c r="G107" s="67">
        <f t="shared" si="3"/>
        <v>0</v>
      </c>
      <c r="H107" s="68">
        <v>17.0</v>
      </c>
      <c r="I107" s="65">
        <f t="shared" si="4"/>
        <v>0</v>
      </c>
      <c r="J107" s="66">
        <f t="shared" si="5"/>
        <v>0</v>
      </c>
      <c r="K107" s="67">
        <f t="shared" si="6"/>
        <v>0</v>
      </c>
      <c r="L107" s="64">
        <v>11.0</v>
      </c>
      <c r="M107" s="65">
        <f t="shared" si="7"/>
        <v>1</v>
      </c>
      <c r="N107" s="66">
        <f t="shared" si="8"/>
        <v>0</v>
      </c>
      <c r="O107" s="66">
        <f t="shared" si="9"/>
        <v>0</v>
      </c>
      <c r="P107" s="66"/>
      <c r="Q107" s="66"/>
      <c r="R107" s="69">
        <f t="shared" si="10"/>
        <v>50</v>
      </c>
      <c r="S107" s="57"/>
      <c r="T107" s="57"/>
      <c r="U107" s="57"/>
      <c r="V107" s="73"/>
      <c r="W107" s="71"/>
      <c r="X107" s="57">
        <f t="shared" si="11"/>
        <v>-1</v>
      </c>
      <c r="Y107" s="57">
        <f t="shared" si="12"/>
        <v>1</v>
      </c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</row>
    <row r="108" ht="19.5" customHeight="1">
      <c r="A108" s="72">
        <v>102.0</v>
      </c>
      <c r="B108" s="26" t="s">
        <v>243</v>
      </c>
      <c r="C108" s="26" t="s">
        <v>244</v>
      </c>
      <c r="D108" s="64">
        <v>24.0</v>
      </c>
      <c r="E108" s="65">
        <f t="shared" si="1"/>
        <v>1</v>
      </c>
      <c r="F108" s="66">
        <f t="shared" si="2"/>
        <v>1</v>
      </c>
      <c r="G108" s="67">
        <f t="shared" si="3"/>
        <v>0</v>
      </c>
      <c r="H108" s="68">
        <v>28.0</v>
      </c>
      <c r="I108" s="65">
        <f t="shared" si="4"/>
        <v>1</v>
      </c>
      <c r="J108" s="66">
        <f t="shared" si="5"/>
        <v>1</v>
      </c>
      <c r="K108" s="67">
        <f t="shared" si="6"/>
        <v>1</v>
      </c>
      <c r="L108" s="64">
        <v>14.0</v>
      </c>
      <c r="M108" s="65">
        <f t="shared" si="7"/>
        <v>1</v>
      </c>
      <c r="N108" s="66">
        <f t="shared" si="8"/>
        <v>1</v>
      </c>
      <c r="O108" s="66">
        <f t="shared" si="9"/>
        <v>1</v>
      </c>
      <c r="P108" s="66"/>
      <c r="Q108" s="66"/>
      <c r="R108" s="69">
        <f t="shared" si="10"/>
        <v>66</v>
      </c>
      <c r="S108" s="57"/>
      <c r="T108" s="57"/>
      <c r="U108" s="57"/>
      <c r="V108" s="73"/>
      <c r="W108" s="71"/>
      <c r="X108" s="57">
        <f t="shared" si="11"/>
        <v>-1</v>
      </c>
      <c r="Y108" s="57">
        <f t="shared" si="12"/>
        <v>1</v>
      </c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</row>
    <row r="109" ht="19.5" customHeight="1">
      <c r="A109" s="63">
        <v>103.0</v>
      </c>
      <c r="B109" s="26" t="s">
        <v>245</v>
      </c>
      <c r="C109" s="26" t="s">
        <v>246</v>
      </c>
      <c r="D109" s="64">
        <v>28.0</v>
      </c>
      <c r="E109" s="65">
        <f t="shared" si="1"/>
        <v>1</v>
      </c>
      <c r="F109" s="66">
        <f t="shared" si="2"/>
        <v>1</v>
      </c>
      <c r="G109" s="67">
        <f t="shared" si="3"/>
        <v>1</v>
      </c>
      <c r="H109" s="68">
        <v>27.0</v>
      </c>
      <c r="I109" s="65">
        <f t="shared" si="4"/>
        <v>1</v>
      </c>
      <c r="J109" s="66">
        <f t="shared" si="5"/>
        <v>1</v>
      </c>
      <c r="K109" s="67">
        <f t="shared" si="6"/>
        <v>1</v>
      </c>
      <c r="L109" s="64">
        <v>11.0</v>
      </c>
      <c r="M109" s="65">
        <f t="shared" si="7"/>
        <v>1</v>
      </c>
      <c r="N109" s="66">
        <f t="shared" si="8"/>
        <v>0</v>
      </c>
      <c r="O109" s="66">
        <f t="shared" si="9"/>
        <v>0</v>
      </c>
      <c r="P109" s="66"/>
      <c r="Q109" s="66"/>
      <c r="R109" s="69">
        <f t="shared" si="10"/>
        <v>66</v>
      </c>
      <c r="S109" s="57"/>
      <c r="T109" s="57"/>
      <c r="U109" s="57"/>
      <c r="V109" s="73"/>
      <c r="W109" s="71"/>
      <c r="X109" s="57">
        <f t="shared" si="11"/>
        <v>-1</v>
      </c>
      <c r="Y109" s="57">
        <f t="shared" si="12"/>
        <v>1</v>
      </c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</row>
    <row r="110" ht="19.5" customHeight="1">
      <c r="A110" s="72">
        <v>104.0</v>
      </c>
      <c r="B110" s="26" t="s">
        <v>247</v>
      </c>
      <c r="C110" s="26" t="s">
        <v>248</v>
      </c>
      <c r="D110" s="64">
        <v>10.0</v>
      </c>
      <c r="E110" s="65">
        <f t="shared" si="1"/>
        <v>0</v>
      </c>
      <c r="F110" s="66">
        <f t="shared" si="2"/>
        <v>0</v>
      </c>
      <c r="G110" s="67">
        <f t="shared" si="3"/>
        <v>0</v>
      </c>
      <c r="H110" s="68">
        <v>9.0</v>
      </c>
      <c r="I110" s="65">
        <f t="shared" si="4"/>
        <v>0</v>
      </c>
      <c r="J110" s="66">
        <f t="shared" si="5"/>
        <v>0</v>
      </c>
      <c r="K110" s="67">
        <f t="shared" si="6"/>
        <v>0</v>
      </c>
      <c r="L110" s="64">
        <v>12.0</v>
      </c>
      <c r="M110" s="65">
        <f t="shared" si="7"/>
        <v>1</v>
      </c>
      <c r="N110" s="66">
        <f t="shared" si="8"/>
        <v>1</v>
      </c>
      <c r="O110" s="66">
        <f t="shared" si="9"/>
        <v>0</v>
      </c>
      <c r="P110" s="66"/>
      <c r="Q110" s="66"/>
      <c r="R110" s="69">
        <f t="shared" si="10"/>
        <v>31</v>
      </c>
      <c r="S110" s="57"/>
      <c r="T110" s="57"/>
      <c r="U110" s="57"/>
      <c r="V110" s="73"/>
      <c r="W110" s="71"/>
      <c r="X110" s="57">
        <f t="shared" si="11"/>
        <v>-1</v>
      </c>
      <c r="Y110" s="57">
        <f t="shared" si="12"/>
        <v>1</v>
      </c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</row>
    <row r="111" ht="19.5" customHeight="1">
      <c r="A111" s="72">
        <v>105.0</v>
      </c>
      <c r="B111" s="26" t="s">
        <v>249</v>
      </c>
      <c r="C111" s="26" t="s">
        <v>250</v>
      </c>
      <c r="D111" s="64">
        <v>28.0</v>
      </c>
      <c r="E111" s="65">
        <f t="shared" si="1"/>
        <v>1</v>
      </c>
      <c r="F111" s="66">
        <f t="shared" si="2"/>
        <v>1</v>
      </c>
      <c r="G111" s="67">
        <f t="shared" si="3"/>
        <v>1</v>
      </c>
      <c r="H111" s="68">
        <v>20.0</v>
      </c>
      <c r="I111" s="65">
        <f t="shared" si="4"/>
        <v>1</v>
      </c>
      <c r="J111" s="66">
        <f t="shared" si="5"/>
        <v>0</v>
      </c>
      <c r="K111" s="67">
        <f t="shared" si="6"/>
        <v>0</v>
      </c>
      <c r="L111" s="64">
        <v>11.0</v>
      </c>
      <c r="M111" s="65">
        <f t="shared" si="7"/>
        <v>1</v>
      </c>
      <c r="N111" s="66">
        <f t="shared" si="8"/>
        <v>0</v>
      </c>
      <c r="O111" s="66">
        <f t="shared" si="9"/>
        <v>0</v>
      </c>
      <c r="P111" s="66"/>
      <c r="Q111" s="66"/>
      <c r="R111" s="69">
        <f t="shared" si="10"/>
        <v>59</v>
      </c>
      <c r="S111" s="57"/>
      <c r="T111" s="57"/>
      <c r="U111" s="57"/>
      <c r="V111" s="73"/>
      <c r="W111" s="71"/>
      <c r="X111" s="57">
        <f t="shared" si="11"/>
        <v>-1</v>
      </c>
      <c r="Y111" s="57">
        <f t="shared" si="12"/>
        <v>1</v>
      </c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</row>
    <row r="112" ht="19.5" customHeight="1">
      <c r="A112" s="63">
        <v>106.0</v>
      </c>
      <c r="B112" s="26" t="s">
        <v>251</v>
      </c>
      <c r="C112" s="26" t="s">
        <v>252</v>
      </c>
      <c r="D112" s="64">
        <v>17.0</v>
      </c>
      <c r="E112" s="65">
        <f t="shared" si="1"/>
        <v>0</v>
      </c>
      <c r="F112" s="66">
        <f t="shared" si="2"/>
        <v>0</v>
      </c>
      <c r="G112" s="67">
        <f t="shared" si="3"/>
        <v>0</v>
      </c>
      <c r="H112" s="68">
        <v>19.0</v>
      </c>
      <c r="I112" s="65">
        <f t="shared" si="4"/>
        <v>0</v>
      </c>
      <c r="J112" s="66">
        <f t="shared" si="5"/>
        <v>0</v>
      </c>
      <c r="K112" s="67">
        <f t="shared" si="6"/>
        <v>0</v>
      </c>
      <c r="L112" s="64">
        <v>8.0</v>
      </c>
      <c r="M112" s="65">
        <f t="shared" si="7"/>
        <v>0</v>
      </c>
      <c r="N112" s="66">
        <f t="shared" si="8"/>
        <v>0</v>
      </c>
      <c r="O112" s="66">
        <f t="shared" si="9"/>
        <v>0</v>
      </c>
      <c r="P112" s="66"/>
      <c r="Q112" s="66"/>
      <c r="R112" s="69">
        <f t="shared" si="10"/>
        <v>44</v>
      </c>
      <c r="S112" s="57"/>
      <c r="T112" s="57"/>
      <c r="U112" s="57"/>
      <c r="V112" s="73"/>
      <c r="W112" s="71"/>
      <c r="X112" s="57">
        <f t="shared" si="11"/>
        <v>-1</v>
      </c>
      <c r="Y112" s="57">
        <f t="shared" si="12"/>
        <v>1</v>
      </c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</row>
    <row r="113" ht="19.5" customHeight="1">
      <c r="A113" s="72">
        <v>107.0</v>
      </c>
      <c r="B113" s="26" t="s">
        <v>253</v>
      </c>
      <c r="C113" s="26" t="s">
        <v>254</v>
      </c>
      <c r="D113" s="64">
        <v>19.0</v>
      </c>
      <c r="E113" s="65">
        <f t="shared" si="1"/>
        <v>0</v>
      </c>
      <c r="F113" s="66">
        <f t="shared" si="2"/>
        <v>0</v>
      </c>
      <c r="G113" s="67">
        <f t="shared" si="3"/>
        <v>0</v>
      </c>
      <c r="H113" s="68">
        <v>16.0</v>
      </c>
      <c r="I113" s="65">
        <f t="shared" si="4"/>
        <v>0</v>
      </c>
      <c r="J113" s="66">
        <f t="shared" si="5"/>
        <v>0</v>
      </c>
      <c r="K113" s="67">
        <f t="shared" si="6"/>
        <v>0</v>
      </c>
      <c r="L113" s="64">
        <v>11.0</v>
      </c>
      <c r="M113" s="65">
        <f t="shared" si="7"/>
        <v>1</v>
      </c>
      <c r="N113" s="66">
        <f t="shared" si="8"/>
        <v>0</v>
      </c>
      <c r="O113" s="66">
        <f t="shared" si="9"/>
        <v>0</v>
      </c>
      <c r="P113" s="66"/>
      <c r="Q113" s="66"/>
      <c r="R113" s="69">
        <f t="shared" si="10"/>
        <v>46</v>
      </c>
      <c r="S113" s="57"/>
      <c r="T113" s="57"/>
      <c r="U113" s="57"/>
      <c r="V113" s="73"/>
      <c r="W113" s="71"/>
      <c r="X113" s="57">
        <f t="shared" si="11"/>
        <v>-1</v>
      </c>
      <c r="Y113" s="57">
        <f t="shared" si="12"/>
        <v>1</v>
      </c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</row>
    <row r="114" ht="19.5" customHeight="1">
      <c r="A114" s="72">
        <v>108.0</v>
      </c>
      <c r="B114" s="26" t="s">
        <v>255</v>
      </c>
      <c r="C114" s="26" t="s">
        <v>256</v>
      </c>
      <c r="D114" s="64">
        <v>28.0</v>
      </c>
      <c r="E114" s="65">
        <f t="shared" si="1"/>
        <v>1</v>
      </c>
      <c r="F114" s="66">
        <f t="shared" si="2"/>
        <v>1</v>
      </c>
      <c r="G114" s="67">
        <f t="shared" si="3"/>
        <v>1</v>
      </c>
      <c r="H114" s="68">
        <v>27.0</v>
      </c>
      <c r="I114" s="65">
        <f t="shared" si="4"/>
        <v>1</v>
      </c>
      <c r="J114" s="66">
        <f t="shared" si="5"/>
        <v>1</v>
      </c>
      <c r="K114" s="67">
        <f t="shared" si="6"/>
        <v>1</v>
      </c>
      <c r="L114" s="64">
        <v>14.0</v>
      </c>
      <c r="M114" s="65">
        <f t="shared" si="7"/>
        <v>1</v>
      </c>
      <c r="N114" s="66">
        <f t="shared" si="8"/>
        <v>1</v>
      </c>
      <c r="O114" s="66">
        <f t="shared" si="9"/>
        <v>1</v>
      </c>
      <c r="P114" s="66"/>
      <c r="Q114" s="66"/>
      <c r="R114" s="69">
        <f t="shared" si="10"/>
        <v>69</v>
      </c>
      <c r="S114" s="57"/>
      <c r="T114" s="57"/>
      <c r="U114" s="57"/>
      <c r="V114" s="73"/>
      <c r="W114" s="71"/>
      <c r="X114" s="57">
        <f t="shared" si="11"/>
        <v>-1</v>
      </c>
      <c r="Y114" s="57">
        <f t="shared" si="12"/>
        <v>1</v>
      </c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</row>
    <row r="115" ht="19.5" customHeight="1">
      <c r="A115" s="63">
        <v>109.0</v>
      </c>
      <c r="B115" s="26" t="s">
        <v>257</v>
      </c>
      <c r="C115" s="26" t="s">
        <v>258</v>
      </c>
      <c r="D115" s="64">
        <v>18.0</v>
      </c>
      <c r="E115" s="65">
        <f t="shared" si="1"/>
        <v>0</v>
      </c>
      <c r="F115" s="66">
        <f t="shared" si="2"/>
        <v>0</v>
      </c>
      <c r="G115" s="67">
        <f t="shared" si="3"/>
        <v>0</v>
      </c>
      <c r="H115" s="68">
        <v>16.0</v>
      </c>
      <c r="I115" s="65">
        <f t="shared" si="4"/>
        <v>0</v>
      </c>
      <c r="J115" s="66">
        <f t="shared" si="5"/>
        <v>0</v>
      </c>
      <c r="K115" s="67">
        <f t="shared" si="6"/>
        <v>0</v>
      </c>
      <c r="L115" s="64">
        <v>8.0</v>
      </c>
      <c r="M115" s="65">
        <f t="shared" si="7"/>
        <v>0</v>
      </c>
      <c r="N115" s="66">
        <f t="shared" si="8"/>
        <v>0</v>
      </c>
      <c r="O115" s="66">
        <f t="shared" si="9"/>
        <v>0</v>
      </c>
      <c r="P115" s="66"/>
      <c r="Q115" s="66"/>
      <c r="R115" s="69">
        <f t="shared" si="10"/>
        <v>42</v>
      </c>
      <c r="S115" s="57"/>
      <c r="T115" s="57"/>
      <c r="U115" s="57"/>
      <c r="V115" s="73"/>
      <c r="W115" s="71"/>
      <c r="X115" s="57">
        <f t="shared" si="11"/>
        <v>-1</v>
      </c>
      <c r="Y115" s="57">
        <f t="shared" si="12"/>
        <v>1</v>
      </c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</row>
    <row r="116" ht="19.5" customHeight="1">
      <c r="A116" s="72">
        <v>110.0</v>
      </c>
      <c r="B116" s="26" t="s">
        <v>259</v>
      </c>
      <c r="C116" s="26" t="s">
        <v>260</v>
      </c>
      <c r="D116" s="64">
        <v>21.0</v>
      </c>
      <c r="E116" s="65">
        <f t="shared" si="1"/>
        <v>1</v>
      </c>
      <c r="F116" s="66">
        <f t="shared" si="2"/>
        <v>0</v>
      </c>
      <c r="G116" s="67">
        <f t="shared" si="3"/>
        <v>0</v>
      </c>
      <c r="H116" s="68">
        <v>23.0</v>
      </c>
      <c r="I116" s="65">
        <f t="shared" si="4"/>
        <v>1</v>
      </c>
      <c r="J116" s="66">
        <f t="shared" si="5"/>
        <v>1</v>
      </c>
      <c r="K116" s="67">
        <f t="shared" si="6"/>
        <v>0</v>
      </c>
      <c r="L116" s="64">
        <v>8.0</v>
      </c>
      <c r="M116" s="65">
        <f t="shared" si="7"/>
        <v>0</v>
      </c>
      <c r="N116" s="66">
        <f t="shared" si="8"/>
        <v>0</v>
      </c>
      <c r="O116" s="66">
        <f t="shared" si="9"/>
        <v>0</v>
      </c>
      <c r="P116" s="66"/>
      <c r="Q116" s="66"/>
      <c r="R116" s="69">
        <f t="shared" si="10"/>
        <v>52</v>
      </c>
      <c r="S116" s="57"/>
      <c r="T116" s="57"/>
      <c r="U116" s="57"/>
      <c r="V116" s="73"/>
      <c r="W116" s="71"/>
      <c r="X116" s="57">
        <f t="shared" si="11"/>
        <v>-1</v>
      </c>
      <c r="Y116" s="57">
        <f t="shared" si="12"/>
        <v>1</v>
      </c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</row>
    <row r="117" ht="15.75" customHeight="1">
      <c r="A117" s="72">
        <v>111.0</v>
      </c>
      <c r="B117" s="26" t="s">
        <v>261</v>
      </c>
      <c r="C117" s="26" t="s">
        <v>262</v>
      </c>
      <c r="D117" s="64">
        <v>26.0</v>
      </c>
      <c r="E117" s="65">
        <f t="shared" si="1"/>
        <v>1</v>
      </c>
      <c r="F117" s="66">
        <f t="shared" si="2"/>
        <v>1</v>
      </c>
      <c r="G117" s="67">
        <f t="shared" si="3"/>
        <v>1</v>
      </c>
      <c r="H117" s="68">
        <v>25.0</v>
      </c>
      <c r="I117" s="65">
        <f t="shared" si="4"/>
        <v>1</v>
      </c>
      <c r="J117" s="66">
        <f t="shared" si="5"/>
        <v>1</v>
      </c>
      <c r="K117" s="67">
        <f t="shared" si="6"/>
        <v>0</v>
      </c>
      <c r="L117" s="64">
        <v>11.0</v>
      </c>
      <c r="M117" s="65">
        <f t="shared" si="7"/>
        <v>1</v>
      </c>
      <c r="N117" s="66">
        <f t="shared" si="8"/>
        <v>0</v>
      </c>
      <c r="O117" s="66">
        <f t="shared" si="9"/>
        <v>0</v>
      </c>
      <c r="P117" s="66"/>
      <c r="Q117" s="66"/>
      <c r="R117" s="69">
        <f t="shared" si="10"/>
        <v>62</v>
      </c>
      <c r="S117" s="57"/>
      <c r="T117" s="57"/>
      <c r="U117" s="57"/>
      <c r="V117" s="73"/>
      <c r="W117" s="71"/>
      <c r="X117" s="57">
        <f t="shared" si="11"/>
        <v>-1</v>
      </c>
      <c r="Y117" s="57">
        <f t="shared" si="12"/>
        <v>1</v>
      </c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</row>
    <row r="118" ht="18.0" customHeight="1">
      <c r="A118" s="63">
        <v>112.0</v>
      </c>
      <c r="B118" s="26" t="s">
        <v>263</v>
      </c>
      <c r="C118" s="26" t="s">
        <v>264</v>
      </c>
      <c r="D118" s="64">
        <v>27.0</v>
      </c>
      <c r="E118" s="65">
        <f t="shared" si="1"/>
        <v>1</v>
      </c>
      <c r="F118" s="66">
        <f t="shared" si="2"/>
        <v>1</v>
      </c>
      <c r="G118" s="67">
        <f t="shared" si="3"/>
        <v>1</v>
      </c>
      <c r="H118" s="68">
        <v>28.0</v>
      </c>
      <c r="I118" s="65">
        <f t="shared" si="4"/>
        <v>1</v>
      </c>
      <c r="J118" s="66">
        <f t="shared" si="5"/>
        <v>1</v>
      </c>
      <c r="K118" s="67">
        <f t="shared" si="6"/>
        <v>1</v>
      </c>
      <c r="L118" s="64">
        <v>14.0</v>
      </c>
      <c r="M118" s="65">
        <f t="shared" si="7"/>
        <v>1</v>
      </c>
      <c r="N118" s="66">
        <f t="shared" si="8"/>
        <v>1</v>
      </c>
      <c r="O118" s="66">
        <f t="shared" si="9"/>
        <v>1</v>
      </c>
      <c r="P118" s="30"/>
      <c r="Q118" s="30"/>
      <c r="R118" s="69">
        <f t="shared" si="10"/>
        <v>69</v>
      </c>
      <c r="S118" s="57"/>
      <c r="T118" s="57"/>
      <c r="U118" s="57"/>
      <c r="V118" s="73"/>
      <c r="W118" s="71"/>
      <c r="X118" s="57">
        <f t="shared" si="11"/>
        <v>-1</v>
      </c>
      <c r="Y118" s="57">
        <f t="shared" si="12"/>
        <v>1</v>
      </c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</row>
    <row r="119" ht="18.0" customHeight="1">
      <c r="A119" s="72">
        <v>113.0</v>
      </c>
      <c r="B119" s="26" t="s">
        <v>265</v>
      </c>
      <c r="C119" s="26" t="s">
        <v>266</v>
      </c>
      <c r="D119" s="64">
        <v>27.0</v>
      </c>
      <c r="E119" s="65">
        <f t="shared" si="1"/>
        <v>1</v>
      </c>
      <c r="F119" s="66">
        <f t="shared" si="2"/>
        <v>1</v>
      </c>
      <c r="G119" s="67">
        <f t="shared" si="3"/>
        <v>1</v>
      </c>
      <c r="H119" s="68">
        <v>21.0</v>
      </c>
      <c r="I119" s="65">
        <f t="shared" si="4"/>
        <v>1</v>
      </c>
      <c r="J119" s="66">
        <f t="shared" si="5"/>
        <v>0</v>
      </c>
      <c r="K119" s="67">
        <f t="shared" si="6"/>
        <v>0</v>
      </c>
      <c r="L119" s="64">
        <v>11.0</v>
      </c>
      <c r="M119" s="65">
        <f t="shared" si="7"/>
        <v>1</v>
      </c>
      <c r="N119" s="66">
        <f t="shared" si="8"/>
        <v>0</v>
      </c>
      <c r="O119" s="66">
        <f t="shared" si="9"/>
        <v>0</v>
      </c>
      <c r="P119" s="30"/>
      <c r="Q119" s="30"/>
      <c r="R119" s="69">
        <f t="shared" si="10"/>
        <v>59</v>
      </c>
      <c r="S119" s="57"/>
      <c r="T119" s="57"/>
      <c r="U119" s="57"/>
      <c r="V119" s="73"/>
      <c r="W119" s="71"/>
      <c r="X119" s="57">
        <f t="shared" si="11"/>
        <v>-1</v>
      </c>
      <c r="Y119" s="57">
        <f t="shared" si="12"/>
        <v>1</v>
      </c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</row>
    <row r="120" ht="18.0" customHeight="1">
      <c r="A120" s="72">
        <v>114.0</v>
      </c>
      <c r="B120" s="26" t="s">
        <v>267</v>
      </c>
      <c r="C120" s="26" t="s">
        <v>268</v>
      </c>
      <c r="D120" s="64">
        <v>26.0</v>
      </c>
      <c r="E120" s="65">
        <f t="shared" si="1"/>
        <v>1</v>
      </c>
      <c r="F120" s="66">
        <f t="shared" si="2"/>
        <v>1</v>
      </c>
      <c r="G120" s="67">
        <f t="shared" si="3"/>
        <v>1</v>
      </c>
      <c r="H120" s="68">
        <v>28.0</v>
      </c>
      <c r="I120" s="65">
        <f t="shared" si="4"/>
        <v>1</v>
      </c>
      <c r="J120" s="66">
        <f t="shared" si="5"/>
        <v>1</v>
      </c>
      <c r="K120" s="67">
        <f t="shared" si="6"/>
        <v>1</v>
      </c>
      <c r="L120" s="64">
        <v>13.0</v>
      </c>
      <c r="M120" s="65">
        <f t="shared" si="7"/>
        <v>1</v>
      </c>
      <c r="N120" s="66">
        <f t="shared" si="8"/>
        <v>1</v>
      </c>
      <c r="O120" s="66">
        <f t="shared" si="9"/>
        <v>1</v>
      </c>
      <c r="P120" s="30"/>
      <c r="Q120" s="30"/>
      <c r="R120" s="69">
        <f t="shared" si="10"/>
        <v>67</v>
      </c>
      <c r="S120" s="57"/>
      <c r="T120" s="57"/>
      <c r="U120" s="57"/>
      <c r="V120" s="73"/>
      <c r="W120" s="71"/>
      <c r="X120" s="57">
        <f t="shared" si="11"/>
        <v>-1</v>
      </c>
      <c r="Y120" s="57">
        <f t="shared" si="12"/>
        <v>1</v>
      </c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</row>
    <row r="121" ht="18.0" customHeight="1">
      <c r="A121" s="63">
        <v>115.0</v>
      </c>
      <c r="B121" s="26" t="s">
        <v>269</v>
      </c>
      <c r="C121" s="26" t="s">
        <v>270</v>
      </c>
      <c r="D121" s="64">
        <v>26.0</v>
      </c>
      <c r="E121" s="65">
        <f t="shared" si="1"/>
        <v>1</v>
      </c>
      <c r="F121" s="66">
        <f t="shared" si="2"/>
        <v>1</v>
      </c>
      <c r="G121" s="67">
        <f t="shared" si="3"/>
        <v>1</v>
      </c>
      <c r="H121" s="68">
        <v>29.0</v>
      </c>
      <c r="I121" s="65">
        <f t="shared" si="4"/>
        <v>1</v>
      </c>
      <c r="J121" s="66">
        <f t="shared" si="5"/>
        <v>1</v>
      </c>
      <c r="K121" s="67">
        <f t="shared" si="6"/>
        <v>1</v>
      </c>
      <c r="L121" s="64">
        <v>12.0</v>
      </c>
      <c r="M121" s="65">
        <f t="shared" si="7"/>
        <v>1</v>
      </c>
      <c r="N121" s="66">
        <f t="shared" si="8"/>
        <v>1</v>
      </c>
      <c r="O121" s="66">
        <f t="shared" si="9"/>
        <v>0</v>
      </c>
      <c r="P121" s="30"/>
      <c r="Q121" s="30"/>
      <c r="R121" s="69">
        <f t="shared" si="10"/>
        <v>67</v>
      </c>
      <c r="S121" s="57"/>
      <c r="T121" s="57"/>
      <c r="U121" s="57"/>
      <c r="V121" s="73"/>
      <c r="W121" s="71"/>
      <c r="X121" s="57">
        <f t="shared" si="11"/>
        <v>-1</v>
      </c>
      <c r="Y121" s="57">
        <f t="shared" si="12"/>
        <v>1</v>
      </c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</row>
    <row r="122" ht="18.0" customHeight="1">
      <c r="A122" s="72">
        <v>116.0</v>
      </c>
      <c r="B122" s="26" t="s">
        <v>271</v>
      </c>
      <c r="C122" s="26" t="s">
        <v>272</v>
      </c>
      <c r="D122" s="64">
        <v>24.0</v>
      </c>
      <c r="E122" s="65">
        <f t="shared" si="1"/>
        <v>1</v>
      </c>
      <c r="F122" s="66">
        <f t="shared" si="2"/>
        <v>1</v>
      </c>
      <c r="G122" s="67">
        <f t="shared" si="3"/>
        <v>0</v>
      </c>
      <c r="H122" s="68">
        <v>24.0</v>
      </c>
      <c r="I122" s="65">
        <f t="shared" si="4"/>
        <v>1</v>
      </c>
      <c r="J122" s="66">
        <f t="shared" si="5"/>
        <v>1</v>
      </c>
      <c r="K122" s="67">
        <f t="shared" si="6"/>
        <v>0</v>
      </c>
      <c r="L122" s="64">
        <v>11.0</v>
      </c>
      <c r="M122" s="65">
        <f t="shared" si="7"/>
        <v>1</v>
      </c>
      <c r="N122" s="66">
        <f t="shared" si="8"/>
        <v>0</v>
      </c>
      <c r="O122" s="66">
        <f t="shared" si="9"/>
        <v>0</v>
      </c>
      <c r="P122" s="30"/>
      <c r="Q122" s="30"/>
      <c r="R122" s="69">
        <f t="shared" si="10"/>
        <v>59</v>
      </c>
      <c r="S122" s="57"/>
      <c r="T122" s="57"/>
      <c r="U122" s="57"/>
      <c r="V122" s="73"/>
      <c r="W122" s="71"/>
      <c r="X122" s="57">
        <f t="shared" si="11"/>
        <v>-1</v>
      </c>
      <c r="Y122" s="57">
        <f t="shared" si="12"/>
        <v>1</v>
      </c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</row>
    <row r="123" ht="18.0" customHeight="1">
      <c r="A123" s="72">
        <v>117.0</v>
      </c>
      <c r="B123" s="26" t="s">
        <v>273</v>
      </c>
      <c r="C123" s="26" t="s">
        <v>274</v>
      </c>
      <c r="D123" s="64">
        <v>28.0</v>
      </c>
      <c r="E123" s="65">
        <f t="shared" si="1"/>
        <v>1</v>
      </c>
      <c r="F123" s="66">
        <f t="shared" si="2"/>
        <v>1</v>
      </c>
      <c r="G123" s="67">
        <f t="shared" si="3"/>
        <v>1</v>
      </c>
      <c r="H123" s="68">
        <v>28.0</v>
      </c>
      <c r="I123" s="65">
        <f t="shared" si="4"/>
        <v>1</v>
      </c>
      <c r="J123" s="66">
        <f t="shared" si="5"/>
        <v>1</v>
      </c>
      <c r="K123" s="67">
        <f t="shared" si="6"/>
        <v>1</v>
      </c>
      <c r="L123" s="64">
        <v>12.0</v>
      </c>
      <c r="M123" s="65">
        <f t="shared" si="7"/>
        <v>1</v>
      </c>
      <c r="N123" s="66">
        <f t="shared" si="8"/>
        <v>1</v>
      </c>
      <c r="O123" s="66">
        <f t="shared" si="9"/>
        <v>0</v>
      </c>
      <c r="P123" s="66"/>
      <c r="Q123" s="66"/>
      <c r="R123" s="69">
        <f t="shared" si="10"/>
        <v>68</v>
      </c>
      <c r="S123" s="57"/>
      <c r="T123" s="57"/>
      <c r="U123" s="57"/>
      <c r="V123" s="73"/>
      <c r="W123" s="71"/>
      <c r="X123" s="57">
        <f t="shared" si="11"/>
        <v>-1</v>
      </c>
      <c r="Y123" s="57">
        <f t="shared" si="12"/>
        <v>1</v>
      </c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</row>
    <row r="124" ht="18.0" customHeight="1">
      <c r="A124" s="63">
        <v>118.0</v>
      </c>
      <c r="B124" s="26" t="s">
        <v>275</v>
      </c>
      <c r="C124" s="26" t="s">
        <v>276</v>
      </c>
      <c r="D124" s="64">
        <v>13.0</v>
      </c>
      <c r="E124" s="65">
        <f t="shared" si="1"/>
        <v>0</v>
      </c>
      <c r="F124" s="66">
        <f t="shared" si="2"/>
        <v>0</v>
      </c>
      <c r="G124" s="67">
        <f t="shared" si="3"/>
        <v>0</v>
      </c>
      <c r="H124" s="68">
        <v>27.0</v>
      </c>
      <c r="I124" s="65">
        <f t="shared" si="4"/>
        <v>1</v>
      </c>
      <c r="J124" s="66">
        <f t="shared" si="5"/>
        <v>1</v>
      </c>
      <c r="K124" s="67">
        <f t="shared" si="6"/>
        <v>1</v>
      </c>
      <c r="L124" s="64">
        <v>8.0</v>
      </c>
      <c r="M124" s="65">
        <f t="shared" si="7"/>
        <v>0</v>
      </c>
      <c r="N124" s="66">
        <f t="shared" si="8"/>
        <v>0</v>
      </c>
      <c r="O124" s="66">
        <f t="shared" si="9"/>
        <v>0</v>
      </c>
      <c r="P124" s="74"/>
      <c r="Q124" s="74"/>
      <c r="R124" s="69">
        <f t="shared" si="10"/>
        <v>48</v>
      </c>
      <c r="S124" s="57"/>
      <c r="T124" s="57"/>
      <c r="U124" s="57"/>
      <c r="V124" s="73"/>
      <c r="W124" s="71"/>
      <c r="X124" s="57">
        <f t="shared" si="11"/>
        <v>-1</v>
      </c>
      <c r="Y124" s="57">
        <f t="shared" si="12"/>
        <v>1</v>
      </c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</row>
    <row r="125" ht="18.0" customHeight="1">
      <c r="A125" s="72">
        <v>119.0</v>
      </c>
      <c r="B125" s="26" t="s">
        <v>277</v>
      </c>
      <c r="C125" s="26" t="s">
        <v>278</v>
      </c>
      <c r="D125" s="64">
        <v>27.0</v>
      </c>
      <c r="E125" s="65">
        <f t="shared" si="1"/>
        <v>1</v>
      </c>
      <c r="F125" s="66">
        <f t="shared" si="2"/>
        <v>1</v>
      </c>
      <c r="G125" s="67">
        <f t="shared" si="3"/>
        <v>1</v>
      </c>
      <c r="H125" s="68">
        <v>25.0</v>
      </c>
      <c r="I125" s="65">
        <f t="shared" si="4"/>
        <v>1</v>
      </c>
      <c r="J125" s="66">
        <f t="shared" si="5"/>
        <v>1</v>
      </c>
      <c r="K125" s="67">
        <f t="shared" si="6"/>
        <v>0</v>
      </c>
      <c r="L125" s="64">
        <v>12.0</v>
      </c>
      <c r="M125" s="65">
        <f t="shared" si="7"/>
        <v>1</v>
      </c>
      <c r="N125" s="66">
        <f t="shared" si="8"/>
        <v>1</v>
      </c>
      <c r="O125" s="66">
        <f t="shared" si="9"/>
        <v>0</v>
      </c>
      <c r="P125" s="30"/>
      <c r="Q125" s="30"/>
      <c r="R125" s="69">
        <f t="shared" si="10"/>
        <v>64</v>
      </c>
      <c r="S125" s="57"/>
      <c r="T125" s="57"/>
      <c r="U125" s="57"/>
      <c r="V125" s="73"/>
      <c r="W125" s="71"/>
      <c r="X125" s="57">
        <f t="shared" si="11"/>
        <v>-1</v>
      </c>
      <c r="Y125" s="57">
        <f t="shared" si="12"/>
        <v>1</v>
      </c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</row>
    <row r="126" ht="18.0" customHeight="1">
      <c r="A126" s="72">
        <v>120.0</v>
      </c>
      <c r="B126" s="26" t="s">
        <v>279</v>
      </c>
      <c r="C126" s="26" t="s">
        <v>280</v>
      </c>
      <c r="D126" s="64">
        <v>18.0</v>
      </c>
      <c r="E126" s="65">
        <f t="shared" si="1"/>
        <v>0</v>
      </c>
      <c r="F126" s="66">
        <f t="shared" si="2"/>
        <v>0</v>
      </c>
      <c r="G126" s="67">
        <f t="shared" si="3"/>
        <v>0</v>
      </c>
      <c r="H126" s="68">
        <v>28.0</v>
      </c>
      <c r="I126" s="65">
        <f t="shared" si="4"/>
        <v>1</v>
      </c>
      <c r="J126" s="66">
        <f t="shared" si="5"/>
        <v>1</v>
      </c>
      <c r="K126" s="67">
        <f t="shared" si="6"/>
        <v>1</v>
      </c>
      <c r="L126" s="64">
        <v>10.0</v>
      </c>
      <c r="M126" s="65">
        <f t="shared" si="7"/>
        <v>1</v>
      </c>
      <c r="N126" s="66">
        <f t="shared" si="8"/>
        <v>0</v>
      </c>
      <c r="O126" s="66">
        <f t="shared" si="9"/>
        <v>0</v>
      </c>
      <c r="P126" s="30"/>
      <c r="Q126" s="30"/>
      <c r="R126" s="69">
        <f t="shared" si="10"/>
        <v>56</v>
      </c>
      <c r="S126" s="57"/>
      <c r="T126" s="57"/>
      <c r="U126" s="57"/>
      <c r="V126" s="73"/>
      <c r="W126" s="71"/>
      <c r="X126" s="57">
        <f t="shared" si="11"/>
        <v>-1</v>
      </c>
      <c r="Y126" s="57">
        <f t="shared" si="12"/>
        <v>1</v>
      </c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</row>
    <row r="127" ht="18.0" customHeight="1">
      <c r="A127" s="63">
        <v>121.0</v>
      </c>
      <c r="B127" s="26" t="s">
        <v>281</v>
      </c>
      <c r="C127" s="26" t="s">
        <v>282</v>
      </c>
      <c r="D127" s="64">
        <v>28.0</v>
      </c>
      <c r="E127" s="65">
        <f t="shared" si="1"/>
        <v>1</v>
      </c>
      <c r="F127" s="66">
        <f t="shared" si="2"/>
        <v>1</v>
      </c>
      <c r="G127" s="67">
        <f t="shared" si="3"/>
        <v>1</v>
      </c>
      <c r="H127" s="68">
        <v>26.0</v>
      </c>
      <c r="I127" s="65">
        <f t="shared" si="4"/>
        <v>1</v>
      </c>
      <c r="J127" s="66">
        <f t="shared" si="5"/>
        <v>1</v>
      </c>
      <c r="K127" s="67">
        <f t="shared" si="6"/>
        <v>1</v>
      </c>
      <c r="L127" s="64">
        <v>14.0</v>
      </c>
      <c r="M127" s="65">
        <f t="shared" si="7"/>
        <v>1</v>
      </c>
      <c r="N127" s="66">
        <f t="shared" si="8"/>
        <v>1</v>
      </c>
      <c r="O127" s="66">
        <f t="shared" si="9"/>
        <v>1</v>
      </c>
      <c r="P127" s="30"/>
      <c r="Q127" s="30"/>
      <c r="R127" s="69">
        <f t="shared" si="10"/>
        <v>68</v>
      </c>
      <c r="S127" s="57"/>
      <c r="T127" s="57"/>
      <c r="U127" s="57"/>
      <c r="V127" s="73"/>
      <c r="W127" s="71"/>
      <c r="X127" s="57">
        <f t="shared" si="11"/>
        <v>-1</v>
      </c>
      <c r="Y127" s="57">
        <f t="shared" si="12"/>
        <v>1</v>
      </c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</row>
    <row r="128" ht="18.0" customHeight="1">
      <c r="A128" s="72">
        <v>122.0</v>
      </c>
      <c r="B128" s="26" t="s">
        <v>283</v>
      </c>
      <c r="C128" s="26" t="s">
        <v>284</v>
      </c>
      <c r="D128" s="64">
        <v>26.0</v>
      </c>
      <c r="E128" s="65">
        <f t="shared" si="1"/>
        <v>1</v>
      </c>
      <c r="F128" s="66">
        <f t="shared" si="2"/>
        <v>1</v>
      </c>
      <c r="G128" s="67">
        <f t="shared" si="3"/>
        <v>1</v>
      </c>
      <c r="H128" s="68">
        <v>28.0</v>
      </c>
      <c r="I128" s="65">
        <f t="shared" si="4"/>
        <v>1</v>
      </c>
      <c r="J128" s="66">
        <f t="shared" si="5"/>
        <v>1</v>
      </c>
      <c r="K128" s="67">
        <f t="shared" si="6"/>
        <v>1</v>
      </c>
      <c r="L128" s="64">
        <v>14.0</v>
      </c>
      <c r="M128" s="65">
        <f t="shared" si="7"/>
        <v>1</v>
      </c>
      <c r="N128" s="66">
        <f t="shared" si="8"/>
        <v>1</v>
      </c>
      <c r="O128" s="66">
        <f t="shared" si="9"/>
        <v>1</v>
      </c>
      <c r="P128" s="30"/>
      <c r="Q128" s="30"/>
      <c r="R128" s="69">
        <f t="shared" si="10"/>
        <v>68</v>
      </c>
      <c r="S128" s="57"/>
      <c r="T128" s="57"/>
      <c r="U128" s="57"/>
      <c r="V128" s="73"/>
      <c r="W128" s="71"/>
      <c r="X128" s="57">
        <f t="shared" si="11"/>
        <v>-1</v>
      </c>
      <c r="Y128" s="57">
        <f t="shared" si="12"/>
        <v>1</v>
      </c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</row>
    <row r="129" ht="18.0" customHeight="1">
      <c r="A129" s="72">
        <v>123.0</v>
      </c>
      <c r="B129" s="26" t="s">
        <v>285</v>
      </c>
      <c r="C129" s="26" t="s">
        <v>286</v>
      </c>
      <c r="D129" s="64">
        <v>28.0</v>
      </c>
      <c r="E129" s="65">
        <f t="shared" si="1"/>
        <v>1</v>
      </c>
      <c r="F129" s="66">
        <f t="shared" si="2"/>
        <v>1</v>
      </c>
      <c r="G129" s="67">
        <f t="shared" si="3"/>
        <v>1</v>
      </c>
      <c r="H129" s="68">
        <v>28.0</v>
      </c>
      <c r="I129" s="65">
        <f t="shared" si="4"/>
        <v>1</v>
      </c>
      <c r="J129" s="66">
        <f t="shared" si="5"/>
        <v>1</v>
      </c>
      <c r="K129" s="67">
        <f t="shared" si="6"/>
        <v>1</v>
      </c>
      <c r="L129" s="64">
        <v>12.0</v>
      </c>
      <c r="M129" s="65">
        <f t="shared" si="7"/>
        <v>1</v>
      </c>
      <c r="N129" s="66">
        <f t="shared" si="8"/>
        <v>1</v>
      </c>
      <c r="O129" s="66">
        <f t="shared" si="9"/>
        <v>0</v>
      </c>
      <c r="P129" s="30"/>
      <c r="Q129" s="30"/>
      <c r="R129" s="69">
        <f t="shared" si="10"/>
        <v>68</v>
      </c>
      <c r="S129" s="57"/>
      <c r="T129" s="57"/>
      <c r="U129" s="57"/>
      <c r="V129" s="73"/>
      <c r="W129" s="71"/>
      <c r="X129" s="57">
        <f t="shared" si="11"/>
        <v>-1</v>
      </c>
      <c r="Y129" s="57">
        <f t="shared" si="12"/>
        <v>1</v>
      </c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</row>
    <row r="130" ht="18.0" customHeight="1">
      <c r="A130" s="63">
        <v>124.0</v>
      </c>
      <c r="B130" s="26" t="s">
        <v>287</v>
      </c>
      <c r="C130" s="26" t="s">
        <v>288</v>
      </c>
      <c r="D130" s="64">
        <v>26.0</v>
      </c>
      <c r="E130" s="65">
        <f t="shared" si="1"/>
        <v>1</v>
      </c>
      <c r="F130" s="66">
        <f t="shared" si="2"/>
        <v>1</v>
      </c>
      <c r="G130" s="67">
        <f t="shared" si="3"/>
        <v>1</v>
      </c>
      <c r="H130" s="68">
        <v>19.0</v>
      </c>
      <c r="I130" s="65">
        <f t="shared" si="4"/>
        <v>0</v>
      </c>
      <c r="J130" s="66">
        <f t="shared" si="5"/>
        <v>0</v>
      </c>
      <c r="K130" s="67">
        <f t="shared" si="6"/>
        <v>0</v>
      </c>
      <c r="L130" s="64">
        <v>5.0</v>
      </c>
      <c r="M130" s="65">
        <f t="shared" si="7"/>
        <v>0</v>
      </c>
      <c r="N130" s="66">
        <f t="shared" si="8"/>
        <v>0</v>
      </c>
      <c r="O130" s="66">
        <f t="shared" si="9"/>
        <v>0</v>
      </c>
      <c r="P130" s="30"/>
      <c r="Q130" s="30"/>
      <c r="R130" s="69">
        <f t="shared" si="10"/>
        <v>50</v>
      </c>
      <c r="S130" s="57"/>
      <c r="T130" s="57"/>
      <c r="U130" s="57"/>
      <c r="V130" s="73"/>
      <c r="W130" s="71"/>
      <c r="X130" s="57">
        <f t="shared" si="11"/>
        <v>-1</v>
      </c>
      <c r="Y130" s="57">
        <f t="shared" si="12"/>
        <v>1</v>
      </c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</row>
    <row r="131" ht="18.0" customHeight="1">
      <c r="A131" s="72">
        <v>125.0</v>
      </c>
      <c r="B131" s="26" t="s">
        <v>289</v>
      </c>
      <c r="C131" s="26" t="s">
        <v>290</v>
      </c>
      <c r="D131" s="64">
        <v>24.0</v>
      </c>
      <c r="E131" s="65">
        <f t="shared" si="1"/>
        <v>1</v>
      </c>
      <c r="F131" s="66">
        <f t="shared" si="2"/>
        <v>1</v>
      </c>
      <c r="G131" s="67">
        <f t="shared" si="3"/>
        <v>0</v>
      </c>
      <c r="H131" s="68">
        <v>3.0</v>
      </c>
      <c r="I131" s="65">
        <f t="shared" si="4"/>
        <v>0</v>
      </c>
      <c r="J131" s="66">
        <f t="shared" si="5"/>
        <v>0</v>
      </c>
      <c r="K131" s="67">
        <f t="shared" si="6"/>
        <v>0</v>
      </c>
      <c r="L131" s="64">
        <v>5.0</v>
      </c>
      <c r="M131" s="65">
        <f t="shared" si="7"/>
        <v>0</v>
      </c>
      <c r="N131" s="66">
        <f t="shared" si="8"/>
        <v>0</v>
      </c>
      <c r="O131" s="66">
        <f t="shared" si="9"/>
        <v>0</v>
      </c>
      <c r="P131" s="30"/>
      <c r="Q131" s="30"/>
      <c r="R131" s="69">
        <f t="shared" si="10"/>
        <v>32</v>
      </c>
      <c r="S131" s="57"/>
      <c r="T131" s="57"/>
      <c r="U131" s="57"/>
      <c r="V131" s="73"/>
      <c r="W131" s="71"/>
      <c r="X131" s="57">
        <f t="shared" si="11"/>
        <v>-1</v>
      </c>
      <c r="Y131" s="57">
        <f t="shared" si="12"/>
        <v>1</v>
      </c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</row>
    <row r="132" ht="18.0" customHeight="1">
      <c r="A132" s="72">
        <v>126.0</v>
      </c>
      <c r="B132" s="26" t="s">
        <v>291</v>
      </c>
      <c r="C132" s="26" t="s">
        <v>292</v>
      </c>
      <c r="D132" s="64">
        <v>27.0</v>
      </c>
      <c r="E132" s="65">
        <f t="shared" si="1"/>
        <v>1</v>
      </c>
      <c r="F132" s="66">
        <f t="shared" si="2"/>
        <v>1</v>
      </c>
      <c r="G132" s="67">
        <f t="shared" si="3"/>
        <v>1</v>
      </c>
      <c r="H132" s="68">
        <v>28.0</v>
      </c>
      <c r="I132" s="65">
        <f t="shared" si="4"/>
        <v>1</v>
      </c>
      <c r="J132" s="66">
        <f t="shared" si="5"/>
        <v>1</v>
      </c>
      <c r="K132" s="67">
        <f t="shared" si="6"/>
        <v>1</v>
      </c>
      <c r="L132" s="64">
        <v>14.0</v>
      </c>
      <c r="M132" s="65">
        <f t="shared" si="7"/>
        <v>1</v>
      </c>
      <c r="N132" s="66">
        <f t="shared" si="8"/>
        <v>1</v>
      </c>
      <c r="O132" s="66">
        <f t="shared" si="9"/>
        <v>1</v>
      </c>
      <c r="P132" s="30"/>
      <c r="Q132" s="30"/>
      <c r="R132" s="69">
        <f t="shared" si="10"/>
        <v>69</v>
      </c>
      <c r="S132" s="57"/>
      <c r="T132" s="57"/>
      <c r="U132" s="57"/>
      <c r="V132" s="73"/>
      <c r="W132" s="71"/>
      <c r="X132" s="57">
        <f t="shared" si="11"/>
        <v>-1</v>
      </c>
      <c r="Y132" s="57">
        <f t="shared" si="12"/>
        <v>1</v>
      </c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</row>
    <row r="133" ht="18.0" customHeight="1">
      <c r="A133" s="63">
        <v>127.0</v>
      </c>
      <c r="B133" s="26" t="s">
        <v>293</v>
      </c>
      <c r="C133" s="26" t="s">
        <v>294</v>
      </c>
      <c r="D133" s="64">
        <v>12.0</v>
      </c>
      <c r="E133" s="65">
        <f t="shared" si="1"/>
        <v>0</v>
      </c>
      <c r="F133" s="66">
        <f t="shared" si="2"/>
        <v>0</v>
      </c>
      <c r="G133" s="67">
        <f t="shared" si="3"/>
        <v>0</v>
      </c>
      <c r="H133" s="68">
        <v>25.0</v>
      </c>
      <c r="I133" s="65">
        <f t="shared" si="4"/>
        <v>1</v>
      </c>
      <c r="J133" s="66">
        <f t="shared" si="5"/>
        <v>1</v>
      </c>
      <c r="K133" s="67">
        <f t="shared" si="6"/>
        <v>0</v>
      </c>
      <c r="L133" s="64">
        <v>8.0</v>
      </c>
      <c r="M133" s="65">
        <f t="shared" si="7"/>
        <v>0</v>
      </c>
      <c r="N133" s="66">
        <f t="shared" si="8"/>
        <v>0</v>
      </c>
      <c r="O133" s="66">
        <f t="shared" si="9"/>
        <v>0</v>
      </c>
      <c r="P133" s="30"/>
      <c r="Q133" s="30"/>
      <c r="R133" s="69">
        <f t="shared" si="10"/>
        <v>45</v>
      </c>
      <c r="S133" s="57"/>
      <c r="T133" s="57"/>
      <c r="U133" s="57"/>
      <c r="V133" s="73"/>
      <c r="W133" s="71"/>
      <c r="X133" s="57">
        <f t="shared" si="11"/>
        <v>-1</v>
      </c>
      <c r="Y133" s="57">
        <f t="shared" si="12"/>
        <v>1</v>
      </c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</row>
    <row r="134" ht="18.0" customHeight="1">
      <c r="A134" s="72">
        <v>128.0</v>
      </c>
      <c r="B134" s="26" t="s">
        <v>295</v>
      </c>
      <c r="C134" s="26" t="s">
        <v>296</v>
      </c>
      <c r="D134" s="64">
        <v>28.0</v>
      </c>
      <c r="E134" s="65">
        <f t="shared" si="1"/>
        <v>1</v>
      </c>
      <c r="F134" s="66">
        <f t="shared" si="2"/>
        <v>1</v>
      </c>
      <c r="G134" s="67">
        <f t="shared" si="3"/>
        <v>1</v>
      </c>
      <c r="H134" s="68">
        <v>22.0</v>
      </c>
      <c r="I134" s="65">
        <f t="shared" si="4"/>
        <v>1</v>
      </c>
      <c r="J134" s="66">
        <f t="shared" si="5"/>
        <v>0</v>
      </c>
      <c r="K134" s="67">
        <f t="shared" si="6"/>
        <v>0</v>
      </c>
      <c r="L134" s="64">
        <v>11.0</v>
      </c>
      <c r="M134" s="65">
        <f t="shared" si="7"/>
        <v>1</v>
      </c>
      <c r="N134" s="66">
        <f t="shared" si="8"/>
        <v>0</v>
      </c>
      <c r="O134" s="66">
        <f t="shared" si="9"/>
        <v>0</v>
      </c>
      <c r="P134" s="30"/>
      <c r="Q134" s="30"/>
      <c r="R134" s="69">
        <f t="shared" si="10"/>
        <v>61</v>
      </c>
      <c r="S134" s="57"/>
      <c r="T134" s="57"/>
      <c r="U134" s="57"/>
      <c r="V134" s="73"/>
      <c r="W134" s="71"/>
      <c r="X134" s="57">
        <f t="shared" si="11"/>
        <v>-1</v>
      </c>
      <c r="Y134" s="57">
        <f t="shared" si="12"/>
        <v>1</v>
      </c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</row>
    <row r="135" ht="18.0" customHeight="1">
      <c r="A135" s="72">
        <v>129.0</v>
      </c>
      <c r="B135" s="26" t="s">
        <v>297</v>
      </c>
      <c r="C135" s="26" t="s">
        <v>298</v>
      </c>
      <c r="D135" s="64">
        <v>26.0</v>
      </c>
      <c r="E135" s="65">
        <f t="shared" si="1"/>
        <v>1</v>
      </c>
      <c r="F135" s="66">
        <f t="shared" si="2"/>
        <v>1</v>
      </c>
      <c r="G135" s="67">
        <f t="shared" si="3"/>
        <v>1</v>
      </c>
      <c r="H135" s="68">
        <v>19.0</v>
      </c>
      <c r="I135" s="65">
        <f t="shared" si="4"/>
        <v>0</v>
      </c>
      <c r="J135" s="66">
        <f t="shared" si="5"/>
        <v>0</v>
      </c>
      <c r="K135" s="67">
        <f t="shared" si="6"/>
        <v>0</v>
      </c>
      <c r="L135" s="64">
        <v>9.0</v>
      </c>
      <c r="M135" s="65">
        <f t="shared" si="7"/>
        <v>0</v>
      </c>
      <c r="N135" s="66">
        <f t="shared" si="8"/>
        <v>0</v>
      </c>
      <c r="O135" s="66">
        <f t="shared" si="9"/>
        <v>0</v>
      </c>
      <c r="P135" s="30"/>
      <c r="Q135" s="30"/>
      <c r="R135" s="69">
        <f t="shared" si="10"/>
        <v>54</v>
      </c>
      <c r="S135" s="57"/>
      <c r="T135" s="57"/>
      <c r="U135" s="57"/>
      <c r="V135" s="73"/>
      <c r="W135" s="71"/>
      <c r="X135" s="57">
        <f t="shared" si="11"/>
        <v>-1</v>
      </c>
      <c r="Y135" s="57">
        <f t="shared" si="12"/>
        <v>1</v>
      </c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</row>
    <row r="136" ht="18.0" customHeight="1">
      <c r="A136" s="63">
        <v>130.0</v>
      </c>
      <c r="B136" s="26" t="s">
        <v>299</v>
      </c>
      <c r="C136" s="26" t="s">
        <v>300</v>
      </c>
      <c r="D136" s="64">
        <v>24.0</v>
      </c>
      <c r="E136" s="65">
        <f t="shared" si="1"/>
        <v>1</v>
      </c>
      <c r="F136" s="66">
        <f t="shared" si="2"/>
        <v>1</v>
      </c>
      <c r="G136" s="67">
        <f t="shared" si="3"/>
        <v>0</v>
      </c>
      <c r="H136" s="68">
        <v>22.0</v>
      </c>
      <c r="I136" s="65">
        <f t="shared" si="4"/>
        <v>1</v>
      </c>
      <c r="J136" s="66">
        <f t="shared" si="5"/>
        <v>0</v>
      </c>
      <c r="K136" s="67">
        <f t="shared" si="6"/>
        <v>0</v>
      </c>
      <c r="L136" s="64">
        <v>12.0</v>
      </c>
      <c r="M136" s="65">
        <f t="shared" si="7"/>
        <v>1</v>
      </c>
      <c r="N136" s="66">
        <f t="shared" si="8"/>
        <v>1</v>
      </c>
      <c r="O136" s="66">
        <f t="shared" si="9"/>
        <v>0</v>
      </c>
      <c r="P136" s="30"/>
      <c r="Q136" s="30"/>
      <c r="R136" s="69">
        <f t="shared" si="10"/>
        <v>58</v>
      </c>
      <c r="S136" s="57"/>
      <c r="T136" s="57"/>
      <c r="U136" s="57"/>
      <c r="V136" s="73"/>
      <c r="W136" s="71"/>
      <c r="X136" s="57">
        <f t="shared" si="11"/>
        <v>-1</v>
      </c>
      <c r="Y136" s="57">
        <f t="shared" si="12"/>
        <v>1</v>
      </c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</row>
    <row r="137" ht="18.0" customHeight="1">
      <c r="A137" s="72">
        <v>131.0</v>
      </c>
      <c r="B137" s="26" t="s">
        <v>301</v>
      </c>
      <c r="C137" s="26" t="s">
        <v>302</v>
      </c>
      <c r="D137" s="64">
        <v>23.0</v>
      </c>
      <c r="E137" s="65">
        <f t="shared" si="1"/>
        <v>1</v>
      </c>
      <c r="F137" s="66">
        <f t="shared" si="2"/>
        <v>1</v>
      </c>
      <c r="G137" s="67">
        <f t="shared" si="3"/>
        <v>0</v>
      </c>
      <c r="H137" s="68">
        <v>26.0</v>
      </c>
      <c r="I137" s="65">
        <f t="shared" si="4"/>
        <v>1</v>
      </c>
      <c r="J137" s="66">
        <f t="shared" si="5"/>
        <v>1</v>
      </c>
      <c r="K137" s="67">
        <f t="shared" si="6"/>
        <v>1</v>
      </c>
      <c r="L137" s="64">
        <v>11.0</v>
      </c>
      <c r="M137" s="65">
        <f t="shared" si="7"/>
        <v>1</v>
      </c>
      <c r="N137" s="66">
        <f t="shared" si="8"/>
        <v>0</v>
      </c>
      <c r="O137" s="66">
        <f t="shared" si="9"/>
        <v>0</v>
      </c>
      <c r="P137" s="30"/>
      <c r="Q137" s="30"/>
      <c r="R137" s="69">
        <f t="shared" si="10"/>
        <v>60</v>
      </c>
      <c r="S137" s="57"/>
      <c r="T137" s="57"/>
      <c r="U137" s="57"/>
      <c r="V137" s="73"/>
      <c r="W137" s="71"/>
      <c r="X137" s="57">
        <f t="shared" si="11"/>
        <v>-1</v>
      </c>
      <c r="Y137" s="57">
        <f t="shared" si="12"/>
        <v>1</v>
      </c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</row>
    <row r="138" ht="18.0" customHeight="1">
      <c r="A138" s="72">
        <v>132.0</v>
      </c>
      <c r="B138" s="26" t="s">
        <v>303</v>
      </c>
      <c r="C138" s="26" t="s">
        <v>304</v>
      </c>
      <c r="D138" s="64">
        <v>22.0</v>
      </c>
      <c r="E138" s="65">
        <f t="shared" si="1"/>
        <v>1</v>
      </c>
      <c r="F138" s="66">
        <f t="shared" si="2"/>
        <v>0</v>
      </c>
      <c r="G138" s="67">
        <f t="shared" si="3"/>
        <v>0</v>
      </c>
      <c r="H138" s="68">
        <v>27.0</v>
      </c>
      <c r="I138" s="65">
        <f t="shared" si="4"/>
        <v>1</v>
      </c>
      <c r="J138" s="66">
        <f t="shared" si="5"/>
        <v>1</v>
      </c>
      <c r="K138" s="67">
        <f t="shared" si="6"/>
        <v>1</v>
      </c>
      <c r="L138" s="64">
        <v>7.0</v>
      </c>
      <c r="M138" s="65">
        <f t="shared" si="7"/>
        <v>0</v>
      </c>
      <c r="N138" s="66">
        <f t="shared" si="8"/>
        <v>0</v>
      </c>
      <c r="O138" s="66">
        <f t="shared" si="9"/>
        <v>0</v>
      </c>
      <c r="P138" s="30"/>
      <c r="Q138" s="30"/>
      <c r="R138" s="69">
        <f t="shared" si="10"/>
        <v>56</v>
      </c>
      <c r="S138" s="57"/>
      <c r="T138" s="57"/>
      <c r="U138" s="57"/>
      <c r="V138" s="73"/>
      <c r="W138" s="71"/>
      <c r="X138" s="57">
        <f t="shared" si="11"/>
        <v>-1</v>
      </c>
      <c r="Y138" s="57">
        <f t="shared" si="12"/>
        <v>1</v>
      </c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</row>
    <row r="139" ht="18.0" customHeight="1">
      <c r="A139" s="63">
        <v>133.0</v>
      </c>
      <c r="B139" s="26" t="s">
        <v>305</v>
      </c>
      <c r="C139" s="26" t="s">
        <v>306</v>
      </c>
      <c r="D139" s="64">
        <v>27.0</v>
      </c>
      <c r="E139" s="65">
        <f t="shared" si="1"/>
        <v>1</v>
      </c>
      <c r="F139" s="66">
        <f t="shared" si="2"/>
        <v>1</v>
      </c>
      <c r="G139" s="67">
        <f t="shared" si="3"/>
        <v>1</v>
      </c>
      <c r="H139" s="68">
        <v>27.0</v>
      </c>
      <c r="I139" s="65">
        <f t="shared" si="4"/>
        <v>1</v>
      </c>
      <c r="J139" s="66">
        <f t="shared" si="5"/>
        <v>1</v>
      </c>
      <c r="K139" s="67">
        <f t="shared" si="6"/>
        <v>1</v>
      </c>
      <c r="L139" s="64">
        <v>13.0</v>
      </c>
      <c r="M139" s="65">
        <f t="shared" si="7"/>
        <v>1</v>
      </c>
      <c r="N139" s="66">
        <f t="shared" si="8"/>
        <v>1</v>
      </c>
      <c r="O139" s="66">
        <f t="shared" si="9"/>
        <v>1</v>
      </c>
      <c r="P139" s="30"/>
      <c r="Q139" s="30"/>
      <c r="R139" s="69">
        <f t="shared" si="10"/>
        <v>67</v>
      </c>
      <c r="S139" s="57"/>
      <c r="T139" s="57"/>
      <c r="U139" s="57"/>
      <c r="V139" s="73"/>
      <c r="W139" s="71"/>
      <c r="X139" s="57">
        <f t="shared" si="11"/>
        <v>-1</v>
      </c>
      <c r="Y139" s="57">
        <f t="shared" si="12"/>
        <v>1</v>
      </c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</row>
    <row r="140" ht="18.0" customHeight="1">
      <c r="A140" s="72">
        <v>134.0</v>
      </c>
      <c r="B140" s="26" t="s">
        <v>307</v>
      </c>
      <c r="C140" s="26" t="s">
        <v>308</v>
      </c>
      <c r="D140" s="64">
        <v>28.0</v>
      </c>
      <c r="E140" s="65">
        <f t="shared" si="1"/>
        <v>1</v>
      </c>
      <c r="F140" s="66">
        <f t="shared" si="2"/>
        <v>1</v>
      </c>
      <c r="G140" s="67">
        <f t="shared" si="3"/>
        <v>1</v>
      </c>
      <c r="H140" s="68">
        <v>28.0</v>
      </c>
      <c r="I140" s="65">
        <f t="shared" si="4"/>
        <v>1</v>
      </c>
      <c r="J140" s="66">
        <f t="shared" si="5"/>
        <v>1</v>
      </c>
      <c r="K140" s="67">
        <f t="shared" si="6"/>
        <v>1</v>
      </c>
      <c r="L140" s="64">
        <v>13.0</v>
      </c>
      <c r="M140" s="65">
        <f t="shared" si="7"/>
        <v>1</v>
      </c>
      <c r="N140" s="66">
        <f t="shared" si="8"/>
        <v>1</v>
      </c>
      <c r="O140" s="66">
        <f t="shared" si="9"/>
        <v>1</v>
      </c>
      <c r="P140" s="30"/>
      <c r="Q140" s="30"/>
      <c r="R140" s="69">
        <f t="shared" si="10"/>
        <v>69</v>
      </c>
      <c r="S140" s="57"/>
      <c r="T140" s="57"/>
      <c r="U140" s="57"/>
      <c r="V140" s="73"/>
      <c r="W140" s="71"/>
      <c r="X140" s="57">
        <f t="shared" si="11"/>
        <v>-1</v>
      </c>
      <c r="Y140" s="57">
        <f t="shared" si="12"/>
        <v>1</v>
      </c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</row>
    <row r="141" ht="18.0" customHeight="1">
      <c r="A141" s="72">
        <v>135.0</v>
      </c>
      <c r="B141" s="26" t="s">
        <v>309</v>
      </c>
      <c r="C141" s="26" t="s">
        <v>310</v>
      </c>
      <c r="D141" s="64">
        <v>26.0</v>
      </c>
      <c r="E141" s="65">
        <f t="shared" si="1"/>
        <v>1</v>
      </c>
      <c r="F141" s="66">
        <f t="shared" si="2"/>
        <v>1</v>
      </c>
      <c r="G141" s="67">
        <f t="shared" si="3"/>
        <v>1</v>
      </c>
      <c r="H141" s="68">
        <v>25.0</v>
      </c>
      <c r="I141" s="65">
        <f t="shared" si="4"/>
        <v>1</v>
      </c>
      <c r="J141" s="66">
        <f t="shared" si="5"/>
        <v>1</v>
      </c>
      <c r="K141" s="67">
        <f t="shared" si="6"/>
        <v>0</v>
      </c>
      <c r="L141" s="64">
        <v>11.0</v>
      </c>
      <c r="M141" s="65">
        <f t="shared" si="7"/>
        <v>1</v>
      </c>
      <c r="N141" s="66">
        <f t="shared" si="8"/>
        <v>0</v>
      </c>
      <c r="O141" s="66">
        <f t="shared" si="9"/>
        <v>0</v>
      </c>
      <c r="P141" s="30"/>
      <c r="Q141" s="30"/>
      <c r="R141" s="69">
        <f t="shared" si="10"/>
        <v>62</v>
      </c>
      <c r="S141" s="57"/>
      <c r="T141" s="57"/>
      <c r="U141" s="57"/>
      <c r="V141" s="73"/>
      <c r="W141" s="71"/>
      <c r="X141" s="57">
        <f t="shared" si="11"/>
        <v>-1</v>
      </c>
      <c r="Y141" s="57">
        <f t="shared" si="12"/>
        <v>1</v>
      </c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</row>
    <row r="142" ht="18.0" customHeight="1">
      <c r="A142" s="63">
        <v>136.0</v>
      </c>
      <c r="B142" s="26" t="s">
        <v>311</v>
      </c>
      <c r="C142" s="26" t="s">
        <v>312</v>
      </c>
      <c r="D142" s="64">
        <v>28.0</v>
      </c>
      <c r="E142" s="65">
        <f t="shared" si="1"/>
        <v>1</v>
      </c>
      <c r="F142" s="66">
        <f t="shared" si="2"/>
        <v>1</v>
      </c>
      <c r="G142" s="67">
        <f t="shared" si="3"/>
        <v>1</v>
      </c>
      <c r="H142" s="68">
        <v>26.0</v>
      </c>
      <c r="I142" s="65">
        <f t="shared" si="4"/>
        <v>1</v>
      </c>
      <c r="J142" s="66">
        <f t="shared" si="5"/>
        <v>1</v>
      </c>
      <c r="K142" s="67">
        <f t="shared" si="6"/>
        <v>1</v>
      </c>
      <c r="L142" s="64">
        <v>14.0</v>
      </c>
      <c r="M142" s="65">
        <f t="shared" si="7"/>
        <v>1</v>
      </c>
      <c r="N142" s="66">
        <f t="shared" si="8"/>
        <v>1</v>
      </c>
      <c r="O142" s="66">
        <f t="shared" si="9"/>
        <v>1</v>
      </c>
      <c r="P142" s="30"/>
      <c r="Q142" s="30"/>
      <c r="R142" s="69">
        <f t="shared" si="10"/>
        <v>68</v>
      </c>
      <c r="S142" s="57"/>
      <c r="T142" s="57"/>
      <c r="U142" s="57"/>
      <c r="V142" s="73"/>
      <c r="W142" s="71"/>
      <c r="X142" s="57">
        <f t="shared" si="11"/>
        <v>-1</v>
      </c>
      <c r="Y142" s="57">
        <f t="shared" si="12"/>
        <v>1</v>
      </c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</row>
    <row r="143" ht="18.0" customHeight="1">
      <c r="A143" s="72">
        <v>137.0</v>
      </c>
      <c r="B143" s="26" t="s">
        <v>313</v>
      </c>
      <c r="C143" s="26" t="s">
        <v>314</v>
      </c>
      <c r="D143" s="64">
        <v>18.0</v>
      </c>
      <c r="E143" s="65">
        <f t="shared" si="1"/>
        <v>0</v>
      </c>
      <c r="F143" s="66">
        <f t="shared" si="2"/>
        <v>0</v>
      </c>
      <c r="G143" s="67">
        <f t="shared" si="3"/>
        <v>0</v>
      </c>
      <c r="H143" s="68">
        <v>18.0</v>
      </c>
      <c r="I143" s="65">
        <f t="shared" si="4"/>
        <v>0</v>
      </c>
      <c r="J143" s="66">
        <f t="shared" si="5"/>
        <v>0</v>
      </c>
      <c r="K143" s="67">
        <f t="shared" si="6"/>
        <v>0</v>
      </c>
      <c r="L143" s="64">
        <v>14.0</v>
      </c>
      <c r="M143" s="65">
        <f t="shared" si="7"/>
        <v>1</v>
      </c>
      <c r="N143" s="66">
        <f t="shared" si="8"/>
        <v>1</v>
      </c>
      <c r="O143" s="66">
        <f t="shared" si="9"/>
        <v>1</v>
      </c>
      <c r="P143" s="30"/>
      <c r="Q143" s="30"/>
      <c r="R143" s="69">
        <f t="shared" si="10"/>
        <v>50</v>
      </c>
      <c r="S143" s="57"/>
      <c r="T143" s="57"/>
      <c r="U143" s="57"/>
      <c r="V143" s="73"/>
      <c r="W143" s="71"/>
      <c r="X143" s="57">
        <f t="shared" si="11"/>
        <v>-1</v>
      </c>
      <c r="Y143" s="57">
        <f t="shared" si="12"/>
        <v>1</v>
      </c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</row>
    <row r="144" ht="18.0" customHeight="1">
      <c r="A144" s="72">
        <v>138.0</v>
      </c>
      <c r="B144" s="26" t="s">
        <v>315</v>
      </c>
      <c r="C144" s="26" t="s">
        <v>316</v>
      </c>
      <c r="D144" s="64">
        <v>14.0</v>
      </c>
      <c r="E144" s="65">
        <f t="shared" si="1"/>
        <v>0</v>
      </c>
      <c r="F144" s="66">
        <f t="shared" si="2"/>
        <v>0</v>
      </c>
      <c r="G144" s="67">
        <f t="shared" si="3"/>
        <v>0</v>
      </c>
      <c r="H144" s="68">
        <v>17.0</v>
      </c>
      <c r="I144" s="65">
        <f t="shared" si="4"/>
        <v>0</v>
      </c>
      <c r="J144" s="66">
        <f t="shared" si="5"/>
        <v>0</v>
      </c>
      <c r="K144" s="67">
        <f t="shared" si="6"/>
        <v>0</v>
      </c>
      <c r="L144" s="64">
        <v>12.0</v>
      </c>
      <c r="M144" s="65">
        <f t="shared" si="7"/>
        <v>1</v>
      </c>
      <c r="N144" s="66">
        <f t="shared" si="8"/>
        <v>1</v>
      </c>
      <c r="O144" s="66">
        <f t="shared" si="9"/>
        <v>0</v>
      </c>
      <c r="P144" s="30"/>
      <c r="Q144" s="30"/>
      <c r="R144" s="69">
        <f t="shared" si="10"/>
        <v>43</v>
      </c>
      <c r="S144" s="57"/>
      <c r="T144" s="57"/>
      <c r="U144" s="57"/>
      <c r="V144" s="73"/>
      <c r="W144" s="71"/>
      <c r="X144" s="57">
        <f t="shared" si="11"/>
        <v>-1</v>
      </c>
      <c r="Y144" s="57">
        <f t="shared" si="12"/>
        <v>1</v>
      </c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</row>
    <row r="145" ht="18.0" customHeight="1">
      <c r="A145" s="63">
        <v>139.0</v>
      </c>
      <c r="B145" s="26" t="s">
        <v>317</v>
      </c>
      <c r="C145" s="26" t="s">
        <v>318</v>
      </c>
      <c r="D145" s="64">
        <v>26.0</v>
      </c>
      <c r="E145" s="65">
        <f t="shared" si="1"/>
        <v>1</v>
      </c>
      <c r="F145" s="66">
        <f t="shared" si="2"/>
        <v>1</v>
      </c>
      <c r="G145" s="67">
        <f t="shared" si="3"/>
        <v>1</v>
      </c>
      <c r="H145" s="68">
        <v>28.0</v>
      </c>
      <c r="I145" s="65">
        <f t="shared" si="4"/>
        <v>1</v>
      </c>
      <c r="J145" s="66">
        <f t="shared" si="5"/>
        <v>1</v>
      </c>
      <c r="K145" s="67">
        <f t="shared" si="6"/>
        <v>1</v>
      </c>
      <c r="L145" s="64">
        <v>9.0</v>
      </c>
      <c r="M145" s="65">
        <f t="shared" si="7"/>
        <v>0</v>
      </c>
      <c r="N145" s="66">
        <f t="shared" si="8"/>
        <v>0</v>
      </c>
      <c r="O145" s="66">
        <f t="shared" si="9"/>
        <v>0</v>
      </c>
      <c r="P145" s="30"/>
      <c r="Q145" s="30"/>
      <c r="R145" s="69">
        <f t="shared" si="10"/>
        <v>63</v>
      </c>
      <c r="S145" s="57"/>
      <c r="T145" s="57"/>
      <c r="U145" s="57"/>
      <c r="V145" s="73"/>
      <c r="W145" s="71"/>
      <c r="X145" s="57">
        <f t="shared" si="11"/>
        <v>-1</v>
      </c>
      <c r="Y145" s="57">
        <f t="shared" si="12"/>
        <v>1</v>
      </c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</row>
    <row r="146" ht="18.0" customHeight="1">
      <c r="A146" s="72">
        <v>140.0</v>
      </c>
      <c r="B146" s="26" t="s">
        <v>319</v>
      </c>
      <c r="C146" s="26" t="s">
        <v>320</v>
      </c>
      <c r="D146" s="64">
        <v>27.0</v>
      </c>
      <c r="E146" s="65">
        <f t="shared" si="1"/>
        <v>1</v>
      </c>
      <c r="F146" s="66">
        <f t="shared" si="2"/>
        <v>1</v>
      </c>
      <c r="G146" s="67">
        <f t="shared" si="3"/>
        <v>1</v>
      </c>
      <c r="H146" s="68">
        <v>23.0</v>
      </c>
      <c r="I146" s="65">
        <f t="shared" si="4"/>
        <v>1</v>
      </c>
      <c r="J146" s="66">
        <f t="shared" si="5"/>
        <v>1</v>
      </c>
      <c r="K146" s="67">
        <f t="shared" si="6"/>
        <v>0</v>
      </c>
      <c r="L146" s="64">
        <v>5.0</v>
      </c>
      <c r="M146" s="65">
        <f t="shared" si="7"/>
        <v>0</v>
      </c>
      <c r="N146" s="66">
        <f t="shared" si="8"/>
        <v>0</v>
      </c>
      <c r="O146" s="66">
        <f t="shared" si="9"/>
        <v>0</v>
      </c>
      <c r="P146" s="30"/>
      <c r="Q146" s="30"/>
      <c r="R146" s="69">
        <f t="shared" si="10"/>
        <v>55</v>
      </c>
      <c r="S146" s="57"/>
      <c r="T146" s="57"/>
      <c r="U146" s="57"/>
      <c r="V146" s="73"/>
      <c r="W146" s="71"/>
      <c r="X146" s="57">
        <f t="shared" si="11"/>
        <v>-1</v>
      </c>
      <c r="Y146" s="57">
        <f t="shared" si="12"/>
        <v>1</v>
      </c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</row>
    <row r="147" ht="18.0" customHeight="1">
      <c r="A147" s="72">
        <v>141.0</v>
      </c>
      <c r="B147" s="26" t="s">
        <v>321</v>
      </c>
      <c r="C147" s="26" t="s">
        <v>322</v>
      </c>
      <c r="D147" s="64">
        <v>28.0</v>
      </c>
      <c r="E147" s="65">
        <f t="shared" si="1"/>
        <v>1</v>
      </c>
      <c r="F147" s="66">
        <f t="shared" si="2"/>
        <v>1</v>
      </c>
      <c r="G147" s="67">
        <f t="shared" si="3"/>
        <v>1</v>
      </c>
      <c r="H147" s="68">
        <v>26.0</v>
      </c>
      <c r="I147" s="65">
        <f t="shared" si="4"/>
        <v>1</v>
      </c>
      <c r="J147" s="66">
        <f t="shared" si="5"/>
        <v>1</v>
      </c>
      <c r="K147" s="67">
        <f t="shared" si="6"/>
        <v>1</v>
      </c>
      <c r="L147" s="64">
        <v>14.0</v>
      </c>
      <c r="M147" s="65">
        <f t="shared" si="7"/>
        <v>1</v>
      </c>
      <c r="N147" s="66">
        <f t="shared" si="8"/>
        <v>1</v>
      </c>
      <c r="O147" s="66">
        <f t="shared" si="9"/>
        <v>1</v>
      </c>
      <c r="P147" s="30"/>
      <c r="Q147" s="30"/>
      <c r="R147" s="69">
        <f t="shared" si="10"/>
        <v>68</v>
      </c>
      <c r="S147" s="57"/>
      <c r="T147" s="57"/>
      <c r="U147" s="57"/>
      <c r="V147" s="73"/>
      <c r="W147" s="71"/>
      <c r="X147" s="57">
        <f t="shared" si="11"/>
        <v>-1</v>
      </c>
      <c r="Y147" s="57">
        <f t="shared" si="12"/>
        <v>1</v>
      </c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</row>
    <row r="148" ht="18.0" customHeight="1">
      <c r="A148" s="63">
        <v>142.0</v>
      </c>
      <c r="B148" s="26" t="s">
        <v>323</v>
      </c>
      <c r="C148" s="26" t="s">
        <v>324</v>
      </c>
      <c r="D148" s="64">
        <v>25.0</v>
      </c>
      <c r="E148" s="65">
        <f t="shared" si="1"/>
        <v>1</v>
      </c>
      <c r="F148" s="66">
        <f t="shared" si="2"/>
        <v>1</v>
      </c>
      <c r="G148" s="67">
        <f t="shared" si="3"/>
        <v>0</v>
      </c>
      <c r="H148" s="68">
        <v>18.0</v>
      </c>
      <c r="I148" s="65">
        <f t="shared" si="4"/>
        <v>0</v>
      </c>
      <c r="J148" s="66">
        <f t="shared" si="5"/>
        <v>0</v>
      </c>
      <c r="K148" s="67">
        <f t="shared" si="6"/>
        <v>0</v>
      </c>
      <c r="L148" s="64">
        <v>8.0</v>
      </c>
      <c r="M148" s="65">
        <f t="shared" si="7"/>
        <v>0</v>
      </c>
      <c r="N148" s="66">
        <f t="shared" si="8"/>
        <v>0</v>
      </c>
      <c r="O148" s="66">
        <f t="shared" si="9"/>
        <v>0</v>
      </c>
      <c r="P148" s="30"/>
      <c r="Q148" s="30"/>
      <c r="R148" s="69">
        <f t="shared" si="10"/>
        <v>51</v>
      </c>
      <c r="S148" s="57"/>
      <c r="T148" s="57"/>
      <c r="U148" s="57"/>
      <c r="V148" s="73"/>
      <c r="W148" s="71"/>
      <c r="X148" s="57">
        <f t="shared" si="11"/>
        <v>-1</v>
      </c>
      <c r="Y148" s="57">
        <f t="shared" si="12"/>
        <v>1</v>
      </c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</row>
    <row r="149" ht="18.0" customHeight="1">
      <c r="A149" s="72">
        <v>143.0</v>
      </c>
      <c r="B149" s="26" t="s">
        <v>325</v>
      </c>
      <c r="C149" s="26" t="s">
        <v>326</v>
      </c>
      <c r="D149" s="64">
        <v>28.0</v>
      </c>
      <c r="E149" s="65">
        <f t="shared" si="1"/>
        <v>1</v>
      </c>
      <c r="F149" s="66">
        <f t="shared" si="2"/>
        <v>1</v>
      </c>
      <c r="G149" s="67">
        <f t="shared" si="3"/>
        <v>1</v>
      </c>
      <c r="H149" s="68">
        <v>24.0</v>
      </c>
      <c r="I149" s="65">
        <f t="shared" si="4"/>
        <v>1</v>
      </c>
      <c r="J149" s="66">
        <f t="shared" si="5"/>
        <v>1</v>
      </c>
      <c r="K149" s="67">
        <f t="shared" si="6"/>
        <v>0</v>
      </c>
      <c r="L149" s="64">
        <v>14.0</v>
      </c>
      <c r="M149" s="65">
        <f t="shared" si="7"/>
        <v>1</v>
      </c>
      <c r="N149" s="66">
        <f t="shared" si="8"/>
        <v>1</v>
      </c>
      <c r="O149" s="66">
        <f t="shared" si="9"/>
        <v>1</v>
      </c>
      <c r="P149" s="30"/>
      <c r="Q149" s="30"/>
      <c r="R149" s="69">
        <f t="shared" si="10"/>
        <v>66</v>
      </c>
      <c r="S149" s="57"/>
      <c r="T149" s="57"/>
      <c r="U149" s="57"/>
      <c r="V149" s="73"/>
      <c r="W149" s="71"/>
      <c r="X149" s="57">
        <f t="shared" si="11"/>
        <v>-1</v>
      </c>
      <c r="Y149" s="57">
        <f t="shared" si="12"/>
        <v>1</v>
      </c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</row>
    <row r="150" ht="18.0" customHeight="1">
      <c r="A150" s="72">
        <v>144.0</v>
      </c>
      <c r="B150" s="26" t="s">
        <v>327</v>
      </c>
      <c r="C150" s="26" t="s">
        <v>328</v>
      </c>
      <c r="D150" s="64">
        <v>11.0</v>
      </c>
      <c r="E150" s="65">
        <f t="shared" si="1"/>
        <v>0</v>
      </c>
      <c r="F150" s="66">
        <f t="shared" si="2"/>
        <v>0</v>
      </c>
      <c r="G150" s="67">
        <f t="shared" si="3"/>
        <v>0</v>
      </c>
      <c r="H150" s="68">
        <v>27.0</v>
      </c>
      <c r="I150" s="65">
        <f t="shared" si="4"/>
        <v>1</v>
      </c>
      <c r="J150" s="66">
        <f t="shared" si="5"/>
        <v>1</v>
      </c>
      <c r="K150" s="67">
        <f t="shared" si="6"/>
        <v>1</v>
      </c>
      <c r="L150" s="64">
        <v>10.0</v>
      </c>
      <c r="M150" s="65">
        <f t="shared" si="7"/>
        <v>1</v>
      </c>
      <c r="N150" s="66">
        <f t="shared" si="8"/>
        <v>0</v>
      </c>
      <c r="O150" s="66">
        <f t="shared" si="9"/>
        <v>0</v>
      </c>
      <c r="P150" s="30"/>
      <c r="Q150" s="30"/>
      <c r="R150" s="69">
        <f t="shared" si="10"/>
        <v>48</v>
      </c>
      <c r="S150" s="57"/>
      <c r="T150" s="57"/>
      <c r="U150" s="57"/>
      <c r="V150" s="73"/>
      <c r="W150" s="71"/>
      <c r="X150" s="57">
        <f t="shared" si="11"/>
        <v>-1</v>
      </c>
      <c r="Y150" s="57">
        <f t="shared" si="12"/>
        <v>1</v>
      </c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</row>
    <row r="151" ht="18.0" customHeight="1">
      <c r="A151" s="63">
        <v>145.0</v>
      </c>
      <c r="B151" s="26" t="s">
        <v>329</v>
      </c>
      <c r="C151" s="26" t="s">
        <v>330</v>
      </c>
      <c r="D151" s="64">
        <v>17.0</v>
      </c>
      <c r="E151" s="65">
        <f t="shared" si="1"/>
        <v>0</v>
      </c>
      <c r="F151" s="66">
        <f t="shared" si="2"/>
        <v>0</v>
      </c>
      <c r="G151" s="67">
        <f t="shared" si="3"/>
        <v>0</v>
      </c>
      <c r="H151" s="68">
        <v>11.0</v>
      </c>
      <c r="I151" s="65">
        <f t="shared" si="4"/>
        <v>0</v>
      </c>
      <c r="J151" s="66">
        <f t="shared" si="5"/>
        <v>0</v>
      </c>
      <c r="K151" s="67">
        <f t="shared" si="6"/>
        <v>0</v>
      </c>
      <c r="L151" s="64">
        <v>6.0</v>
      </c>
      <c r="M151" s="65">
        <f t="shared" si="7"/>
        <v>0</v>
      </c>
      <c r="N151" s="66">
        <f t="shared" si="8"/>
        <v>0</v>
      </c>
      <c r="O151" s="66">
        <f t="shared" si="9"/>
        <v>0</v>
      </c>
      <c r="P151" s="30"/>
      <c r="Q151" s="30"/>
      <c r="R151" s="69">
        <f t="shared" si="10"/>
        <v>34</v>
      </c>
      <c r="S151" s="57"/>
      <c r="T151" s="57"/>
      <c r="U151" s="57"/>
      <c r="V151" s="73"/>
      <c r="W151" s="71"/>
      <c r="X151" s="57">
        <f t="shared" si="11"/>
        <v>-1</v>
      </c>
      <c r="Y151" s="57">
        <f t="shared" si="12"/>
        <v>1</v>
      </c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</row>
    <row r="152" ht="18.0" customHeight="1">
      <c r="A152" s="72">
        <v>146.0</v>
      </c>
      <c r="B152" s="26" t="s">
        <v>331</v>
      </c>
      <c r="C152" s="26" t="s">
        <v>332</v>
      </c>
      <c r="D152" s="64">
        <v>22.0</v>
      </c>
      <c r="E152" s="65">
        <f t="shared" si="1"/>
        <v>1</v>
      </c>
      <c r="F152" s="66">
        <f t="shared" si="2"/>
        <v>0</v>
      </c>
      <c r="G152" s="67">
        <f t="shared" si="3"/>
        <v>0</v>
      </c>
      <c r="H152" s="68">
        <v>21.0</v>
      </c>
      <c r="I152" s="65">
        <f t="shared" si="4"/>
        <v>1</v>
      </c>
      <c r="J152" s="66">
        <f t="shared" si="5"/>
        <v>0</v>
      </c>
      <c r="K152" s="67">
        <f t="shared" si="6"/>
        <v>0</v>
      </c>
      <c r="L152" s="64">
        <v>12.0</v>
      </c>
      <c r="M152" s="65">
        <f t="shared" si="7"/>
        <v>1</v>
      </c>
      <c r="N152" s="66">
        <f t="shared" si="8"/>
        <v>1</v>
      </c>
      <c r="O152" s="66">
        <f t="shared" si="9"/>
        <v>0</v>
      </c>
      <c r="P152" s="30"/>
      <c r="Q152" s="30"/>
      <c r="R152" s="69">
        <f t="shared" si="10"/>
        <v>55</v>
      </c>
      <c r="S152" s="57"/>
      <c r="T152" s="57"/>
      <c r="U152" s="57"/>
      <c r="V152" s="73"/>
      <c r="W152" s="71"/>
      <c r="X152" s="57">
        <f t="shared" si="11"/>
        <v>-1</v>
      </c>
      <c r="Y152" s="57">
        <f t="shared" si="12"/>
        <v>1</v>
      </c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</row>
    <row r="153" ht="18.0" customHeight="1">
      <c r="A153" s="72">
        <v>147.0</v>
      </c>
      <c r="B153" s="26" t="s">
        <v>333</v>
      </c>
      <c r="C153" s="26" t="s">
        <v>334</v>
      </c>
      <c r="D153" s="64">
        <v>24.0</v>
      </c>
      <c r="E153" s="65">
        <f t="shared" si="1"/>
        <v>1</v>
      </c>
      <c r="F153" s="66">
        <f t="shared" si="2"/>
        <v>1</v>
      </c>
      <c r="G153" s="67">
        <f t="shared" si="3"/>
        <v>0</v>
      </c>
      <c r="H153" s="68">
        <v>23.0</v>
      </c>
      <c r="I153" s="65">
        <f t="shared" si="4"/>
        <v>1</v>
      </c>
      <c r="J153" s="66">
        <f t="shared" si="5"/>
        <v>1</v>
      </c>
      <c r="K153" s="67">
        <f t="shared" si="6"/>
        <v>0</v>
      </c>
      <c r="L153" s="64">
        <v>6.0</v>
      </c>
      <c r="M153" s="65">
        <f t="shared" si="7"/>
        <v>0</v>
      </c>
      <c r="N153" s="66">
        <f t="shared" si="8"/>
        <v>0</v>
      </c>
      <c r="O153" s="66">
        <f t="shared" si="9"/>
        <v>0</v>
      </c>
      <c r="P153" s="30"/>
      <c r="Q153" s="30"/>
      <c r="R153" s="69">
        <f t="shared" si="10"/>
        <v>53</v>
      </c>
      <c r="S153" s="57"/>
      <c r="T153" s="57"/>
      <c r="U153" s="57"/>
      <c r="V153" s="73"/>
      <c r="W153" s="71"/>
      <c r="X153" s="57">
        <f t="shared" si="11"/>
        <v>-1</v>
      </c>
      <c r="Y153" s="57">
        <f t="shared" si="12"/>
        <v>1</v>
      </c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</row>
    <row r="154" ht="18.0" customHeight="1">
      <c r="A154" s="63">
        <v>148.0</v>
      </c>
      <c r="B154" s="26" t="s">
        <v>335</v>
      </c>
      <c r="C154" s="26" t="s">
        <v>336</v>
      </c>
      <c r="D154" s="64">
        <v>24.0</v>
      </c>
      <c r="E154" s="65">
        <f t="shared" si="1"/>
        <v>1</v>
      </c>
      <c r="F154" s="66">
        <f t="shared" si="2"/>
        <v>1</v>
      </c>
      <c r="G154" s="67">
        <f t="shared" si="3"/>
        <v>0</v>
      </c>
      <c r="H154" s="68">
        <v>25.0</v>
      </c>
      <c r="I154" s="65">
        <f t="shared" si="4"/>
        <v>1</v>
      </c>
      <c r="J154" s="66">
        <f t="shared" si="5"/>
        <v>1</v>
      </c>
      <c r="K154" s="67">
        <f t="shared" si="6"/>
        <v>0</v>
      </c>
      <c r="L154" s="64">
        <v>10.0</v>
      </c>
      <c r="M154" s="65">
        <f t="shared" si="7"/>
        <v>1</v>
      </c>
      <c r="N154" s="66">
        <f t="shared" si="8"/>
        <v>0</v>
      </c>
      <c r="O154" s="66">
        <f t="shared" si="9"/>
        <v>0</v>
      </c>
      <c r="P154" s="30"/>
      <c r="Q154" s="30"/>
      <c r="R154" s="69">
        <f t="shared" si="10"/>
        <v>59</v>
      </c>
      <c r="S154" s="57"/>
      <c r="T154" s="57"/>
      <c r="U154" s="57"/>
      <c r="V154" s="73"/>
      <c r="W154" s="71"/>
      <c r="X154" s="57">
        <f t="shared" si="11"/>
        <v>-1</v>
      </c>
      <c r="Y154" s="57">
        <f t="shared" si="12"/>
        <v>1</v>
      </c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</row>
    <row r="155" ht="18.0" customHeight="1">
      <c r="A155" s="72">
        <v>149.0</v>
      </c>
      <c r="B155" s="26" t="s">
        <v>337</v>
      </c>
      <c r="C155" s="26" t="s">
        <v>338</v>
      </c>
      <c r="D155" s="64">
        <v>28.0</v>
      </c>
      <c r="E155" s="65">
        <f t="shared" si="1"/>
        <v>1</v>
      </c>
      <c r="F155" s="66">
        <f t="shared" si="2"/>
        <v>1</v>
      </c>
      <c r="G155" s="67">
        <f t="shared" si="3"/>
        <v>1</v>
      </c>
      <c r="H155" s="68">
        <v>27.0</v>
      </c>
      <c r="I155" s="65">
        <f t="shared" si="4"/>
        <v>1</v>
      </c>
      <c r="J155" s="66">
        <f t="shared" si="5"/>
        <v>1</v>
      </c>
      <c r="K155" s="67">
        <f t="shared" si="6"/>
        <v>1</v>
      </c>
      <c r="L155" s="64">
        <v>14.0</v>
      </c>
      <c r="M155" s="65">
        <f t="shared" si="7"/>
        <v>1</v>
      </c>
      <c r="N155" s="66">
        <f t="shared" si="8"/>
        <v>1</v>
      </c>
      <c r="O155" s="66">
        <f t="shared" si="9"/>
        <v>1</v>
      </c>
      <c r="P155" s="30"/>
      <c r="Q155" s="30"/>
      <c r="R155" s="69">
        <f t="shared" si="10"/>
        <v>69</v>
      </c>
      <c r="S155" s="57"/>
      <c r="T155" s="57"/>
      <c r="U155" s="57"/>
      <c r="V155" s="73"/>
      <c r="W155" s="71"/>
      <c r="X155" s="57">
        <f t="shared" si="11"/>
        <v>-1</v>
      </c>
      <c r="Y155" s="57">
        <f t="shared" si="12"/>
        <v>1</v>
      </c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</row>
    <row r="156" ht="18.0" customHeight="1">
      <c r="A156" s="72">
        <v>150.0</v>
      </c>
      <c r="B156" s="26" t="s">
        <v>339</v>
      </c>
      <c r="C156" s="26" t="s">
        <v>340</v>
      </c>
      <c r="D156" s="64">
        <v>10.0</v>
      </c>
      <c r="E156" s="65">
        <f t="shared" si="1"/>
        <v>0</v>
      </c>
      <c r="F156" s="66">
        <f t="shared" si="2"/>
        <v>0</v>
      </c>
      <c r="G156" s="67">
        <f t="shared" si="3"/>
        <v>0</v>
      </c>
      <c r="H156" s="68">
        <v>23.0</v>
      </c>
      <c r="I156" s="65">
        <f t="shared" si="4"/>
        <v>1</v>
      </c>
      <c r="J156" s="66">
        <f t="shared" si="5"/>
        <v>1</v>
      </c>
      <c r="K156" s="67">
        <f t="shared" si="6"/>
        <v>0</v>
      </c>
      <c r="L156" s="64">
        <v>10.0</v>
      </c>
      <c r="M156" s="65">
        <f t="shared" si="7"/>
        <v>1</v>
      </c>
      <c r="N156" s="66">
        <f t="shared" si="8"/>
        <v>0</v>
      </c>
      <c r="O156" s="66">
        <f t="shared" si="9"/>
        <v>0</v>
      </c>
      <c r="P156" s="30"/>
      <c r="Q156" s="30"/>
      <c r="R156" s="69">
        <f t="shared" si="10"/>
        <v>43</v>
      </c>
      <c r="S156" s="57"/>
      <c r="T156" s="57"/>
      <c r="U156" s="57"/>
      <c r="V156" s="73"/>
      <c r="W156" s="71"/>
      <c r="X156" s="57">
        <f t="shared" si="11"/>
        <v>-1</v>
      </c>
      <c r="Y156" s="57">
        <f t="shared" si="12"/>
        <v>1</v>
      </c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</row>
    <row r="157" ht="18.0" customHeight="1">
      <c r="A157" s="63">
        <v>151.0</v>
      </c>
      <c r="B157" s="26" t="s">
        <v>341</v>
      </c>
      <c r="C157" s="26" t="s">
        <v>342</v>
      </c>
      <c r="D157" s="64">
        <v>28.0</v>
      </c>
      <c r="E157" s="65">
        <f t="shared" si="1"/>
        <v>1</v>
      </c>
      <c r="F157" s="66">
        <f t="shared" si="2"/>
        <v>1</v>
      </c>
      <c r="G157" s="67">
        <f t="shared" si="3"/>
        <v>1</v>
      </c>
      <c r="H157" s="68">
        <v>28.0</v>
      </c>
      <c r="I157" s="65">
        <f t="shared" si="4"/>
        <v>1</v>
      </c>
      <c r="J157" s="66">
        <f t="shared" si="5"/>
        <v>1</v>
      </c>
      <c r="K157" s="67">
        <f t="shared" si="6"/>
        <v>1</v>
      </c>
      <c r="L157" s="64">
        <v>14.0</v>
      </c>
      <c r="M157" s="65">
        <f t="shared" si="7"/>
        <v>1</v>
      </c>
      <c r="N157" s="66">
        <f t="shared" si="8"/>
        <v>1</v>
      </c>
      <c r="O157" s="66">
        <f t="shared" si="9"/>
        <v>1</v>
      </c>
      <c r="P157" s="30"/>
      <c r="Q157" s="30"/>
      <c r="R157" s="69">
        <f t="shared" si="10"/>
        <v>70</v>
      </c>
      <c r="S157" s="57"/>
      <c r="T157" s="57"/>
      <c r="U157" s="57"/>
      <c r="V157" s="73"/>
      <c r="W157" s="71"/>
      <c r="X157" s="57">
        <f t="shared" si="11"/>
        <v>-1</v>
      </c>
      <c r="Y157" s="57">
        <f t="shared" si="12"/>
        <v>1</v>
      </c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</row>
    <row r="158" ht="18.0" customHeight="1">
      <c r="A158" s="72">
        <v>152.0</v>
      </c>
      <c r="B158" s="26" t="s">
        <v>343</v>
      </c>
      <c r="C158" s="26" t="s">
        <v>344</v>
      </c>
      <c r="D158" s="64">
        <v>23.0</v>
      </c>
      <c r="E158" s="65">
        <f t="shared" si="1"/>
        <v>1</v>
      </c>
      <c r="F158" s="66">
        <f t="shared" si="2"/>
        <v>1</v>
      </c>
      <c r="G158" s="67">
        <f t="shared" si="3"/>
        <v>0</v>
      </c>
      <c r="H158" s="68">
        <v>18.0</v>
      </c>
      <c r="I158" s="65">
        <f t="shared" si="4"/>
        <v>0</v>
      </c>
      <c r="J158" s="66">
        <f t="shared" si="5"/>
        <v>0</v>
      </c>
      <c r="K158" s="67">
        <f t="shared" si="6"/>
        <v>0</v>
      </c>
      <c r="L158" s="64">
        <v>14.0</v>
      </c>
      <c r="M158" s="65">
        <f t="shared" si="7"/>
        <v>1</v>
      </c>
      <c r="N158" s="66">
        <f t="shared" si="8"/>
        <v>1</v>
      </c>
      <c r="O158" s="66">
        <f t="shared" si="9"/>
        <v>1</v>
      </c>
      <c r="P158" s="30"/>
      <c r="Q158" s="30"/>
      <c r="R158" s="69">
        <f t="shared" si="10"/>
        <v>55</v>
      </c>
      <c r="S158" s="57"/>
      <c r="T158" s="57"/>
      <c r="U158" s="57"/>
      <c r="V158" s="73"/>
      <c r="W158" s="71"/>
      <c r="X158" s="57">
        <f t="shared" si="11"/>
        <v>-1</v>
      </c>
      <c r="Y158" s="57">
        <f t="shared" si="12"/>
        <v>1</v>
      </c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</row>
    <row r="159" ht="18.0" customHeight="1">
      <c r="A159" s="72">
        <v>153.0</v>
      </c>
      <c r="B159" s="26" t="s">
        <v>345</v>
      </c>
      <c r="C159" s="26" t="s">
        <v>346</v>
      </c>
      <c r="D159" s="64">
        <v>26.0</v>
      </c>
      <c r="E159" s="65">
        <f t="shared" si="1"/>
        <v>1</v>
      </c>
      <c r="F159" s="66">
        <f t="shared" si="2"/>
        <v>1</v>
      </c>
      <c r="G159" s="67">
        <f t="shared" si="3"/>
        <v>1</v>
      </c>
      <c r="H159" s="68">
        <v>14.0</v>
      </c>
      <c r="I159" s="65">
        <f t="shared" si="4"/>
        <v>0</v>
      </c>
      <c r="J159" s="66">
        <f t="shared" si="5"/>
        <v>0</v>
      </c>
      <c r="K159" s="67">
        <f t="shared" si="6"/>
        <v>0</v>
      </c>
      <c r="L159" s="64">
        <v>5.0</v>
      </c>
      <c r="M159" s="65">
        <f t="shared" si="7"/>
        <v>0</v>
      </c>
      <c r="N159" s="66">
        <f t="shared" si="8"/>
        <v>0</v>
      </c>
      <c r="O159" s="66">
        <f t="shared" si="9"/>
        <v>0</v>
      </c>
      <c r="P159" s="30"/>
      <c r="Q159" s="30"/>
      <c r="R159" s="69">
        <f t="shared" si="10"/>
        <v>45</v>
      </c>
      <c r="S159" s="57"/>
      <c r="T159" s="57"/>
      <c r="U159" s="57"/>
      <c r="V159" s="73"/>
      <c r="W159" s="71"/>
      <c r="X159" s="57">
        <f t="shared" si="11"/>
        <v>-1</v>
      </c>
      <c r="Y159" s="57">
        <f t="shared" si="12"/>
        <v>1</v>
      </c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</row>
    <row r="160" ht="18.0" customHeight="1">
      <c r="A160" s="63">
        <v>154.0</v>
      </c>
      <c r="B160" s="26" t="s">
        <v>347</v>
      </c>
      <c r="C160" s="26" t="s">
        <v>348</v>
      </c>
      <c r="D160" s="64">
        <v>18.0</v>
      </c>
      <c r="E160" s="65">
        <f t="shared" si="1"/>
        <v>0</v>
      </c>
      <c r="F160" s="66">
        <f t="shared" si="2"/>
        <v>0</v>
      </c>
      <c r="G160" s="67">
        <f t="shared" si="3"/>
        <v>0</v>
      </c>
      <c r="H160" s="68">
        <v>22.0</v>
      </c>
      <c r="I160" s="65">
        <f t="shared" si="4"/>
        <v>1</v>
      </c>
      <c r="J160" s="66">
        <f t="shared" si="5"/>
        <v>0</v>
      </c>
      <c r="K160" s="67">
        <f t="shared" si="6"/>
        <v>0</v>
      </c>
      <c r="L160" s="64">
        <v>9.0</v>
      </c>
      <c r="M160" s="65">
        <f t="shared" si="7"/>
        <v>0</v>
      </c>
      <c r="N160" s="66">
        <f t="shared" si="8"/>
        <v>0</v>
      </c>
      <c r="O160" s="66">
        <f t="shared" si="9"/>
        <v>0</v>
      </c>
      <c r="P160" s="30"/>
      <c r="Q160" s="30"/>
      <c r="R160" s="69">
        <f t="shared" si="10"/>
        <v>49</v>
      </c>
      <c r="S160" s="57"/>
      <c r="T160" s="57"/>
      <c r="U160" s="57"/>
      <c r="V160" s="73"/>
      <c r="W160" s="71"/>
      <c r="X160" s="57">
        <f t="shared" si="11"/>
        <v>-1</v>
      </c>
      <c r="Y160" s="57">
        <f t="shared" si="12"/>
        <v>1</v>
      </c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</row>
    <row r="161" ht="18.0" customHeight="1">
      <c r="A161" s="72">
        <v>155.0</v>
      </c>
      <c r="B161" s="26" t="s">
        <v>349</v>
      </c>
      <c r="C161" s="26" t="s">
        <v>350</v>
      </c>
      <c r="D161" s="64">
        <v>27.0</v>
      </c>
      <c r="E161" s="65">
        <f t="shared" si="1"/>
        <v>1</v>
      </c>
      <c r="F161" s="66">
        <f t="shared" si="2"/>
        <v>1</v>
      </c>
      <c r="G161" s="67">
        <f t="shared" si="3"/>
        <v>1</v>
      </c>
      <c r="H161" s="68">
        <v>23.0</v>
      </c>
      <c r="I161" s="65">
        <f t="shared" si="4"/>
        <v>1</v>
      </c>
      <c r="J161" s="66">
        <f t="shared" si="5"/>
        <v>1</v>
      </c>
      <c r="K161" s="67">
        <f t="shared" si="6"/>
        <v>0</v>
      </c>
      <c r="L161" s="64">
        <v>10.0</v>
      </c>
      <c r="M161" s="65">
        <f t="shared" si="7"/>
        <v>1</v>
      </c>
      <c r="N161" s="66">
        <f t="shared" si="8"/>
        <v>0</v>
      </c>
      <c r="O161" s="66">
        <f t="shared" si="9"/>
        <v>0</v>
      </c>
      <c r="P161" s="30"/>
      <c r="Q161" s="30"/>
      <c r="R161" s="69">
        <f t="shared" si="10"/>
        <v>60</v>
      </c>
      <c r="S161" s="57"/>
      <c r="T161" s="57"/>
      <c r="U161" s="57"/>
      <c r="V161" s="73"/>
      <c r="W161" s="71"/>
      <c r="X161" s="57">
        <f t="shared" si="11"/>
        <v>-1</v>
      </c>
      <c r="Y161" s="57">
        <f t="shared" si="12"/>
        <v>1</v>
      </c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</row>
    <row r="162" ht="18.0" customHeight="1">
      <c r="A162" s="72">
        <v>156.0</v>
      </c>
      <c r="B162" s="26" t="s">
        <v>351</v>
      </c>
      <c r="C162" s="26" t="s">
        <v>352</v>
      </c>
      <c r="D162" s="64">
        <v>20.0</v>
      </c>
      <c r="E162" s="65">
        <f t="shared" si="1"/>
        <v>1</v>
      </c>
      <c r="F162" s="66">
        <f t="shared" si="2"/>
        <v>0</v>
      </c>
      <c r="G162" s="67">
        <f t="shared" si="3"/>
        <v>0</v>
      </c>
      <c r="H162" s="68">
        <v>7.0</v>
      </c>
      <c r="I162" s="65">
        <f t="shared" si="4"/>
        <v>0</v>
      </c>
      <c r="J162" s="66">
        <f t="shared" si="5"/>
        <v>0</v>
      </c>
      <c r="K162" s="67">
        <f t="shared" si="6"/>
        <v>0</v>
      </c>
      <c r="L162" s="64">
        <v>6.0</v>
      </c>
      <c r="M162" s="65">
        <f t="shared" si="7"/>
        <v>0</v>
      </c>
      <c r="N162" s="66">
        <f t="shared" si="8"/>
        <v>0</v>
      </c>
      <c r="O162" s="66">
        <f t="shared" si="9"/>
        <v>0</v>
      </c>
      <c r="P162" s="30"/>
      <c r="Q162" s="30"/>
      <c r="R162" s="69">
        <f t="shared" si="10"/>
        <v>33</v>
      </c>
      <c r="S162" s="57"/>
      <c r="T162" s="57"/>
      <c r="U162" s="57"/>
      <c r="V162" s="73"/>
      <c r="W162" s="71"/>
      <c r="X162" s="57">
        <f t="shared" si="11"/>
        <v>-1</v>
      </c>
      <c r="Y162" s="57">
        <f t="shared" si="12"/>
        <v>1</v>
      </c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</row>
    <row r="163" ht="18.0" customHeight="1">
      <c r="A163" s="63">
        <v>157.0</v>
      </c>
      <c r="B163" s="26" t="s">
        <v>353</v>
      </c>
      <c r="C163" s="26" t="s">
        <v>354</v>
      </c>
      <c r="D163" s="64">
        <v>26.0</v>
      </c>
      <c r="E163" s="65">
        <f t="shared" si="1"/>
        <v>1</v>
      </c>
      <c r="F163" s="66">
        <f t="shared" si="2"/>
        <v>1</v>
      </c>
      <c r="G163" s="67">
        <f t="shared" si="3"/>
        <v>1</v>
      </c>
      <c r="H163" s="68">
        <v>26.0</v>
      </c>
      <c r="I163" s="65">
        <f t="shared" si="4"/>
        <v>1</v>
      </c>
      <c r="J163" s="66">
        <f t="shared" si="5"/>
        <v>1</v>
      </c>
      <c r="K163" s="67">
        <f t="shared" si="6"/>
        <v>1</v>
      </c>
      <c r="L163" s="64">
        <v>10.0</v>
      </c>
      <c r="M163" s="65">
        <f t="shared" si="7"/>
        <v>1</v>
      </c>
      <c r="N163" s="66">
        <f t="shared" si="8"/>
        <v>0</v>
      </c>
      <c r="O163" s="66">
        <f t="shared" si="9"/>
        <v>0</v>
      </c>
      <c r="P163" s="30"/>
      <c r="Q163" s="30"/>
      <c r="R163" s="69">
        <f t="shared" si="10"/>
        <v>62</v>
      </c>
      <c r="S163" s="57"/>
      <c r="T163" s="57"/>
      <c r="U163" s="57"/>
      <c r="V163" s="73"/>
      <c r="W163" s="71"/>
      <c r="X163" s="57">
        <f t="shared" si="11"/>
        <v>-1</v>
      </c>
      <c r="Y163" s="57">
        <f t="shared" si="12"/>
        <v>1</v>
      </c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</row>
    <row r="164" ht="18.0" customHeight="1">
      <c r="A164" s="72">
        <v>158.0</v>
      </c>
      <c r="B164" s="26" t="s">
        <v>355</v>
      </c>
      <c r="C164" s="26" t="s">
        <v>356</v>
      </c>
      <c r="D164" s="64">
        <v>23.0</v>
      </c>
      <c r="E164" s="65">
        <f t="shared" si="1"/>
        <v>1</v>
      </c>
      <c r="F164" s="66">
        <f t="shared" si="2"/>
        <v>1</v>
      </c>
      <c r="G164" s="67">
        <f t="shared" si="3"/>
        <v>0</v>
      </c>
      <c r="H164" s="68">
        <v>16.0</v>
      </c>
      <c r="I164" s="65">
        <f t="shared" si="4"/>
        <v>0</v>
      </c>
      <c r="J164" s="66">
        <f t="shared" si="5"/>
        <v>0</v>
      </c>
      <c r="K164" s="67">
        <f t="shared" si="6"/>
        <v>0</v>
      </c>
      <c r="L164" s="64">
        <v>12.0</v>
      </c>
      <c r="M164" s="65">
        <f t="shared" si="7"/>
        <v>1</v>
      </c>
      <c r="N164" s="66">
        <f t="shared" si="8"/>
        <v>1</v>
      </c>
      <c r="O164" s="66">
        <f t="shared" si="9"/>
        <v>0</v>
      </c>
      <c r="P164" s="30"/>
      <c r="Q164" s="30"/>
      <c r="R164" s="69">
        <f t="shared" si="10"/>
        <v>51</v>
      </c>
      <c r="S164" s="57"/>
      <c r="T164" s="57"/>
      <c r="U164" s="57"/>
      <c r="V164" s="73"/>
      <c r="W164" s="71"/>
      <c r="X164" s="57">
        <f t="shared" si="11"/>
        <v>-1</v>
      </c>
      <c r="Y164" s="57">
        <f t="shared" si="12"/>
        <v>1</v>
      </c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</row>
    <row r="165" ht="18.0" customHeight="1">
      <c r="A165" s="72">
        <v>159.0</v>
      </c>
      <c r="B165" s="26" t="s">
        <v>357</v>
      </c>
      <c r="C165" s="26" t="s">
        <v>358</v>
      </c>
      <c r="D165" s="64">
        <v>28.0</v>
      </c>
      <c r="E165" s="65">
        <f t="shared" si="1"/>
        <v>1</v>
      </c>
      <c r="F165" s="66">
        <f t="shared" si="2"/>
        <v>1</v>
      </c>
      <c r="G165" s="67">
        <f t="shared" si="3"/>
        <v>1</v>
      </c>
      <c r="H165" s="68">
        <v>28.0</v>
      </c>
      <c r="I165" s="65">
        <f t="shared" si="4"/>
        <v>1</v>
      </c>
      <c r="J165" s="66">
        <f t="shared" si="5"/>
        <v>1</v>
      </c>
      <c r="K165" s="67">
        <f t="shared" si="6"/>
        <v>1</v>
      </c>
      <c r="L165" s="64">
        <v>14.0</v>
      </c>
      <c r="M165" s="65">
        <f t="shared" si="7"/>
        <v>1</v>
      </c>
      <c r="N165" s="66">
        <f t="shared" si="8"/>
        <v>1</v>
      </c>
      <c r="O165" s="66">
        <f t="shared" si="9"/>
        <v>1</v>
      </c>
      <c r="P165" s="30"/>
      <c r="Q165" s="30"/>
      <c r="R165" s="69">
        <f t="shared" si="10"/>
        <v>70</v>
      </c>
      <c r="S165" s="57"/>
      <c r="T165" s="57"/>
      <c r="U165" s="57"/>
      <c r="V165" s="73"/>
      <c r="W165" s="71"/>
      <c r="X165" s="57">
        <f t="shared" si="11"/>
        <v>-1</v>
      </c>
      <c r="Y165" s="57">
        <f t="shared" si="12"/>
        <v>1</v>
      </c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</row>
    <row r="166" ht="18.0" customHeight="1">
      <c r="A166" s="63">
        <v>160.0</v>
      </c>
      <c r="B166" s="26" t="s">
        <v>359</v>
      </c>
      <c r="C166" s="26" t="s">
        <v>360</v>
      </c>
      <c r="D166" s="64">
        <v>27.0</v>
      </c>
      <c r="E166" s="65">
        <f t="shared" si="1"/>
        <v>1</v>
      </c>
      <c r="F166" s="66">
        <f t="shared" si="2"/>
        <v>1</v>
      </c>
      <c r="G166" s="67">
        <f t="shared" si="3"/>
        <v>1</v>
      </c>
      <c r="H166" s="68">
        <v>25.0</v>
      </c>
      <c r="I166" s="65">
        <f t="shared" si="4"/>
        <v>1</v>
      </c>
      <c r="J166" s="66">
        <f t="shared" si="5"/>
        <v>1</v>
      </c>
      <c r="K166" s="67">
        <f t="shared" si="6"/>
        <v>0</v>
      </c>
      <c r="L166" s="64">
        <v>11.0</v>
      </c>
      <c r="M166" s="65">
        <f t="shared" si="7"/>
        <v>1</v>
      </c>
      <c r="N166" s="66">
        <f t="shared" si="8"/>
        <v>0</v>
      </c>
      <c r="O166" s="66">
        <f t="shared" si="9"/>
        <v>0</v>
      </c>
      <c r="P166" s="30"/>
      <c r="Q166" s="30"/>
      <c r="R166" s="69">
        <f t="shared" si="10"/>
        <v>63</v>
      </c>
      <c r="S166" s="57"/>
      <c r="T166" s="57"/>
      <c r="U166" s="57"/>
      <c r="V166" s="73"/>
      <c r="W166" s="71"/>
      <c r="X166" s="57">
        <f t="shared" si="11"/>
        <v>-1</v>
      </c>
      <c r="Y166" s="57">
        <f t="shared" si="12"/>
        <v>1</v>
      </c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</row>
    <row r="167" ht="18.0" customHeight="1">
      <c r="A167" s="72">
        <v>161.0</v>
      </c>
      <c r="B167" s="26" t="s">
        <v>361</v>
      </c>
      <c r="C167" s="26" t="s">
        <v>362</v>
      </c>
      <c r="D167" s="64">
        <v>28.0</v>
      </c>
      <c r="E167" s="65">
        <f t="shared" si="1"/>
        <v>1</v>
      </c>
      <c r="F167" s="66">
        <f t="shared" si="2"/>
        <v>1</v>
      </c>
      <c r="G167" s="67">
        <f t="shared" si="3"/>
        <v>1</v>
      </c>
      <c r="H167" s="68">
        <v>27.0</v>
      </c>
      <c r="I167" s="65">
        <f t="shared" si="4"/>
        <v>1</v>
      </c>
      <c r="J167" s="66">
        <f t="shared" si="5"/>
        <v>1</v>
      </c>
      <c r="K167" s="67">
        <f t="shared" si="6"/>
        <v>1</v>
      </c>
      <c r="L167" s="64">
        <v>12.0</v>
      </c>
      <c r="M167" s="65">
        <f t="shared" si="7"/>
        <v>1</v>
      </c>
      <c r="N167" s="66">
        <f t="shared" si="8"/>
        <v>1</v>
      </c>
      <c r="O167" s="66">
        <f t="shared" si="9"/>
        <v>0</v>
      </c>
      <c r="P167" s="30"/>
      <c r="Q167" s="30"/>
      <c r="R167" s="69">
        <f t="shared" si="10"/>
        <v>67</v>
      </c>
      <c r="S167" s="57"/>
      <c r="T167" s="57"/>
      <c r="U167" s="57"/>
      <c r="V167" s="73"/>
      <c r="W167" s="71"/>
      <c r="X167" s="57">
        <f t="shared" si="11"/>
        <v>-1</v>
      </c>
      <c r="Y167" s="57">
        <f t="shared" si="12"/>
        <v>1</v>
      </c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</row>
    <row r="168" ht="18.0" customHeight="1">
      <c r="A168" s="72">
        <v>162.0</v>
      </c>
      <c r="B168" s="26" t="s">
        <v>363</v>
      </c>
      <c r="C168" s="26" t="s">
        <v>364</v>
      </c>
      <c r="D168" s="64">
        <v>27.0</v>
      </c>
      <c r="E168" s="65">
        <f t="shared" si="1"/>
        <v>1</v>
      </c>
      <c r="F168" s="66">
        <f t="shared" si="2"/>
        <v>1</v>
      </c>
      <c r="G168" s="67">
        <f t="shared" si="3"/>
        <v>1</v>
      </c>
      <c r="H168" s="68">
        <v>25.0</v>
      </c>
      <c r="I168" s="65">
        <f t="shared" si="4"/>
        <v>1</v>
      </c>
      <c r="J168" s="66">
        <f t="shared" si="5"/>
        <v>1</v>
      </c>
      <c r="K168" s="67">
        <f t="shared" si="6"/>
        <v>0</v>
      </c>
      <c r="L168" s="64">
        <v>14.0</v>
      </c>
      <c r="M168" s="65">
        <f t="shared" si="7"/>
        <v>1</v>
      </c>
      <c r="N168" s="66">
        <f t="shared" si="8"/>
        <v>1</v>
      </c>
      <c r="O168" s="66">
        <f t="shared" si="9"/>
        <v>1</v>
      </c>
      <c r="P168" s="30"/>
      <c r="Q168" s="30"/>
      <c r="R168" s="69">
        <f t="shared" si="10"/>
        <v>66</v>
      </c>
      <c r="S168" s="57"/>
      <c r="T168" s="57"/>
      <c r="U168" s="57"/>
      <c r="V168" s="73"/>
      <c r="W168" s="71"/>
      <c r="X168" s="57">
        <f t="shared" si="11"/>
        <v>-1</v>
      </c>
      <c r="Y168" s="57">
        <f t="shared" si="12"/>
        <v>1</v>
      </c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</row>
    <row r="169" ht="18.0" customHeight="1">
      <c r="A169" s="63">
        <v>163.0</v>
      </c>
      <c r="B169" s="26" t="s">
        <v>365</v>
      </c>
      <c r="C169" s="26" t="s">
        <v>366</v>
      </c>
      <c r="D169" s="64">
        <v>9.0</v>
      </c>
      <c r="E169" s="65">
        <f t="shared" si="1"/>
        <v>0</v>
      </c>
      <c r="F169" s="66">
        <f t="shared" si="2"/>
        <v>0</v>
      </c>
      <c r="G169" s="67">
        <f t="shared" si="3"/>
        <v>0</v>
      </c>
      <c r="H169" s="68">
        <v>12.0</v>
      </c>
      <c r="I169" s="65">
        <f t="shared" si="4"/>
        <v>0</v>
      </c>
      <c r="J169" s="66">
        <f t="shared" si="5"/>
        <v>0</v>
      </c>
      <c r="K169" s="67">
        <f t="shared" si="6"/>
        <v>0</v>
      </c>
      <c r="L169" s="64">
        <v>14.0</v>
      </c>
      <c r="M169" s="65">
        <f t="shared" si="7"/>
        <v>1</v>
      </c>
      <c r="N169" s="66">
        <f t="shared" si="8"/>
        <v>1</v>
      </c>
      <c r="O169" s="66">
        <f t="shared" si="9"/>
        <v>1</v>
      </c>
      <c r="P169" s="30"/>
      <c r="Q169" s="30"/>
      <c r="R169" s="69">
        <f t="shared" si="10"/>
        <v>35</v>
      </c>
      <c r="S169" s="57"/>
      <c r="T169" s="57"/>
      <c r="U169" s="57"/>
      <c r="V169" s="73"/>
      <c r="W169" s="71"/>
      <c r="X169" s="57">
        <f t="shared" si="11"/>
        <v>-1</v>
      </c>
      <c r="Y169" s="57">
        <f t="shared" si="12"/>
        <v>1</v>
      </c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</row>
    <row r="170" ht="18.0" customHeight="1">
      <c r="A170" s="72">
        <v>164.0</v>
      </c>
      <c r="B170" s="26" t="s">
        <v>367</v>
      </c>
      <c r="C170" s="26" t="s">
        <v>368</v>
      </c>
      <c r="D170" s="64">
        <v>19.0</v>
      </c>
      <c r="E170" s="65">
        <f t="shared" si="1"/>
        <v>0</v>
      </c>
      <c r="F170" s="66">
        <f t="shared" si="2"/>
        <v>0</v>
      </c>
      <c r="G170" s="67">
        <f t="shared" si="3"/>
        <v>0</v>
      </c>
      <c r="H170" s="68">
        <v>26.0</v>
      </c>
      <c r="I170" s="65">
        <f t="shared" si="4"/>
        <v>1</v>
      </c>
      <c r="J170" s="66">
        <f t="shared" si="5"/>
        <v>1</v>
      </c>
      <c r="K170" s="67">
        <f t="shared" si="6"/>
        <v>1</v>
      </c>
      <c r="L170" s="64">
        <v>12.0</v>
      </c>
      <c r="M170" s="65">
        <f t="shared" si="7"/>
        <v>1</v>
      </c>
      <c r="N170" s="66">
        <f t="shared" si="8"/>
        <v>1</v>
      </c>
      <c r="O170" s="66">
        <f t="shared" si="9"/>
        <v>0</v>
      </c>
      <c r="P170" s="30"/>
      <c r="Q170" s="30"/>
      <c r="R170" s="69">
        <f t="shared" si="10"/>
        <v>57</v>
      </c>
      <c r="S170" s="57"/>
      <c r="T170" s="57"/>
      <c r="U170" s="57"/>
      <c r="V170" s="73"/>
      <c r="W170" s="71"/>
      <c r="X170" s="57">
        <f t="shared" si="11"/>
        <v>-1</v>
      </c>
      <c r="Y170" s="57">
        <f t="shared" si="12"/>
        <v>1</v>
      </c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</row>
    <row r="171" ht="18.0" customHeight="1">
      <c r="A171" s="72">
        <v>165.0</v>
      </c>
      <c r="B171" s="26" t="s">
        <v>369</v>
      </c>
      <c r="C171" s="26" t="s">
        <v>370</v>
      </c>
      <c r="D171" s="64">
        <v>26.0</v>
      </c>
      <c r="E171" s="65">
        <f t="shared" si="1"/>
        <v>1</v>
      </c>
      <c r="F171" s="66">
        <f t="shared" si="2"/>
        <v>1</v>
      </c>
      <c r="G171" s="67">
        <f t="shared" si="3"/>
        <v>1</v>
      </c>
      <c r="H171" s="68">
        <v>27.0</v>
      </c>
      <c r="I171" s="65">
        <f t="shared" si="4"/>
        <v>1</v>
      </c>
      <c r="J171" s="66">
        <f t="shared" si="5"/>
        <v>1</v>
      </c>
      <c r="K171" s="67">
        <f t="shared" si="6"/>
        <v>1</v>
      </c>
      <c r="L171" s="64">
        <v>10.0</v>
      </c>
      <c r="M171" s="65">
        <f t="shared" si="7"/>
        <v>1</v>
      </c>
      <c r="N171" s="66">
        <f t="shared" si="8"/>
        <v>0</v>
      </c>
      <c r="O171" s="66">
        <f t="shared" si="9"/>
        <v>0</v>
      </c>
      <c r="P171" s="30"/>
      <c r="Q171" s="30"/>
      <c r="R171" s="69">
        <f t="shared" si="10"/>
        <v>63</v>
      </c>
      <c r="S171" s="57"/>
      <c r="T171" s="57"/>
      <c r="U171" s="57"/>
      <c r="V171" s="73"/>
      <c r="W171" s="71"/>
      <c r="X171" s="57">
        <f t="shared" si="11"/>
        <v>-1</v>
      </c>
      <c r="Y171" s="57">
        <f t="shared" si="12"/>
        <v>1</v>
      </c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</row>
    <row r="172" ht="18.0" customHeight="1">
      <c r="A172" s="63">
        <v>166.0</v>
      </c>
      <c r="B172" s="26" t="s">
        <v>371</v>
      </c>
      <c r="C172" s="26" t="s">
        <v>372</v>
      </c>
      <c r="D172" s="64">
        <v>27.0</v>
      </c>
      <c r="E172" s="65">
        <f t="shared" si="1"/>
        <v>1</v>
      </c>
      <c r="F172" s="66">
        <f t="shared" si="2"/>
        <v>1</v>
      </c>
      <c r="G172" s="67">
        <f t="shared" si="3"/>
        <v>1</v>
      </c>
      <c r="H172" s="68">
        <v>21.0</v>
      </c>
      <c r="I172" s="65">
        <f t="shared" si="4"/>
        <v>1</v>
      </c>
      <c r="J172" s="66">
        <f t="shared" si="5"/>
        <v>0</v>
      </c>
      <c r="K172" s="67">
        <f t="shared" si="6"/>
        <v>0</v>
      </c>
      <c r="L172" s="64">
        <v>7.0</v>
      </c>
      <c r="M172" s="65">
        <f t="shared" si="7"/>
        <v>0</v>
      </c>
      <c r="N172" s="66">
        <f t="shared" si="8"/>
        <v>0</v>
      </c>
      <c r="O172" s="66">
        <f t="shared" si="9"/>
        <v>0</v>
      </c>
      <c r="P172" s="30"/>
      <c r="Q172" s="30"/>
      <c r="R172" s="69">
        <f t="shared" si="10"/>
        <v>55</v>
      </c>
      <c r="S172" s="57"/>
      <c r="T172" s="57"/>
      <c r="U172" s="57"/>
      <c r="V172" s="73"/>
      <c r="W172" s="71"/>
      <c r="X172" s="57">
        <f t="shared" si="11"/>
        <v>-1</v>
      </c>
      <c r="Y172" s="57">
        <f t="shared" si="12"/>
        <v>1</v>
      </c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</row>
    <row r="173" ht="18.0" customHeight="1">
      <c r="A173" s="72">
        <v>167.0</v>
      </c>
      <c r="B173" s="26" t="s">
        <v>373</v>
      </c>
      <c r="C173" s="26" t="s">
        <v>374</v>
      </c>
      <c r="D173" s="64">
        <v>28.0</v>
      </c>
      <c r="E173" s="65">
        <f t="shared" si="1"/>
        <v>1</v>
      </c>
      <c r="F173" s="66">
        <f t="shared" si="2"/>
        <v>1</v>
      </c>
      <c r="G173" s="67">
        <f t="shared" si="3"/>
        <v>1</v>
      </c>
      <c r="H173" s="68">
        <v>26.0</v>
      </c>
      <c r="I173" s="65">
        <f t="shared" si="4"/>
        <v>1</v>
      </c>
      <c r="J173" s="66">
        <f t="shared" si="5"/>
        <v>1</v>
      </c>
      <c r="K173" s="67">
        <f t="shared" si="6"/>
        <v>1</v>
      </c>
      <c r="L173" s="64">
        <v>14.0</v>
      </c>
      <c r="M173" s="65">
        <f t="shared" si="7"/>
        <v>1</v>
      </c>
      <c r="N173" s="66">
        <f t="shared" si="8"/>
        <v>1</v>
      </c>
      <c r="O173" s="66">
        <f t="shared" si="9"/>
        <v>1</v>
      </c>
      <c r="P173" s="30"/>
      <c r="Q173" s="30"/>
      <c r="R173" s="69">
        <f t="shared" si="10"/>
        <v>68</v>
      </c>
      <c r="S173" s="57"/>
      <c r="T173" s="57"/>
      <c r="U173" s="57"/>
      <c r="V173" s="73"/>
      <c r="W173" s="71"/>
      <c r="X173" s="57">
        <f t="shared" si="11"/>
        <v>-1</v>
      </c>
      <c r="Y173" s="57">
        <f t="shared" si="12"/>
        <v>1</v>
      </c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</row>
    <row r="174" ht="18.0" customHeight="1">
      <c r="A174" s="72">
        <v>168.0</v>
      </c>
      <c r="B174" s="26" t="s">
        <v>375</v>
      </c>
      <c r="C174" s="26" t="s">
        <v>376</v>
      </c>
      <c r="D174" s="64">
        <v>27.0</v>
      </c>
      <c r="E174" s="65">
        <f t="shared" si="1"/>
        <v>1</v>
      </c>
      <c r="F174" s="66">
        <f t="shared" si="2"/>
        <v>1</v>
      </c>
      <c r="G174" s="67">
        <f t="shared" si="3"/>
        <v>1</v>
      </c>
      <c r="H174" s="68">
        <v>26.0</v>
      </c>
      <c r="I174" s="65">
        <f t="shared" si="4"/>
        <v>1</v>
      </c>
      <c r="J174" s="66">
        <f t="shared" si="5"/>
        <v>1</v>
      </c>
      <c r="K174" s="67">
        <f t="shared" si="6"/>
        <v>1</v>
      </c>
      <c r="L174" s="64">
        <v>13.0</v>
      </c>
      <c r="M174" s="65">
        <f t="shared" si="7"/>
        <v>1</v>
      </c>
      <c r="N174" s="66">
        <f t="shared" si="8"/>
        <v>1</v>
      </c>
      <c r="O174" s="66">
        <f t="shared" si="9"/>
        <v>1</v>
      </c>
      <c r="P174" s="30"/>
      <c r="Q174" s="30"/>
      <c r="R174" s="69">
        <f t="shared" si="10"/>
        <v>66</v>
      </c>
      <c r="S174" s="57"/>
      <c r="T174" s="57"/>
      <c r="U174" s="57"/>
      <c r="V174" s="73"/>
      <c r="W174" s="71"/>
      <c r="X174" s="57">
        <f t="shared" si="11"/>
        <v>-1</v>
      </c>
      <c r="Y174" s="57">
        <f t="shared" si="12"/>
        <v>1</v>
      </c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</row>
    <row r="175" ht="18.0" customHeight="1">
      <c r="A175" s="63">
        <v>169.0</v>
      </c>
      <c r="B175" s="26" t="s">
        <v>377</v>
      </c>
      <c r="C175" s="26" t="s">
        <v>378</v>
      </c>
      <c r="D175" s="64">
        <v>28.0</v>
      </c>
      <c r="E175" s="65">
        <f t="shared" si="1"/>
        <v>1</v>
      </c>
      <c r="F175" s="66">
        <f t="shared" si="2"/>
        <v>1</v>
      </c>
      <c r="G175" s="67">
        <f t="shared" si="3"/>
        <v>1</v>
      </c>
      <c r="H175" s="68">
        <v>28.0</v>
      </c>
      <c r="I175" s="65">
        <f t="shared" si="4"/>
        <v>1</v>
      </c>
      <c r="J175" s="66">
        <f t="shared" si="5"/>
        <v>1</v>
      </c>
      <c r="K175" s="67">
        <f t="shared" si="6"/>
        <v>1</v>
      </c>
      <c r="L175" s="64">
        <v>14.0</v>
      </c>
      <c r="M175" s="65">
        <f t="shared" si="7"/>
        <v>1</v>
      </c>
      <c r="N175" s="66">
        <f t="shared" si="8"/>
        <v>1</v>
      </c>
      <c r="O175" s="66">
        <f t="shared" si="9"/>
        <v>1</v>
      </c>
      <c r="P175" s="30"/>
      <c r="Q175" s="30"/>
      <c r="R175" s="69">
        <f t="shared" si="10"/>
        <v>70</v>
      </c>
      <c r="S175" s="57"/>
      <c r="T175" s="57"/>
      <c r="U175" s="57"/>
      <c r="V175" s="73"/>
      <c r="W175" s="71"/>
      <c r="X175" s="57">
        <f t="shared" si="11"/>
        <v>-1</v>
      </c>
      <c r="Y175" s="57">
        <f t="shared" si="12"/>
        <v>1</v>
      </c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</row>
    <row r="176" ht="18.0" customHeight="1">
      <c r="A176" s="72">
        <v>170.0</v>
      </c>
      <c r="B176" s="26" t="s">
        <v>379</v>
      </c>
      <c r="C176" s="26" t="s">
        <v>380</v>
      </c>
      <c r="D176" s="64">
        <v>24.0</v>
      </c>
      <c r="E176" s="65">
        <f t="shared" si="1"/>
        <v>1</v>
      </c>
      <c r="F176" s="66">
        <f t="shared" si="2"/>
        <v>1</v>
      </c>
      <c r="G176" s="67">
        <f t="shared" si="3"/>
        <v>0</v>
      </c>
      <c r="H176" s="68">
        <v>24.0</v>
      </c>
      <c r="I176" s="65">
        <f t="shared" si="4"/>
        <v>1</v>
      </c>
      <c r="J176" s="66">
        <f t="shared" si="5"/>
        <v>1</v>
      </c>
      <c r="K176" s="67">
        <f t="shared" si="6"/>
        <v>0</v>
      </c>
      <c r="L176" s="64">
        <v>13.0</v>
      </c>
      <c r="M176" s="65">
        <f t="shared" si="7"/>
        <v>1</v>
      </c>
      <c r="N176" s="66">
        <f t="shared" si="8"/>
        <v>1</v>
      </c>
      <c r="O176" s="66">
        <f t="shared" si="9"/>
        <v>1</v>
      </c>
      <c r="P176" s="30"/>
      <c r="Q176" s="30"/>
      <c r="R176" s="69">
        <f t="shared" si="10"/>
        <v>61</v>
      </c>
      <c r="S176" s="57"/>
      <c r="T176" s="57"/>
      <c r="U176" s="57"/>
      <c r="V176" s="73"/>
      <c r="W176" s="71"/>
      <c r="X176" s="57">
        <f t="shared" si="11"/>
        <v>-1</v>
      </c>
      <c r="Y176" s="57">
        <f t="shared" si="12"/>
        <v>1</v>
      </c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</row>
    <row r="177" ht="18.0" customHeight="1">
      <c r="A177" s="72">
        <v>171.0</v>
      </c>
      <c r="B177" s="26" t="s">
        <v>381</v>
      </c>
      <c r="C177" s="26" t="s">
        <v>382</v>
      </c>
      <c r="D177" s="64">
        <v>27.0</v>
      </c>
      <c r="E177" s="65">
        <f t="shared" si="1"/>
        <v>1</v>
      </c>
      <c r="F177" s="66">
        <f t="shared" si="2"/>
        <v>1</v>
      </c>
      <c r="G177" s="67">
        <f t="shared" si="3"/>
        <v>1</v>
      </c>
      <c r="H177" s="68">
        <v>28.0</v>
      </c>
      <c r="I177" s="65">
        <f t="shared" si="4"/>
        <v>1</v>
      </c>
      <c r="J177" s="66">
        <f t="shared" si="5"/>
        <v>1</v>
      </c>
      <c r="K177" s="67">
        <f t="shared" si="6"/>
        <v>1</v>
      </c>
      <c r="L177" s="64">
        <v>14.0</v>
      </c>
      <c r="M177" s="65">
        <f t="shared" si="7"/>
        <v>1</v>
      </c>
      <c r="N177" s="66">
        <f t="shared" si="8"/>
        <v>1</v>
      </c>
      <c r="O177" s="66">
        <f t="shared" si="9"/>
        <v>1</v>
      </c>
      <c r="P177" s="30"/>
      <c r="Q177" s="30"/>
      <c r="R177" s="69">
        <f t="shared" si="10"/>
        <v>69</v>
      </c>
      <c r="S177" s="57"/>
      <c r="T177" s="57"/>
      <c r="U177" s="57"/>
      <c r="V177" s="73"/>
      <c r="W177" s="71"/>
      <c r="X177" s="57">
        <f t="shared" si="11"/>
        <v>-1</v>
      </c>
      <c r="Y177" s="57">
        <f t="shared" si="12"/>
        <v>1</v>
      </c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</row>
    <row r="178" ht="18.0" customHeight="1">
      <c r="A178" s="63">
        <v>172.0</v>
      </c>
      <c r="B178" s="26" t="s">
        <v>383</v>
      </c>
      <c r="C178" s="26" t="s">
        <v>384</v>
      </c>
      <c r="D178" s="64">
        <v>9.0</v>
      </c>
      <c r="E178" s="65">
        <f t="shared" si="1"/>
        <v>0</v>
      </c>
      <c r="F178" s="66">
        <f t="shared" si="2"/>
        <v>0</v>
      </c>
      <c r="G178" s="67">
        <f t="shared" si="3"/>
        <v>0</v>
      </c>
      <c r="H178" s="68">
        <v>21.0</v>
      </c>
      <c r="I178" s="65">
        <f t="shared" si="4"/>
        <v>1</v>
      </c>
      <c r="J178" s="66">
        <f t="shared" si="5"/>
        <v>0</v>
      </c>
      <c r="K178" s="67">
        <f t="shared" si="6"/>
        <v>0</v>
      </c>
      <c r="L178" s="64">
        <v>10.0</v>
      </c>
      <c r="M178" s="65">
        <f t="shared" si="7"/>
        <v>1</v>
      </c>
      <c r="N178" s="66">
        <f t="shared" si="8"/>
        <v>0</v>
      </c>
      <c r="O178" s="66">
        <f t="shared" si="9"/>
        <v>0</v>
      </c>
      <c r="P178" s="30"/>
      <c r="Q178" s="30"/>
      <c r="R178" s="69">
        <f t="shared" si="10"/>
        <v>40</v>
      </c>
      <c r="S178" s="57"/>
      <c r="T178" s="57"/>
      <c r="U178" s="57"/>
      <c r="V178" s="73"/>
      <c r="W178" s="71"/>
      <c r="X178" s="57">
        <f t="shared" si="11"/>
        <v>-1</v>
      </c>
      <c r="Y178" s="57">
        <f t="shared" si="12"/>
        <v>1</v>
      </c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</row>
    <row r="179" ht="18.0" customHeight="1">
      <c r="A179" s="72">
        <v>173.0</v>
      </c>
      <c r="B179" s="26" t="s">
        <v>385</v>
      </c>
      <c r="C179" s="26" t="s">
        <v>386</v>
      </c>
      <c r="D179" s="64">
        <v>24.0</v>
      </c>
      <c r="E179" s="65">
        <f t="shared" si="1"/>
        <v>1</v>
      </c>
      <c r="F179" s="66">
        <f t="shared" si="2"/>
        <v>1</v>
      </c>
      <c r="G179" s="67">
        <f t="shared" si="3"/>
        <v>0</v>
      </c>
      <c r="H179" s="68">
        <v>19.0</v>
      </c>
      <c r="I179" s="65">
        <f t="shared" si="4"/>
        <v>0</v>
      </c>
      <c r="J179" s="66">
        <f t="shared" si="5"/>
        <v>0</v>
      </c>
      <c r="K179" s="67">
        <f t="shared" si="6"/>
        <v>0</v>
      </c>
      <c r="L179" s="64">
        <v>13.0</v>
      </c>
      <c r="M179" s="65">
        <f t="shared" si="7"/>
        <v>1</v>
      </c>
      <c r="N179" s="66">
        <f t="shared" si="8"/>
        <v>1</v>
      </c>
      <c r="O179" s="66">
        <f t="shared" si="9"/>
        <v>1</v>
      </c>
      <c r="P179" s="30"/>
      <c r="Q179" s="30"/>
      <c r="R179" s="69">
        <f t="shared" si="10"/>
        <v>56</v>
      </c>
      <c r="S179" s="57"/>
      <c r="T179" s="57"/>
      <c r="U179" s="57"/>
      <c r="V179" s="73"/>
      <c r="W179" s="71"/>
      <c r="X179" s="57">
        <f t="shared" si="11"/>
        <v>-1</v>
      </c>
      <c r="Y179" s="57">
        <f t="shared" si="12"/>
        <v>1</v>
      </c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</row>
    <row r="180" ht="18.0" customHeight="1">
      <c r="A180" s="72">
        <v>174.0</v>
      </c>
      <c r="B180" s="26" t="s">
        <v>387</v>
      </c>
      <c r="C180" s="26" t="s">
        <v>388</v>
      </c>
      <c r="D180" s="64">
        <v>24.0</v>
      </c>
      <c r="E180" s="65">
        <f t="shared" si="1"/>
        <v>1</v>
      </c>
      <c r="F180" s="66">
        <f t="shared" si="2"/>
        <v>1</v>
      </c>
      <c r="G180" s="67">
        <f t="shared" si="3"/>
        <v>0</v>
      </c>
      <c r="H180" s="68">
        <v>26.0</v>
      </c>
      <c r="I180" s="65">
        <f t="shared" si="4"/>
        <v>1</v>
      </c>
      <c r="J180" s="66">
        <f t="shared" si="5"/>
        <v>1</v>
      </c>
      <c r="K180" s="67">
        <f t="shared" si="6"/>
        <v>1</v>
      </c>
      <c r="L180" s="64">
        <v>11.0</v>
      </c>
      <c r="M180" s="65">
        <f t="shared" si="7"/>
        <v>1</v>
      </c>
      <c r="N180" s="66">
        <f t="shared" si="8"/>
        <v>0</v>
      </c>
      <c r="O180" s="66">
        <f t="shared" si="9"/>
        <v>0</v>
      </c>
      <c r="P180" s="30"/>
      <c r="Q180" s="30"/>
      <c r="R180" s="69">
        <f t="shared" si="10"/>
        <v>61</v>
      </c>
      <c r="S180" s="57"/>
      <c r="T180" s="57"/>
      <c r="U180" s="57"/>
      <c r="V180" s="73"/>
      <c r="W180" s="71"/>
      <c r="X180" s="57">
        <f t="shared" si="11"/>
        <v>-1</v>
      </c>
      <c r="Y180" s="57">
        <f t="shared" si="12"/>
        <v>1</v>
      </c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</row>
    <row r="181" ht="18.0" customHeight="1">
      <c r="A181" s="63">
        <v>175.0</v>
      </c>
      <c r="B181" s="26" t="s">
        <v>389</v>
      </c>
      <c r="C181" s="26" t="s">
        <v>390</v>
      </c>
      <c r="D181" s="64">
        <v>17.0</v>
      </c>
      <c r="E181" s="65">
        <f t="shared" si="1"/>
        <v>0</v>
      </c>
      <c r="F181" s="66">
        <f t="shared" si="2"/>
        <v>0</v>
      </c>
      <c r="G181" s="67">
        <f t="shared" si="3"/>
        <v>0</v>
      </c>
      <c r="H181" s="68">
        <v>21.0</v>
      </c>
      <c r="I181" s="65">
        <f t="shared" si="4"/>
        <v>1</v>
      </c>
      <c r="J181" s="66">
        <f t="shared" si="5"/>
        <v>0</v>
      </c>
      <c r="K181" s="67">
        <f t="shared" si="6"/>
        <v>0</v>
      </c>
      <c r="L181" s="64">
        <v>5.0</v>
      </c>
      <c r="M181" s="65">
        <f t="shared" si="7"/>
        <v>0</v>
      </c>
      <c r="N181" s="66">
        <f t="shared" si="8"/>
        <v>0</v>
      </c>
      <c r="O181" s="66">
        <f t="shared" si="9"/>
        <v>0</v>
      </c>
      <c r="P181" s="30"/>
      <c r="Q181" s="30"/>
      <c r="R181" s="69">
        <f t="shared" si="10"/>
        <v>43</v>
      </c>
      <c r="S181" s="57"/>
      <c r="T181" s="57"/>
      <c r="U181" s="57"/>
      <c r="V181" s="73"/>
      <c r="W181" s="71"/>
      <c r="X181" s="57">
        <f t="shared" si="11"/>
        <v>-1</v>
      </c>
      <c r="Y181" s="57">
        <f t="shared" si="12"/>
        <v>1</v>
      </c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</row>
    <row r="182" ht="18.0" customHeight="1">
      <c r="A182" s="72">
        <v>176.0</v>
      </c>
      <c r="B182" s="26" t="s">
        <v>391</v>
      </c>
      <c r="C182" s="26" t="s">
        <v>392</v>
      </c>
      <c r="D182" s="64">
        <v>24.0</v>
      </c>
      <c r="E182" s="65">
        <f t="shared" si="1"/>
        <v>1</v>
      </c>
      <c r="F182" s="66">
        <f t="shared" si="2"/>
        <v>1</v>
      </c>
      <c r="G182" s="67">
        <f t="shared" si="3"/>
        <v>0</v>
      </c>
      <c r="H182" s="68">
        <v>21.0</v>
      </c>
      <c r="I182" s="65">
        <f t="shared" si="4"/>
        <v>1</v>
      </c>
      <c r="J182" s="66">
        <f t="shared" si="5"/>
        <v>0</v>
      </c>
      <c r="K182" s="67">
        <f t="shared" si="6"/>
        <v>0</v>
      </c>
      <c r="L182" s="64">
        <v>5.0</v>
      </c>
      <c r="M182" s="65">
        <f t="shared" si="7"/>
        <v>0</v>
      </c>
      <c r="N182" s="66">
        <f t="shared" si="8"/>
        <v>0</v>
      </c>
      <c r="O182" s="66">
        <f t="shared" si="9"/>
        <v>0</v>
      </c>
      <c r="P182" s="30"/>
      <c r="Q182" s="30"/>
      <c r="R182" s="69">
        <f t="shared" si="10"/>
        <v>50</v>
      </c>
      <c r="S182" s="57"/>
      <c r="T182" s="57"/>
      <c r="U182" s="57"/>
      <c r="V182" s="73"/>
      <c r="W182" s="71"/>
      <c r="X182" s="57">
        <f t="shared" si="11"/>
        <v>-1</v>
      </c>
      <c r="Y182" s="57">
        <f t="shared" si="12"/>
        <v>1</v>
      </c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</row>
    <row r="183" ht="18.0" customHeight="1">
      <c r="A183" s="72">
        <v>177.0</v>
      </c>
      <c r="B183" s="26" t="s">
        <v>393</v>
      </c>
      <c r="C183" s="26" t="s">
        <v>394</v>
      </c>
      <c r="D183" s="64">
        <v>22.0</v>
      </c>
      <c r="E183" s="65">
        <f t="shared" si="1"/>
        <v>1</v>
      </c>
      <c r="F183" s="66">
        <f t="shared" si="2"/>
        <v>0</v>
      </c>
      <c r="G183" s="67">
        <f t="shared" si="3"/>
        <v>0</v>
      </c>
      <c r="H183" s="68">
        <v>26.0</v>
      </c>
      <c r="I183" s="65">
        <f t="shared" si="4"/>
        <v>1</v>
      </c>
      <c r="J183" s="66">
        <f t="shared" si="5"/>
        <v>1</v>
      </c>
      <c r="K183" s="67">
        <f t="shared" si="6"/>
        <v>1</v>
      </c>
      <c r="L183" s="64">
        <v>6.0</v>
      </c>
      <c r="M183" s="65">
        <f t="shared" si="7"/>
        <v>0</v>
      </c>
      <c r="N183" s="66">
        <f t="shared" si="8"/>
        <v>0</v>
      </c>
      <c r="O183" s="66">
        <f t="shared" si="9"/>
        <v>0</v>
      </c>
      <c r="P183" s="30"/>
      <c r="Q183" s="30"/>
      <c r="R183" s="69">
        <f t="shared" si="10"/>
        <v>54</v>
      </c>
      <c r="S183" s="57"/>
      <c r="T183" s="57"/>
      <c r="U183" s="57"/>
      <c r="V183" s="73"/>
      <c r="W183" s="71"/>
      <c r="X183" s="57">
        <f t="shared" si="11"/>
        <v>-1</v>
      </c>
      <c r="Y183" s="57">
        <f t="shared" si="12"/>
        <v>1</v>
      </c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</row>
    <row r="184" ht="18.0" customHeight="1">
      <c r="A184" s="72">
        <v>178.0</v>
      </c>
      <c r="B184" s="26" t="s">
        <v>395</v>
      </c>
      <c r="C184" s="26" t="s">
        <v>396</v>
      </c>
      <c r="D184" s="64">
        <v>18.0</v>
      </c>
      <c r="E184" s="65">
        <f t="shared" si="1"/>
        <v>0</v>
      </c>
      <c r="F184" s="66">
        <f t="shared" si="2"/>
        <v>0</v>
      </c>
      <c r="G184" s="67">
        <f t="shared" si="3"/>
        <v>0</v>
      </c>
      <c r="H184" s="68">
        <v>20.0</v>
      </c>
      <c r="I184" s="65">
        <f t="shared" si="4"/>
        <v>1</v>
      </c>
      <c r="J184" s="66">
        <f t="shared" si="5"/>
        <v>0</v>
      </c>
      <c r="K184" s="67">
        <f t="shared" si="6"/>
        <v>0</v>
      </c>
      <c r="L184" s="64">
        <v>12.0</v>
      </c>
      <c r="M184" s="65">
        <f t="shared" si="7"/>
        <v>1</v>
      </c>
      <c r="N184" s="66">
        <f t="shared" si="8"/>
        <v>1</v>
      </c>
      <c r="O184" s="66">
        <f t="shared" si="9"/>
        <v>0</v>
      </c>
      <c r="P184" s="30"/>
      <c r="Q184" s="30"/>
      <c r="R184" s="69">
        <f t="shared" si="10"/>
        <v>50</v>
      </c>
      <c r="S184" s="57"/>
      <c r="T184" s="57"/>
      <c r="U184" s="57"/>
      <c r="V184" s="73"/>
      <c r="W184" s="71"/>
      <c r="X184" s="57">
        <f t="shared" si="11"/>
        <v>-1</v>
      </c>
      <c r="Y184" s="57">
        <f t="shared" si="12"/>
        <v>1</v>
      </c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</row>
    <row r="185" ht="15.75" customHeight="1">
      <c r="A185" s="30"/>
      <c r="B185" s="30"/>
      <c r="C185" s="30"/>
      <c r="D185" s="75"/>
      <c r="E185" s="30">
        <f t="shared" ref="E185:G185" si="13">COUNTIF(E34:E184,1)</f>
        <v>127</v>
      </c>
      <c r="F185" s="30">
        <f t="shared" si="13"/>
        <v>112</v>
      </c>
      <c r="G185" s="30">
        <f t="shared" si="13"/>
        <v>87</v>
      </c>
      <c r="H185" s="75"/>
      <c r="I185" s="30">
        <f t="shared" ref="I185:K185" si="14">COUNTIF(I34:I184,1)</f>
        <v>123</v>
      </c>
      <c r="J185" s="30">
        <f t="shared" si="14"/>
        <v>103</v>
      </c>
      <c r="K185" s="30">
        <f t="shared" si="14"/>
        <v>74</v>
      </c>
      <c r="L185" s="75"/>
      <c r="M185" s="30">
        <f t="shared" ref="M185:O185" si="15">COUNTIF(M34:M184,1)</f>
        <v>111</v>
      </c>
      <c r="N185" s="30">
        <f t="shared" si="15"/>
        <v>78</v>
      </c>
      <c r="O185" s="30">
        <f t="shared" si="15"/>
        <v>56</v>
      </c>
      <c r="P185" s="30"/>
      <c r="Q185" s="30"/>
      <c r="R185" s="30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</row>
    <row r="186" ht="15.75" customHeight="1">
      <c r="A186" s="57"/>
      <c r="B186" s="57"/>
      <c r="C186" s="57"/>
      <c r="D186" s="57"/>
      <c r="E186" s="57">
        <f t="shared" ref="E186:G186" si="16">IF(E185/111&gt;=0.7,1,0)</f>
        <v>1</v>
      </c>
      <c r="F186" s="57">
        <f t="shared" si="16"/>
        <v>1</v>
      </c>
      <c r="G186" s="57">
        <f t="shared" si="16"/>
        <v>1</v>
      </c>
      <c r="H186" s="57"/>
      <c r="I186" s="57">
        <f t="shared" ref="I186:K186" si="17">IF(I185/111&gt;=0.7,1,0)</f>
        <v>1</v>
      </c>
      <c r="J186" s="57">
        <f t="shared" si="17"/>
        <v>1</v>
      </c>
      <c r="K186" s="57">
        <f t="shared" si="17"/>
        <v>0</v>
      </c>
      <c r="L186" s="57"/>
      <c r="M186" s="57">
        <f t="shared" ref="M186:O186" si="18">IF(M185/111&gt;=0.7,1,0)</f>
        <v>1</v>
      </c>
      <c r="N186" s="57">
        <f t="shared" si="18"/>
        <v>1</v>
      </c>
      <c r="O186" s="57">
        <f t="shared" si="18"/>
        <v>0</v>
      </c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</row>
    <row r="187" ht="15.75" customHeight="1">
      <c r="A187" s="57"/>
      <c r="B187" s="57"/>
      <c r="C187" s="57"/>
      <c r="D187" s="57"/>
      <c r="E187" s="57">
        <f t="shared" ref="E187:G187" si="19">E185/111*100</f>
        <v>114.4144144</v>
      </c>
      <c r="F187" s="57">
        <f t="shared" si="19"/>
        <v>100.9009009</v>
      </c>
      <c r="G187" s="57">
        <f t="shared" si="19"/>
        <v>78.37837838</v>
      </c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</row>
    <row r="18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</row>
    <row r="189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</row>
    <row r="190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</row>
    <row r="191" ht="15.75" customHeight="1">
      <c r="A191" s="57"/>
      <c r="B191" s="57"/>
      <c r="C191" s="57"/>
      <c r="D191" s="57"/>
      <c r="E191" s="57"/>
      <c r="F191" s="57"/>
      <c r="G191" s="57">
        <f>88/124</f>
        <v>0.7096774194</v>
      </c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</row>
    <row r="192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</row>
    <row r="193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</row>
    <row r="194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</row>
    <row r="195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</row>
    <row r="196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</row>
    <row r="197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</row>
    <row r="198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</row>
    <row r="199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</row>
    <row r="200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</row>
    <row r="201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</row>
    <row r="202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</row>
    <row r="203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</row>
    <row r="204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</row>
    <row r="205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</row>
    <row r="206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</row>
    <row r="207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</row>
    <row r="208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</row>
    <row r="209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</row>
    <row r="210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</row>
    <row r="211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</row>
    <row r="212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</row>
    <row r="213" ht="15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</row>
    <row r="214" ht="15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</row>
    <row r="215" ht="15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</row>
    <row r="216" ht="15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</row>
    <row r="217" ht="15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</row>
    <row r="218" ht="15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</row>
    <row r="219" ht="15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</row>
    <row r="220" ht="15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</row>
    <row r="221" ht="15.7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</row>
    <row r="222" ht="15.7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</row>
    <row r="223" ht="15.7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</row>
    <row r="224" ht="15.7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</row>
    <row r="225" ht="15.7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</row>
    <row r="226" ht="15.7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</row>
    <row r="227" ht="15.7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</row>
    <row r="228" ht="15.7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</row>
    <row r="229" ht="15.7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</row>
    <row r="230" ht="15.7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</row>
    <row r="231" ht="15.7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</row>
    <row r="232" ht="15.7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</row>
    <row r="233" ht="15.7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</row>
    <row r="234" ht="15.7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</row>
    <row r="235" ht="15.7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</row>
    <row r="236" ht="15.7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</row>
    <row r="237" ht="15.7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</row>
    <row r="238" ht="15.7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</row>
    <row r="239" ht="15.7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</row>
    <row r="240" ht="15.7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</row>
    <row r="241" ht="15.7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</row>
    <row r="242" ht="15.7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</row>
    <row r="243" ht="15.7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</row>
    <row r="244" ht="15.7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</row>
    <row r="245" ht="15.7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</row>
    <row r="246" ht="15.7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</row>
    <row r="247" ht="15.7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</row>
    <row r="248" ht="15.7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</row>
    <row r="249" ht="15.7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</row>
    <row r="250" ht="15.7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</row>
    <row r="251" ht="15.7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</row>
    <row r="252" ht="15.7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</row>
    <row r="253" ht="15.7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</row>
    <row r="254" ht="15.7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</row>
    <row r="255" ht="15.7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</row>
    <row r="256" ht="15.7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</row>
    <row r="257" ht="15.7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</row>
    <row r="258" ht="15.7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</row>
    <row r="259" ht="15.7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</row>
    <row r="260" ht="15.7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</row>
    <row r="261" ht="15.7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</row>
    <row r="262" ht="15.7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</row>
    <row r="263" ht="15.7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</row>
    <row r="264" ht="15.7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</row>
    <row r="265" ht="15.7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</row>
    <row r="266" ht="15.7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</row>
    <row r="267" ht="15.7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</row>
    <row r="268" ht="15.7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</row>
    <row r="269" ht="15.7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</row>
    <row r="270" ht="15.7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</row>
    <row r="271" ht="15.7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</row>
    <row r="272" ht="15.7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</row>
    <row r="273" ht="15.7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</row>
    <row r="274" ht="15.7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</row>
    <row r="275" ht="15.7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</row>
    <row r="276" ht="15.7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</row>
    <row r="277" ht="15.7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</row>
    <row r="278" ht="15.7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</row>
    <row r="279" ht="15.7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</row>
    <row r="280" ht="15.7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</row>
    <row r="281" ht="15.7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</row>
    <row r="282" ht="15.7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</row>
    <row r="283" ht="15.7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</row>
    <row r="284" ht="15.7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</row>
    <row r="285" ht="15.7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</row>
    <row r="286" ht="15.7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</row>
    <row r="287" ht="15.7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</row>
    <row r="288" ht="15.7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</row>
    <row r="289" ht="15.7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</row>
    <row r="290" ht="15.7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</row>
    <row r="291" ht="15.7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</row>
    <row r="292" ht="15.7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</row>
    <row r="293" ht="15.7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</row>
    <row r="294" ht="15.7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</row>
    <row r="295" ht="15.7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</row>
    <row r="296" ht="15.7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</row>
    <row r="297" ht="15.7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</row>
    <row r="298" ht="15.7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</row>
    <row r="299" ht="15.7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</row>
    <row r="300" ht="15.7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</row>
    <row r="301" ht="15.7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</row>
    <row r="302" ht="15.7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</row>
    <row r="303" ht="15.7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</row>
    <row r="304" ht="15.7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</row>
    <row r="305" ht="15.7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</row>
    <row r="306" ht="15.7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</row>
    <row r="307" ht="15.7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</row>
    <row r="308" ht="15.7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</row>
    <row r="309" ht="15.7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</row>
    <row r="310" ht="15.7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</row>
    <row r="311" ht="15.7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</row>
    <row r="312" ht="15.7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</row>
    <row r="313" ht="15.7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</row>
    <row r="314" ht="15.7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</row>
    <row r="315" ht="15.7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</row>
    <row r="316" ht="15.7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</row>
    <row r="317" ht="15.7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</row>
    <row r="318" ht="15.7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</row>
    <row r="319" ht="15.7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</row>
    <row r="320" ht="15.7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</row>
    <row r="321" ht="15.7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</row>
    <row r="322" ht="15.7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</row>
    <row r="323" ht="15.7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</row>
    <row r="324" ht="15.7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</row>
    <row r="325" ht="15.7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</row>
    <row r="326" ht="15.7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</row>
    <row r="327" ht="15.7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</row>
    <row r="328" ht="15.7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</row>
    <row r="329" ht="15.7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</row>
    <row r="330" ht="15.7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</row>
    <row r="331" ht="15.7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</row>
    <row r="332" ht="15.7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</row>
    <row r="333" ht="15.7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</row>
    <row r="334" ht="15.7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</row>
    <row r="335" ht="15.7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</row>
    <row r="336" ht="15.7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</row>
    <row r="337" ht="15.7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</row>
    <row r="338" ht="15.7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</row>
    <row r="339" ht="15.7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</row>
    <row r="340" ht="15.7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</row>
    <row r="341" ht="15.7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</row>
    <row r="342" ht="15.7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</row>
    <row r="343" ht="15.7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</row>
    <row r="344" ht="15.7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</row>
    <row r="345" ht="15.7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</row>
    <row r="346" ht="15.7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</row>
    <row r="347" ht="15.7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</row>
    <row r="348" ht="15.7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</row>
    <row r="349" ht="15.7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</row>
    <row r="350" ht="15.7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</row>
    <row r="351" ht="15.7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</row>
    <row r="352" ht="15.7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</row>
    <row r="353" ht="15.7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</row>
    <row r="354" ht="15.7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</row>
    <row r="355" ht="15.7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</row>
    <row r="356" ht="15.7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</row>
    <row r="357" ht="15.7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</row>
    <row r="358" ht="15.7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</row>
    <row r="359" ht="15.7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</row>
    <row r="360" ht="15.7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</row>
    <row r="361" ht="15.7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</row>
    <row r="362" ht="15.7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</row>
    <row r="363" ht="15.7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</row>
    <row r="364" ht="15.7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</row>
    <row r="365" ht="15.7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</row>
    <row r="366" ht="15.7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</row>
    <row r="367" ht="15.7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</row>
    <row r="368" ht="15.7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</row>
    <row r="369" ht="15.7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</row>
    <row r="370" ht="15.7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</row>
    <row r="371" ht="15.7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</row>
    <row r="372" ht="15.7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</row>
    <row r="373" ht="15.7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</row>
    <row r="374" ht="15.7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</row>
    <row r="375" ht="15.7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</row>
    <row r="376" ht="15.7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</row>
    <row r="377" ht="15.7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</row>
    <row r="378" ht="15.7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</row>
    <row r="379" ht="15.7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</row>
    <row r="380" ht="15.7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</row>
    <row r="381" ht="15.7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</row>
    <row r="382" ht="15.7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</row>
    <row r="383" ht="15.7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</row>
    <row r="384" ht="15.7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</row>
    <row r="385" ht="15.75" customHeight="1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</row>
    <row r="386" ht="15.75" customHeight="1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</row>
    <row r="387" ht="15.75" customHeight="1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</row>
    <row r="388" ht="15.75" customHeight="1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</row>
    <row r="389" ht="15.75" customHeight="1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</row>
    <row r="390" ht="15.75" customHeight="1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</row>
    <row r="391" ht="15.75" customHeight="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</row>
    <row r="392" ht="15.75" customHeight="1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</row>
    <row r="393" ht="15.75" customHeight="1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</row>
    <row r="394" ht="15.75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</row>
    <row r="395" ht="15.75" customHeight="1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</row>
    <row r="396" ht="15.75" customHeight="1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</row>
    <row r="397" ht="15.75" customHeight="1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</row>
    <row r="398" ht="15.75" customHeight="1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</row>
    <row r="399" ht="15.75" customHeight="1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</row>
    <row r="400" ht="15.75" customHeight="1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</row>
    <row r="401" ht="15.75" customHeight="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</row>
    <row r="402" ht="15.75" customHeight="1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</row>
    <row r="403" ht="15.75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</row>
    <row r="404" ht="15.75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</row>
    <row r="405" ht="15.75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</row>
    <row r="406" ht="15.75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</row>
    <row r="407" ht="15.75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</row>
    <row r="408" ht="15.75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</row>
    <row r="409" ht="15.75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</row>
    <row r="410" ht="15.75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</row>
    <row r="411" ht="15.75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</row>
    <row r="412" ht="15.75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</row>
    <row r="413" ht="15.75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</row>
    <row r="414" ht="15.75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</row>
    <row r="415" ht="15.75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</row>
    <row r="416" ht="15.75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</row>
    <row r="417" ht="15.75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</row>
    <row r="418" ht="15.75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</row>
    <row r="419" ht="15.75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</row>
    <row r="420" ht="15.75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</row>
    <row r="421" ht="15.75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</row>
    <row r="422" ht="15.75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</row>
    <row r="423" ht="15.75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</row>
    <row r="424" ht="15.75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</row>
    <row r="425" ht="15.75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</row>
    <row r="426" ht="15.75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</row>
    <row r="427" ht="15.75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</row>
    <row r="428" ht="15.75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</row>
    <row r="429" ht="15.75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</row>
    <row r="430" ht="15.75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</row>
    <row r="431" ht="15.75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</row>
    <row r="432" ht="15.75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</row>
    <row r="433" ht="15.75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</row>
    <row r="434" ht="15.75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</row>
    <row r="435" ht="15.75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</row>
    <row r="436" ht="15.75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</row>
    <row r="437" ht="15.75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</row>
    <row r="438" ht="15.75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</row>
    <row r="439" ht="15.75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</row>
    <row r="440" ht="15.75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</row>
    <row r="441" ht="15.75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</row>
    <row r="442" ht="15.75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</row>
    <row r="443" ht="15.75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</row>
    <row r="444" ht="15.75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</row>
    <row r="445" ht="15.75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</row>
    <row r="446" ht="15.75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</row>
    <row r="447" ht="15.75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</row>
    <row r="448" ht="15.75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</row>
    <row r="449" ht="15.75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</row>
    <row r="450" ht="15.75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</row>
    <row r="451" ht="15.75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</row>
    <row r="452" ht="15.75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</row>
    <row r="453" ht="15.75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</row>
    <row r="454" ht="15.75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</row>
    <row r="455" ht="15.75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</row>
    <row r="456" ht="15.75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</row>
    <row r="457" ht="15.75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</row>
    <row r="458" ht="15.75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</row>
    <row r="459" ht="15.75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</row>
    <row r="460" ht="15.75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</row>
    <row r="461" ht="15.75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</row>
    <row r="462" ht="15.75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</row>
    <row r="463" ht="15.75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</row>
    <row r="464" ht="15.75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</row>
    <row r="465" ht="15.75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</row>
    <row r="466" ht="15.75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</row>
    <row r="467" ht="15.75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</row>
    <row r="468" ht="15.75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</row>
    <row r="469" ht="15.75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</row>
    <row r="470" ht="15.75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</row>
    <row r="471" ht="15.75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</row>
    <row r="472" ht="15.75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</row>
    <row r="473" ht="15.75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</row>
    <row r="474" ht="15.75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</row>
    <row r="475" ht="15.75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</row>
    <row r="476" ht="15.75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</row>
    <row r="477" ht="15.75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</row>
    <row r="478" ht="15.75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</row>
    <row r="479" ht="15.75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</row>
    <row r="480" ht="15.75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</row>
    <row r="481" ht="15.75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</row>
    <row r="482" ht="15.75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</row>
    <row r="483" ht="15.75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</row>
    <row r="484" ht="15.75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</row>
    <row r="485" ht="15.75" customHeight="1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</row>
    <row r="486" ht="15.75" customHeight="1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</row>
    <row r="487" ht="15.75" customHeight="1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</row>
    <row r="488" ht="15.75" customHeight="1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</row>
    <row r="489" ht="15.75" customHeight="1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</row>
    <row r="490" ht="15.75" customHeight="1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</row>
    <row r="491" ht="15.75" customHeight="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</row>
    <row r="492" ht="15.75" customHeight="1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</row>
    <row r="493" ht="15.75" customHeight="1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</row>
    <row r="494" ht="15.75" customHeight="1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</row>
    <row r="495" ht="15.75" customHeight="1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</row>
    <row r="496" ht="15.75" customHeight="1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</row>
    <row r="497" ht="15.75" customHeight="1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</row>
    <row r="498" ht="15.75" customHeight="1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</row>
    <row r="499" ht="15.75" customHeight="1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</row>
    <row r="500" ht="15.75" customHeight="1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</row>
    <row r="501" ht="15.75" customHeight="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</row>
    <row r="502" ht="15.75" customHeight="1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</row>
    <row r="503" ht="15.75" customHeight="1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</row>
    <row r="504" ht="15.75" customHeight="1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</row>
    <row r="505" ht="15.75" customHeight="1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</row>
    <row r="506" ht="15.75" customHeight="1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</row>
    <row r="507" ht="15.75" customHeight="1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</row>
    <row r="508" ht="15.75" customHeight="1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</row>
    <row r="509" ht="15.75" customHeight="1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</row>
    <row r="510" ht="15.75" customHeight="1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</row>
    <row r="511" ht="15.75" customHeight="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</row>
    <row r="512" ht="15.75" customHeight="1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</row>
    <row r="513" ht="15.75" customHeight="1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</row>
    <row r="514" ht="15.75" customHeight="1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</row>
    <row r="515" ht="15.75" customHeight="1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</row>
    <row r="516" ht="15.75" customHeight="1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</row>
    <row r="517" ht="15.75" customHeight="1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</row>
    <row r="518" ht="15.75" customHeight="1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</row>
    <row r="519" ht="15.75" customHeight="1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</row>
    <row r="520" ht="15.75" customHeight="1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</row>
    <row r="521" ht="15.75" customHeight="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</row>
    <row r="522" ht="15.75" customHeight="1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</row>
    <row r="523" ht="15.75" customHeight="1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</row>
    <row r="524" ht="15.75" customHeight="1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</row>
    <row r="525" ht="15.75" customHeight="1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</row>
    <row r="526" ht="15.75" customHeight="1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</row>
    <row r="527" ht="15.75" customHeight="1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</row>
    <row r="528" ht="15.75" customHeight="1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</row>
    <row r="529" ht="15.75" customHeight="1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</row>
    <row r="530" ht="15.75" customHeight="1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</row>
    <row r="531" ht="15.75" customHeight="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</row>
    <row r="532" ht="15.75" customHeight="1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</row>
    <row r="533" ht="15.75" customHeight="1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</row>
    <row r="534" ht="15.75" customHeight="1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</row>
    <row r="535" ht="15.75" customHeight="1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</row>
    <row r="536" ht="15.75" customHeight="1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</row>
    <row r="537" ht="15.75" customHeight="1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</row>
    <row r="538" ht="15.75" customHeight="1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</row>
    <row r="539" ht="15.75" customHeight="1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</row>
    <row r="540" ht="15.75" customHeight="1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</row>
    <row r="541" ht="15.75" customHeight="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</row>
    <row r="542" ht="15.75" customHeight="1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</row>
    <row r="543" ht="15.75" customHeight="1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</row>
    <row r="544" ht="15.75" customHeight="1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</row>
    <row r="545" ht="15.75" customHeight="1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</row>
    <row r="546" ht="15.75" customHeight="1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</row>
    <row r="547" ht="15.75" customHeight="1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</row>
    <row r="548" ht="15.75" customHeight="1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</row>
    <row r="549" ht="15.75" customHeight="1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</row>
    <row r="550" ht="15.75" customHeight="1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</row>
    <row r="551" ht="15.75" customHeight="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</row>
    <row r="552" ht="15.75" customHeight="1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</row>
    <row r="553" ht="15.75" customHeight="1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</row>
    <row r="554" ht="15.75" customHeight="1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</row>
    <row r="555" ht="15.75" customHeight="1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</row>
    <row r="556" ht="15.75" customHeight="1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</row>
    <row r="557" ht="15.75" customHeight="1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</row>
    <row r="558" ht="15.75" customHeight="1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</row>
    <row r="559" ht="15.75" customHeight="1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</row>
    <row r="560" ht="15.75" customHeight="1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</row>
    <row r="561" ht="15.75" customHeight="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</row>
    <row r="562" ht="15.75" customHeight="1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</row>
    <row r="563" ht="15.75" customHeight="1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</row>
    <row r="564" ht="15.75" customHeight="1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</row>
    <row r="565" ht="15.75" customHeight="1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</row>
    <row r="566" ht="15.75" customHeight="1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</row>
    <row r="567" ht="15.75" customHeight="1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</row>
    <row r="568" ht="15.75" customHeight="1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</row>
    <row r="569" ht="15.75" customHeight="1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</row>
    <row r="570" ht="15.75" customHeight="1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</row>
    <row r="571" ht="15.75" customHeight="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</row>
    <row r="572" ht="15.75" customHeight="1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</row>
    <row r="573" ht="15.75" customHeight="1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</row>
    <row r="574" ht="15.75" customHeight="1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6"/>
    </row>
    <row r="575" ht="15.75" customHeight="1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</row>
    <row r="576" ht="15.75" customHeight="1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6"/>
    </row>
    <row r="577" ht="15.75" customHeight="1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</row>
    <row r="578" ht="15.75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6"/>
    </row>
    <row r="579" ht="15.75" customHeight="1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</row>
    <row r="580" ht="15.75" customHeight="1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6"/>
    </row>
    <row r="581" ht="15.75" customHeight="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</row>
    <row r="582" ht="15.75" customHeight="1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6"/>
    </row>
    <row r="583" ht="15.75" customHeight="1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</row>
    <row r="584" ht="15.75" customHeight="1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</row>
    <row r="585" ht="15.75" customHeight="1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</row>
    <row r="586" ht="15.75" customHeight="1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6"/>
    </row>
    <row r="587" ht="15.75" customHeight="1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</row>
    <row r="588" ht="15.75" customHeight="1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6"/>
    </row>
    <row r="589" ht="15.75" customHeight="1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6"/>
    </row>
    <row r="590" ht="15.75" customHeight="1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6"/>
    </row>
    <row r="591" ht="15.75" customHeight="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</row>
    <row r="592" ht="15.75" customHeight="1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6"/>
    </row>
    <row r="593" ht="15.75" customHeight="1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</row>
    <row r="594" ht="15.75" customHeight="1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6"/>
    </row>
    <row r="595" ht="15.75" customHeight="1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</row>
    <row r="596" ht="15.75" customHeight="1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6"/>
    </row>
    <row r="597" ht="15.75" customHeight="1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</row>
    <row r="598" ht="15.75" customHeight="1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6"/>
    </row>
    <row r="599" ht="15.75" customHeight="1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</row>
    <row r="600" ht="15.75" customHeight="1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6"/>
    </row>
    <row r="601" ht="15.75" customHeight="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6"/>
    </row>
    <row r="602" ht="15.75" customHeight="1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6"/>
    </row>
    <row r="603" ht="15.75" customHeight="1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6"/>
    </row>
    <row r="604" ht="15.75" customHeight="1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6"/>
    </row>
    <row r="605" ht="15.75" customHeight="1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6"/>
    </row>
    <row r="606" ht="15.75" customHeight="1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6"/>
    </row>
    <row r="607" ht="15.75" customHeight="1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6"/>
    </row>
    <row r="608" ht="15.75" customHeight="1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6"/>
    </row>
    <row r="609" ht="15.75" customHeight="1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6"/>
    </row>
    <row r="610" ht="15.75" customHeight="1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6"/>
    </row>
    <row r="611" ht="15.75" customHeight="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6"/>
    </row>
    <row r="612" ht="15.75" customHeight="1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6"/>
    </row>
    <row r="613" ht="15.75" customHeight="1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6"/>
    </row>
    <row r="614" ht="15.75" customHeight="1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6"/>
    </row>
    <row r="615" ht="15.75" customHeight="1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6"/>
    </row>
    <row r="616" ht="15.75" customHeight="1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6"/>
    </row>
    <row r="617" ht="15.75" customHeight="1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6"/>
    </row>
    <row r="618" ht="15.75" customHeight="1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  <c r="AK618" s="76"/>
    </row>
    <row r="619" ht="15.75" customHeight="1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6"/>
    </row>
    <row r="620" ht="15.75" customHeight="1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6"/>
    </row>
    <row r="621" ht="15.75" customHeight="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6"/>
    </row>
    <row r="622" ht="15.75" customHeight="1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6"/>
    </row>
    <row r="623" ht="15.75" customHeight="1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6"/>
    </row>
    <row r="624" ht="15.75" customHeight="1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6"/>
    </row>
    <row r="625" ht="15.75" customHeight="1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6"/>
    </row>
    <row r="626" ht="15.75" customHeight="1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6"/>
    </row>
    <row r="627" ht="15.75" customHeight="1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6"/>
    </row>
    <row r="628" ht="15.75" customHeight="1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6"/>
    </row>
    <row r="629" ht="15.75" customHeight="1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6"/>
    </row>
    <row r="630" ht="15.75" customHeight="1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6"/>
    </row>
    <row r="631" ht="15.75" customHeight="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6"/>
    </row>
    <row r="632" ht="15.75" customHeight="1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6"/>
    </row>
    <row r="633" ht="15.75" customHeight="1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6"/>
    </row>
    <row r="634" ht="15.75" customHeight="1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6"/>
    </row>
    <row r="635" ht="15.75" customHeight="1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6"/>
    </row>
    <row r="636" ht="15.75" customHeight="1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6"/>
    </row>
    <row r="637" ht="15.75" customHeight="1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6"/>
    </row>
    <row r="638" ht="15.75" customHeight="1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6"/>
    </row>
    <row r="639" ht="15.75" customHeight="1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6"/>
    </row>
    <row r="640" ht="15.75" customHeight="1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  <c r="AI640" s="76"/>
      <c r="AJ640" s="76"/>
      <c r="AK640" s="76"/>
    </row>
    <row r="641" ht="15.75" customHeight="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  <c r="AK641" s="76"/>
    </row>
    <row r="642" ht="15.75" customHeight="1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  <c r="AI642" s="76"/>
      <c r="AJ642" s="76"/>
      <c r="AK642" s="76"/>
    </row>
    <row r="643" ht="15.75" customHeight="1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76"/>
      <c r="AJ643" s="76"/>
      <c r="AK643" s="76"/>
    </row>
    <row r="644" ht="15.75" customHeight="1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  <c r="AI644" s="76"/>
      <c r="AJ644" s="76"/>
      <c r="AK644" s="76"/>
    </row>
    <row r="645" ht="15.75" customHeight="1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76"/>
      <c r="AJ645" s="76"/>
      <c r="AK645" s="76"/>
    </row>
    <row r="646" ht="15.75" customHeight="1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  <c r="AI646" s="76"/>
      <c r="AJ646" s="76"/>
      <c r="AK646" s="76"/>
    </row>
    <row r="647" ht="15.75" customHeight="1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  <c r="AI647" s="76"/>
      <c r="AJ647" s="76"/>
      <c r="AK647" s="76"/>
    </row>
    <row r="648" ht="15.75" customHeight="1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  <c r="AI648" s="76"/>
      <c r="AJ648" s="76"/>
      <c r="AK648" s="76"/>
    </row>
    <row r="649" ht="15.75" customHeight="1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  <c r="AI649" s="76"/>
      <c r="AJ649" s="76"/>
      <c r="AK649" s="76"/>
    </row>
    <row r="650" ht="15.75" customHeight="1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  <c r="AI650" s="76"/>
      <c r="AJ650" s="76"/>
      <c r="AK650" s="76"/>
    </row>
    <row r="651" ht="15.75" customHeight="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76"/>
      <c r="AJ651" s="76"/>
      <c r="AK651" s="76"/>
    </row>
    <row r="652" ht="15.75" customHeight="1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  <c r="AI652" s="76"/>
      <c r="AJ652" s="76"/>
      <c r="AK652" s="76"/>
    </row>
    <row r="653" ht="15.75" customHeight="1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  <c r="AJ653" s="76"/>
      <c r="AK653" s="76"/>
    </row>
    <row r="654" ht="15.75" customHeight="1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  <c r="AI654" s="76"/>
      <c r="AJ654" s="76"/>
      <c r="AK654" s="76"/>
    </row>
    <row r="655" ht="15.75" customHeight="1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  <c r="AI655" s="76"/>
      <c r="AJ655" s="76"/>
      <c r="AK655" s="76"/>
    </row>
    <row r="656" ht="15.75" customHeight="1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  <c r="AI656" s="76"/>
      <c r="AJ656" s="76"/>
      <c r="AK656" s="76"/>
    </row>
    <row r="657" ht="15.75" customHeight="1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76"/>
      <c r="AK657" s="76"/>
    </row>
    <row r="658" ht="15.75" customHeight="1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  <c r="AI658" s="76"/>
      <c r="AJ658" s="76"/>
      <c r="AK658" s="76"/>
    </row>
    <row r="659" ht="15.75" customHeight="1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76"/>
      <c r="AJ659" s="76"/>
      <c r="AK659" s="76"/>
    </row>
    <row r="660" ht="15.75" customHeight="1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  <c r="AI660" s="76"/>
      <c r="AJ660" s="76"/>
      <c r="AK660" s="76"/>
    </row>
    <row r="661" ht="15.75" customHeight="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  <c r="AI661" s="76"/>
      <c r="AJ661" s="76"/>
      <c r="AK661" s="76"/>
    </row>
    <row r="662" ht="15.75" customHeight="1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  <c r="AI662" s="76"/>
      <c r="AJ662" s="76"/>
      <c r="AK662" s="76"/>
    </row>
    <row r="663" ht="15.75" customHeight="1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76"/>
      <c r="AJ663" s="76"/>
      <c r="AK663" s="76"/>
    </row>
    <row r="664" ht="15.75" customHeight="1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  <c r="AI664" s="76"/>
      <c r="AJ664" s="76"/>
      <c r="AK664" s="76"/>
    </row>
    <row r="665" ht="15.75" customHeight="1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76"/>
      <c r="AJ665" s="76"/>
      <c r="AK665" s="76"/>
    </row>
    <row r="666" ht="15.75" customHeight="1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  <c r="AI666" s="76"/>
      <c r="AJ666" s="76"/>
      <c r="AK666" s="76"/>
    </row>
    <row r="667" ht="15.75" customHeight="1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  <c r="AI667" s="76"/>
      <c r="AJ667" s="76"/>
      <c r="AK667" s="76"/>
    </row>
    <row r="668" ht="15.75" customHeight="1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  <c r="AI668" s="76"/>
      <c r="AJ668" s="76"/>
      <c r="AK668" s="76"/>
    </row>
    <row r="669" ht="15.75" customHeight="1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  <c r="AI669" s="76"/>
      <c r="AJ669" s="76"/>
      <c r="AK669" s="76"/>
    </row>
    <row r="670" ht="15.75" customHeight="1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  <c r="AI670" s="76"/>
      <c r="AJ670" s="76"/>
      <c r="AK670" s="76"/>
    </row>
    <row r="671" ht="15.75" customHeight="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76"/>
      <c r="AJ671" s="76"/>
      <c r="AK671" s="76"/>
    </row>
    <row r="672" ht="15.75" customHeight="1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  <c r="AI672" s="76"/>
      <c r="AJ672" s="76"/>
      <c r="AK672" s="76"/>
    </row>
    <row r="673" ht="15.75" customHeight="1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  <c r="AI673" s="76"/>
      <c r="AJ673" s="76"/>
      <c r="AK673" s="76"/>
    </row>
    <row r="674" ht="15.75" customHeight="1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  <c r="AI674" s="76"/>
      <c r="AJ674" s="76"/>
      <c r="AK674" s="76"/>
    </row>
    <row r="675" ht="15.75" customHeight="1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76"/>
      <c r="AJ675" s="76"/>
      <c r="AK675" s="76"/>
    </row>
    <row r="676" ht="15.75" customHeight="1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  <c r="AI676" s="76"/>
      <c r="AJ676" s="76"/>
      <c r="AK676" s="76"/>
    </row>
    <row r="677" ht="15.75" customHeight="1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76"/>
      <c r="AJ677" s="76"/>
      <c r="AK677" s="76"/>
    </row>
    <row r="678" ht="15.75" customHeight="1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  <c r="AI678" s="76"/>
      <c r="AJ678" s="76"/>
      <c r="AK678" s="76"/>
    </row>
    <row r="679" ht="15.75" customHeight="1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76"/>
      <c r="AK679" s="76"/>
    </row>
    <row r="680" ht="15.75" customHeight="1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  <c r="AI680" s="76"/>
      <c r="AJ680" s="76"/>
      <c r="AK680" s="76"/>
    </row>
    <row r="681" ht="15.75" customHeight="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  <c r="AI681" s="76"/>
      <c r="AJ681" s="76"/>
      <c r="AK681" s="76"/>
    </row>
    <row r="682" ht="15.75" customHeight="1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  <c r="AI682" s="76"/>
      <c r="AJ682" s="76"/>
      <c r="AK682" s="76"/>
    </row>
    <row r="683" ht="15.75" customHeight="1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  <c r="AI683" s="76"/>
      <c r="AJ683" s="76"/>
      <c r="AK683" s="76"/>
    </row>
    <row r="684" ht="15.75" customHeight="1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  <c r="AI684" s="76"/>
      <c r="AJ684" s="76"/>
      <c r="AK684" s="76"/>
    </row>
    <row r="685" ht="15.75" customHeight="1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  <c r="AI685" s="76"/>
      <c r="AJ685" s="76"/>
      <c r="AK685" s="76"/>
    </row>
    <row r="686" ht="15.75" customHeight="1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  <c r="AI686" s="76"/>
      <c r="AJ686" s="76"/>
      <c r="AK686" s="76"/>
    </row>
    <row r="687" ht="15.75" customHeight="1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76"/>
      <c r="AJ687" s="76"/>
      <c r="AK687" s="76"/>
    </row>
    <row r="688" ht="15.75" customHeight="1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  <c r="AI688" s="76"/>
      <c r="AJ688" s="76"/>
      <c r="AK688" s="76"/>
    </row>
    <row r="689" ht="15.75" customHeight="1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76"/>
      <c r="AJ689" s="76"/>
      <c r="AK689" s="76"/>
    </row>
    <row r="690" ht="15.75" customHeight="1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  <c r="AI690" s="76"/>
      <c r="AJ690" s="76"/>
      <c r="AK690" s="76"/>
    </row>
    <row r="691" ht="15.75" customHeight="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  <c r="AI691" s="76"/>
      <c r="AJ691" s="76"/>
      <c r="AK691" s="76"/>
    </row>
    <row r="692" ht="15.75" customHeight="1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  <c r="AI692" s="76"/>
      <c r="AJ692" s="76"/>
      <c r="AK692" s="76"/>
    </row>
    <row r="693" ht="15.75" customHeight="1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  <c r="AI693" s="76"/>
      <c r="AJ693" s="76"/>
      <c r="AK693" s="76"/>
    </row>
    <row r="694" ht="15.75" customHeight="1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  <c r="AI694" s="76"/>
      <c r="AJ694" s="76"/>
      <c r="AK694" s="76"/>
    </row>
    <row r="695" ht="15.75" customHeight="1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  <c r="AI695" s="76"/>
      <c r="AJ695" s="76"/>
      <c r="AK695" s="76"/>
    </row>
    <row r="696" ht="15.75" customHeight="1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  <c r="AI696" s="76"/>
      <c r="AJ696" s="76"/>
      <c r="AK696" s="76"/>
    </row>
    <row r="697" ht="15.75" customHeight="1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  <c r="AI697" s="76"/>
      <c r="AJ697" s="76"/>
      <c r="AK697" s="76"/>
    </row>
    <row r="698" ht="15.75" customHeight="1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  <c r="AI698" s="76"/>
      <c r="AJ698" s="76"/>
      <c r="AK698" s="76"/>
    </row>
    <row r="699" ht="15.75" customHeight="1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76"/>
      <c r="AJ699" s="76"/>
      <c r="AK699" s="76"/>
    </row>
    <row r="700" ht="15.75" customHeight="1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  <c r="AJ700" s="76"/>
      <c r="AK700" s="76"/>
    </row>
    <row r="701" ht="15.75" customHeight="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76"/>
      <c r="AJ701" s="76"/>
      <c r="AK701" s="76"/>
    </row>
    <row r="702" ht="15.75" customHeight="1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  <c r="AI702" s="76"/>
      <c r="AJ702" s="76"/>
      <c r="AK702" s="76"/>
    </row>
    <row r="703" ht="15.75" customHeight="1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  <c r="AI703" s="76"/>
      <c r="AJ703" s="76"/>
      <c r="AK703" s="76"/>
    </row>
    <row r="704" ht="15.75" customHeight="1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  <c r="AJ704" s="76"/>
      <c r="AK704" s="76"/>
    </row>
    <row r="705" ht="15.75" customHeight="1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  <c r="AJ705" s="76"/>
      <c r="AK705" s="76"/>
    </row>
    <row r="706" ht="15.75" customHeight="1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  <c r="AI706" s="76"/>
      <c r="AJ706" s="76"/>
      <c r="AK706" s="76"/>
    </row>
    <row r="707" ht="15.75" customHeight="1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  <c r="AI707" s="76"/>
      <c r="AJ707" s="76"/>
      <c r="AK707" s="76"/>
    </row>
    <row r="708" ht="15.75" customHeight="1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  <c r="AI708" s="76"/>
      <c r="AJ708" s="76"/>
      <c r="AK708" s="76"/>
    </row>
    <row r="709" ht="15.75" customHeight="1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  <c r="AI709" s="76"/>
      <c r="AJ709" s="76"/>
      <c r="AK709" s="76"/>
    </row>
    <row r="710" ht="15.75" customHeight="1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  <c r="AI710" s="76"/>
      <c r="AJ710" s="76"/>
      <c r="AK710" s="76"/>
    </row>
    <row r="711" ht="15.75" customHeight="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  <c r="AI711" s="76"/>
      <c r="AJ711" s="76"/>
      <c r="AK711" s="76"/>
    </row>
    <row r="712" ht="15.75" customHeight="1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  <c r="AI712" s="76"/>
      <c r="AJ712" s="76"/>
      <c r="AK712" s="76"/>
    </row>
    <row r="713" ht="15.75" customHeight="1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76"/>
      <c r="AJ713" s="76"/>
      <c r="AK713" s="76"/>
    </row>
    <row r="714" ht="15.75" customHeight="1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  <c r="AI714" s="76"/>
      <c r="AJ714" s="76"/>
      <c r="AK714" s="76"/>
    </row>
    <row r="715" ht="15.75" customHeight="1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  <c r="AI715" s="76"/>
      <c r="AJ715" s="76"/>
      <c r="AK715" s="76"/>
    </row>
    <row r="716" ht="15.75" customHeight="1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  <c r="AI716" s="76"/>
      <c r="AJ716" s="76"/>
      <c r="AK716" s="76"/>
    </row>
    <row r="717" ht="15.75" customHeight="1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76"/>
      <c r="AJ717" s="76"/>
      <c r="AK717" s="76"/>
    </row>
    <row r="718" ht="15.75" customHeight="1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  <c r="AI718" s="76"/>
      <c r="AJ718" s="76"/>
      <c r="AK718" s="76"/>
    </row>
    <row r="719" ht="15.75" customHeight="1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  <c r="AI719" s="76"/>
      <c r="AJ719" s="76"/>
      <c r="AK719" s="76"/>
    </row>
    <row r="720" ht="15.75" customHeight="1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  <c r="AI720" s="76"/>
      <c r="AJ720" s="76"/>
      <c r="AK720" s="76"/>
    </row>
    <row r="721" ht="15.75" customHeight="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  <c r="AI721" s="76"/>
      <c r="AJ721" s="76"/>
      <c r="AK721" s="76"/>
    </row>
    <row r="722" ht="15.75" customHeight="1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  <c r="AI722" s="76"/>
      <c r="AJ722" s="76"/>
      <c r="AK722" s="76"/>
    </row>
    <row r="723" ht="15.75" customHeight="1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  <c r="AI723" s="76"/>
      <c r="AJ723" s="76"/>
      <c r="AK723" s="76"/>
    </row>
    <row r="724" ht="15.75" customHeight="1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  <c r="AI724" s="76"/>
      <c r="AJ724" s="76"/>
      <c r="AK724" s="76"/>
    </row>
    <row r="725" ht="15.75" customHeight="1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76"/>
      <c r="AJ725" s="76"/>
      <c r="AK725" s="76"/>
    </row>
    <row r="726" ht="15.75" customHeight="1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  <c r="AI726" s="76"/>
      <c r="AJ726" s="76"/>
      <c r="AK726" s="76"/>
    </row>
    <row r="727" ht="15.75" customHeight="1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  <c r="AI727" s="76"/>
      <c r="AJ727" s="76"/>
      <c r="AK727" s="76"/>
    </row>
    <row r="728" ht="15.75" customHeight="1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  <c r="AI728" s="76"/>
      <c r="AJ728" s="76"/>
      <c r="AK728" s="76"/>
    </row>
    <row r="729" ht="15.75" customHeight="1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  <c r="AI729" s="76"/>
      <c r="AJ729" s="76"/>
      <c r="AK729" s="76"/>
    </row>
    <row r="730" ht="15.75" customHeight="1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  <c r="AI730" s="76"/>
      <c r="AJ730" s="76"/>
      <c r="AK730" s="76"/>
    </row>
    <row r="731" ht="15.75" customHeight="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76"/>
      <c r="AJ731" s="76"/>
      <c r="AK731" s="76"/>
    </row>
    <row r="732" ht="15.75" customHeight="1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  <c r="AI732" s="76"/>
      <c r="AJ732" s="76"/>
      <c r="AK732" s="76"/>
    </row>
    <row r="733" ht="15.75" customHeight="1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  <c r="AI733" s="76"/>
      <c r="AJ733" s="76"/>
      <c r="AK733" s="76"/>
    </row>
    <row r="734" ht="15.75" customHeight="1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  <c r="AI734" s="76"/>
      <c r="AJ734" s="76"/>
      <c r="AK734" s="76"/>
    </row>
    <row r="735" ht="15.75" customHeight="1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76"/>
      <c r="AJ735" s="76"/>
      <c r="AK735" s="76"/>
    </row>
    <row r="736" ht="15.75" customHeight="1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  <c r="AI736" s="76"/>
      <c r="AJ736" s="76"/>
      <c r="AK736" s="76"/>
    </row>
    <row r="737" ht="15.75" customHeight="1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  <c r="AI737" s="76"/>
      <c r="AJ737" s="76"/>
      <c r="AK737" s="76"/>
    </row>
    <row r="738" ht="15.75" customHeight="1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  <c r="AI738" s="76"/>
      <c r="AJ738" s="76"/>
      <c r="AK738" s="76"/>
    </row>
    <row r="739" ht="15.75" customHeight="1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  <c r="AI739" s="76"/>
      <c r="AJ739" s="76"/>
      <c r="AK739" s="76"/>
    </row>
    <row r="740" ht="15.75" customHeight="1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  <c r="AI740" s="76"/>
      <c r="AJ740" s="76"/>
      <c r="AK740" s="76"/>
    </row>
    <row r="741" ht="15.75" customHeight="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  <c r="AI741" s="76"/>
      <c r="AJ741" s="76"/>
      <c r="AK741" s="76"/>
    </row>
    <row r="742" ht="15.75" customHeight="1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  <c r="AI742" s="76"/>
      <c r="AJ742" s="76"/>
      <c r="AK742" s="76"/>
    </row>
    <row r="743" ht="15.75" customHeight="1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  <c r="AI743" s="76"/>
      <c r="AJ743" s="76"/>
      <c r="AK743" s="76"/>
    </row>
    <row r="744" ht="15.75" customHeight="1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  <c r="AI744" s="76"/>
      <c r="AJ744" s="76"/>
      <c r="AK744" s="76"/>
    </row>
    <row r="745" ht="15.75" customHeight="1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  <c r="AI745" s="76"/>
      <c r="AJ745" s="76"/>
      <c r="AK745" s="76"/>
    </row>
    <row r="746" ht="15.75" customHeight="1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76"/>
      <c r="AK746" s="76"/>
    </row>
    <row r="747" ht="15.75" customHeight="1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76"/>
      <c r="AK747" s="76"/>
    </row>
    <row r="748" ht="15.75" customHeight="1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  <c r="AI748" s="76"/>
      <c r="AJ748" s="76"/>
      <c r="AK748" s="76"/>
    </row>
    <row r="749" ht="15.75" customHeight="1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  <c r="AI749" s="76"/>
      <c r="AJ749" s="76"/>
      <c r="AK749" s="76"/>
    </row>
    <row r="750" ht="15.75" customHeight="1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  <c r="AI750" s="76"/>
      <c r="AJ750" s="76"/>
      <c r="AK750" s="76"/>
    </row>
    <row r="751" ht="15.75" customHeight="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76"/>
      <c r="AK751" s="76"/>
    </row>
    <row r="752" ht="15.75" customHeight="1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  <c r="AI752" s="76"/>
      <c r="AJ752" s="76"/>
      <c r="AK752" s="76"/>
    </row>
    <row r="753" ht="15.75" customHeight="1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76"/>
      <c r="AJ753" s="76"/>
      <c r="AK753" s="76"/>
    </row>
    <row r="754" ht="15.75" customHeight="1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  <c r="AI754" s="76"/>
      <c r="AJ754" s="76"/>
      <c r="AK754" s="76"/>
    </row>
    <row r="755" ht="15.75" customHeight="1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  <c r="AI755" s="76"/>
      <c r="AJ755" s="76"/>
      <c r="AK755" s="76"/>
    </row>
    <row r="756" ht="15.75" customHeight="1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  <c r="AI756" s="76"/>
      <c r="AJ756" s="76"/>
      <c r="AK756" s="76"/>
    </row>
    <row r="757" ht="15.75" customHeight="1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  <c r="AI757" s="76"/>
      <c r="AJ757" s="76"/>
      <c r="AK757" s="76"/>
    </row>
    <row r="758" ht="15.75" customHeight="1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  <c r="AI758" s="76"/>
      <c r="AJ758" s="76"/>
      <c r="AK758" s="76"/>
    </row>
    <row r="759" ht="15.75" customHeight="1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  <c r="AI759" s="76"/>
      <c r="AJ759" s="76"/>
      <c r="AK759" s="76"/>
    </row>
    <row r="760" ht="15.75" customHeight="1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  <c r="AI760" s="76"/>
      <c r="AJ760" s="76"/>
      <c r="AK760" s="76"/>
    </row>
    <row r="761" ht="15.75" customHeight="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76"/>
      <c r="AJ761" s="76"/>
      <c r="AK761" s="76"/>
    </row>
    <row r="762" ht="15.75" customHeight="1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  <c r="AI762" s="76"/>
      <c r="AJ762" s="76"/>
      <c r="AK762" s="76"/>
    </row>
    <row r="763" ht="15.75" customHeight="1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  <c r="AI763" s="76"/>
      <c r="AJ763" s="76"/>
      <c r="AK763" s="76"/>
    </row>
    <row r="764" ht="15.75" customHeight="1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  <c r="AI764" s="76"/>
      <c r="AJ764" s="76"/>
      <c r="AK764" s="76"/>
    </row>
    <row r="765" ht="15.75" customHeight="1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  <c r="AI765" s="76"/>
      <c r="AJ765" s="76"/>
      <c r="AK765" s="76"/>
    </row>
    <row r="766" ht="15.75" customHeight="1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  <c r="AI766" s="76"/>
      <c r="AJ766" s="76"/>
      <c r="AK766" s="76"/>
    </row>
    <row r="767" ht="15.75" customHeight="1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  <c r="AI767" s="76"/>
      <c r="AJ767" s="76"/>
      <c r="AK767" s="76"/>
    </row>
    <row r="768" ht="15.75" customHeight="1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  <c r="AI768" s="76"/>
      <c r="AJ768" s="76"/>
      <c r="AK768" s="76"/>
    </row>
    <row r="769" ht="15.75" customHeight="1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  <c r="AI769" s="76"/>
      <c r="AJ769" s="76"/>
      <c r="AK769" s="76"/>
    </row>
    <row r="770" ht="15.75" customHeight="1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  <c r="AI770" s="76"/>
      <c r="AJ770" s="76"/>
      <c r="AK770" s="76"/>
    </row>
    <row r="771" ht="15.75" customHeight="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  <c r="AI771" s="76"/>
      <c r="AJ771" s="76"/>
      <c r="AK771" s="76"/>
    </row>
    <row r="772" ht="15.75" customHeight="1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  <c r="AI772" s="76"/>
      <c r="AJ772" s="76"/>
      <c r="AK772" s="76"/>
    </row>
    <row r="773" ht="15.75" customHeight="1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  <c r="AI773" s="76"/>
      <c r="AJ773" s="76"/>
      <c r="AK773" s="76"/>
    </row>
    <row r="774" ht="15.75" customHeight="1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  <c r="AI774" s="76"/>
      <c r="AJ774" s="76"/>
      <c r="AK774" s="76"/>
    </row>
    <row r="775" ht="15.75" customHeight="1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  <c r="AI775" s="76"/>
      <c r="AJ775" s="76"/>
      <c r="AK775" s="76"/>
    </row>
    <row r="776" ht="15.75" customHeight="1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  <c r="AI776" s="76"/>
      <c r="AJ776" s="76"/>
      <c r="AK776" s="76"/>
    </row>
    <row r="777" ht="15.75" customHeight="1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  <c r="AI777" s="76"/>
      <c r="AJ777" s="76"/>
      <c r="AK777" s="76"/>
    </row>
    <row r="778" ht="15.75" customHeight="1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  <c r="AI778" s="76"/>
      <c r="AJ778" s="76"/>
      <c r="AK778" s="76"/>
    </row>
    <row r="779" ht="15.75" customHeight="1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  <c r="AI779" s="76"/>
      <c r="AJ779" s="76"/>
      <c r="AK779" s="76"/>
    </row>
    <row r="780" ht="15.75" customHeight="1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  <c r="AI780" s="76"/>
      <c r="AJ780" s="76"/>
      <c r="AK780" s="76"/>
    </row>
    <row r="781" ht="15.75" customHeight="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76"/>
      <c r="AJ781" s="76"/>
      <c r="AK781" s="76"/>
    </row>
    <row r="782" ht="15.75" customHeight="1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  <c r="AI782" s="76"/>
      <c r="AJ782" s="76"/>
      <c r="AK782" s="76"/>
    </row>
    <row r="783" ht="15.75" customHeight="1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  <c r="AI783" s="76"/>
      <c r="AJ783" s="76"/>
      <c r="AK783" s="76"/>
    </row>
    <row r="784" ht="15.75" customHeight="1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  <c r="AI784" s="76"/>
      <c r="AJ784" s="76"/>
      <c r="AK784" s="76"/>
    </row>
    <row r="785" ht="15.75" customHeight="1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  <c r="AI785" s="76"/>
      <c r="AJ785" s="76"/>
      <c r="AK785" s="76"/>
    </row>
    <row r="786" ht="15.75" customHeight="1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  <c r="AI786" s="76"/>
      <c r="AJ786" s="76"/>
      <c r="AK786" s="76"/>
    </row>
    <row r="787" ht="15.75" customHeight="1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  <c r="AI787" s="76"/>
      <c r="AJ787" s="76"/>
      <c r="AK787" s="76"/>
    </row>
    <row r="788" ht="15.75" customHeight="1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  <c r="AI788" s="76"/>
      <c r="AJ788" s="76"/>
      <c r="AK788" s="76"/>
    </row>
    <row r="789" ht="15.75" customHeight="1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  <c r="AI789" s="76"/>
      <c r="AJ789" s="76"/>
      <c r="AK789" s="76"/>
    </row>
    <row r="790" ht="15.75" customHeight="1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  <c r="AI790" s="76"/>
      <c r="AJ790" s="76"/>
      <c r="AK790" s="76"/>
    </row>
    <row r="791" ht="15.75" customHeight="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  <c r="AI791" s="76"/>
      <c r="AJ791" s="76"/>
      <c r="AK791" s="76"/>
    </row>
    <row r="792" ht="15.75" customHeight="1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  <c r="AI792" s="76"/>
      <c r="AJ792" s="76"/>
      <c r="AK792" s="76"/>
    </row>
    <row r="793" ht="15.75" customHeight="1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  <c r="AI793" s="76"/>
      <c r="AJ793" s="76"/>
      <c r="AK793" s="76"/>
    </row>
    <row r="794" ht="15.75" customHeight="1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76"/>
      <c r="AJ794" s="76"/>
      <c r="AK794" s="76"/>
    </row>
    <row r="795" ht="15.75" customHeight="1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  <c r="AI795" s="76"/>
      <c r="AJ795" s="76"/>
      <c r="AK795" s="76"/>
    </row>
    <row r="796" ht="15.75" customHeight="1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  <c r="AI796" s="76"/>
      <c r="AJ796" s="76"/>
      <c r="AK796" s="76"/>
    </row>
    <row r="797" ht="15.75" customHeight="1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76"/>
      <c r="AJ797" s="76"/>
      <c r="AK797" s="76"/>
    </row>
    <row r="798" ht="15.75" customHeight="1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76"/>
      <c r="AK798" s="76"/>
    </row>
    <row r="799" ht="15.75" customHeight="1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  <c r="AI799" s="76"/>
      <c r="AJ799" s="76"/>
      <c r="AK799" s="76"/>
    </row>
    <row r="800" ht="15.75" customHeight="1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  <c r="AI800" s="76"/>
      <c r="AJ800" s="76"/>
      <c r="AK800" s="76"/>
    </row>
    <row r="801" ht="15.75" customHeight="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  <c r="AI801" s="76"/>
      <c r="AJ801" s="76"/>
      <c r="AK801" s="76"/>
    </row>
    <row r="802" ht="15.75" customHeight="1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  <c r="AI802" s="76"/>
      <c r="AJ802" s="76"/>
      <c r="AK802" s="76"/>
    </row>
    <row r="803" ht="15.75" customHeight="1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  <c r="AI803" s="76"/>
      <c r="AJ803" s="76"/>
      <c r="AK803" s="76"/>
    </row>
    <row r="804" ht="15.75" customHeight="1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  <c r="AI804" s="76"/>
      <c r="AJ804" s="76"/>
      <c r="AK804" s="76"/>
    </row>
    <row r="805" ht="15.75" customHeight="1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  <c r="AI805" s="76"/>
      <c r="AJ805" s="76"/>
      <c r="AK805" s="76"/>
    </row>
    <row r="806" ht="15.75" customHeight="1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  <c r="AI806" s="76"/>
      <c r="AJ806" s="76"/>
      <c r="AK806" s="76"/>
    </row>
    <row r="807" ht="15.75" customHeight="1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  <c r="AI807" s="76"/>
      <c r="AJ807" s="76"/>
      <c r="AK807" s="76"/>
    </row>
    <row r="808" ht="15.75" customHeight="1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  <c r="AI808" s="76"/>
      <c r="AJ808" s="76"/>
      <c r="AK808" s="76"/>
    </row>
    <row r="809" ht="15.75" customHeight="1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  <c r="AI809" s="76"/>
      <c r="AJ809" s="76"/>
      <c r="AK809" s="76"/>
    </row>
    <row r="810" ht="15.75" customHeight="1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76"/>
      <c r="AJ810" s="76"/>
      <c r="AK810" s="76"/>
    </row>
    <row r="811" ht="15.75" customHeight="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  <c r="AI811" s="76"/>
      <c r="AJ811" s="76"/>
      <c r="AK811" s="76"/>
    </row>
    <row r="812" ht="15.75" customHeight="1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  <c r="AI812" s="76"/>
      <c r="AJ812" s="76"/>
      <c r="AK812" s="76"/>
    </row>
    <row r="813" ht="15.75" customHeight="1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  <c r="AI813" s="76"/>
      <c r="AJ813" s="76"/>
      <c r="AK813" s="76"/>
    </row>
    <row r="814" ht="15.75" customHeight="1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  <c r="AI814" s="76"/>
      <c r="AJ814" s="76"/>
      <c r="AK814" s="76"/>
    </row>
    <row r="815" ht="15.75" customHeight="1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  <c r="AI815" s="76"/>
      <c r="AJ815" s="76"/>
      <c r="AK815" s="76"/>
    </row>
    <row r="816" ht="15.75" customHeight="1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  <c r="AI816" s="76"/>
      <c r="AJ816" s="76"/>
      <c r="AK816" s="76"/>
    </row>
    <row r="817" ht="15.75" customHeight="1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  <c r="AI817" s="76"/>
      <c r="AJ817" s="76"/>
      <c r="AK817" s="76"/>
    </row>
    <row r="818" ht="15.75" customHeight="1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  <c r="AI818" s="76"/>
      <c r="AJ818" s="76"/>
      <c r="AK818" s="76"/>
    </row>
    <row r="819" ht="15.75" customHeight="1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76"/>
      <c r="AJ819" s="76"/>
      <c r="AK819" s="76"/>
    </row>
    <row r="820" ht="15.75" customHeight="1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  <c r="AI820" s="76"/>
      <c r="AJ820" s="76"/>
      <c r="AK820" s="76"/>
    </row>
    <row r="821" ht="15.75" customHeight="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76"/>
      <c r="AJ821" s="76"/>
      <c r="AK821" s="76"/>
    </row>
    <row r="822" ht="15.75" customHeight="1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  <c r="AI822" s="76"/>
      <c r="AJ822" s="76"/>
      <c r="AK822" s="76"/>
    </row>
    <row r="823" ht="15.75" customHeight="1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  <c r="AI823" s="76"/>
      <c r="AJ823" s="76"/>
      <c r="AK823" s="76"/>
    </row>
    <row r="824" ht="15.75" customHeight="1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  <c r="AI824" s="76"/>
      <c r="AJ824" s="76"/>
      <c r="AK824" s="76"/>
    </row>
    <row r="825" ht="15.75" customHeight="1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76"/>
      <c r="AJ825" s="76"/>
      <c r="AK825" s="76"/>
    </row>
    <row r="826" ht="15.75" customHeight="1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  <c r="AI826" s="76"/>
      <c r="AJ826" s="76"/>
      <c r="AK826" s="76"/>
    </row>
    <row r="827" ht="15.75" customHeight="1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76"/>
      <c r="AJ827" s="76"/>
      <c r="AK827" s="76"/>
    </row>
    <row r="828" ht="15.75" customHeight="1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  <c r="AI828" s="76"/>
      <c r="AJ828" s="76"/>
      <c r="AK828" s="76"/>
    </row>
    <row r="829" ht="15.75" customHeight="1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76"/>
      <c r="AJ829" s="76"/>
      <c r="AK829" s="76"/>
    </row>
    <row r="830" ht="15.75" customHeight="1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  <c r="AI830" s="76"/>
      <c r="AJ830" s="76"/>
      <c r="AK830" s="76"/>
    </row>
    <row r="831" ht="15.75" customHeight="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76"/>
      <c r="AJ831" s="76"/>
      <c r="AK831" s="76"/>
    </row>
    <row r="832" ht="15.75" customHeight="1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76"/>
      <c r="AJ832" s="76"/>
      <c r="AK832" s="76"/>
    </row>
    <row r="833" ht="15.75" customHeight="1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76"/>
      <c r="AJ833" s="76"/>
      <c r="AK833" s="76"/>
    </row>
    <row r="834" ht="15.75" customHeight="1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  <c r="AI834" s="76"/>
      <c r="AJ834" s="76"/>
      <c r="AK834" s="76"/>
    </row>
    <row r="835" ht="15.75" customHeight="1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76"/>
      <c r="AJ835" s="76"/>
      <c r="AK835" s="76"/>
    </row>
    <row r="836" ht="15.75" customHeight="1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  <c r="AI836" s="76"/>
      <c r="AJ836" s="76"/>
      <c r="AK836" s="76"/>
    </row>
    <row r="837" ht="15.75" customHeight="1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76"/>
      <c r="AJ837" s="76"/>
      <c r="AK837" s="76"/>
    </row>
    <row r="838" ht="15.75" customHeight="1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  <c r="AI838" s="76"/>
      <c r="AJ838" s="76"/>
      <c r="AK838" s="76"/>
    </row>
    <row r="839" ht="15.75" customHeight="1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76"/>
      <c r="AJ839" s="76"/>
      <c r="AK839" s="76"/>
    </row>
    <row r="840" ht="15.75" customHeight="1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  <c r="AI840" s="76"/>
      <c r="AJ840" s="76"/>
      <c r="AK840" s="76"/>
    </row>
    <row r="841" ht="15.75" customHeight="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76"/>
      <c r="AK841" s="76"/>
    </row>
    <row r="842" ht="15.75" customHeight="1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  <c r="AI842" s="76"/>
      <c r="AJ842" s="76"/>
      <c r="AK842" s="76"/>
    </row>
    <row r="843" ht="15.75" customHeight="1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  <c r="AI843" s="76"/>
      <c r="AJ843" s="76"/>
      <c r="AK843" s="76"/>
    </row>
    <row r="844" ht="15.75" customHeight="1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  <c r="AI844" s="76"/>
      <c r="AJ844" s="76"/>
      <c r="AK844" s="76"/>
    </row>
    <row r="845" ht="15.75" customHeight="1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76"/>
      <c r="AJ845" s="76"/>
      <c r="AK845" s="76"/>
    </row>
    <row r="846" ht="15.75" customHeight="1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  <c r="AI846" s="76"/>
      <c r="AJ846" s="76"/>
      <c r="AK846" s="76"/>
    </row>
    <row r="847" ht="15.75" customHeight="1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  <c r="AI847" s="76"/>
      <c r="AJ847" s="76"/>
      <c r="AK847" s="76"/>
    </row>
    <row r="848" ht="15.75" customHeight="1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  <c r="AI848" s="76"/>
      <c r="AJ848" s="76"/>
      <c r="AK848" s="76"/>
    </row>
    <row r="849" ht="15.75" customHeight="1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  <c r="AI849" s="76"/>
      <c r="AJ849" s="76"/>
      <c r="AK849" s="76"/>
    </row>
    <row r="850" ht="15.75" customHeight="1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  <c r="AI850" s="76"/>
      <c r="AJ850" s="76"/>
      <c r="AK850" s="76"/>
    </row>
    <row r="851" ht="15.75" customHeight="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  <c r="AI851" s="76"/>
      <c r="AJ851" s="76"/>
      <c r="AK851" s="76"/>
    </row>
    <row r="852" ht="15.75" customHeight="1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  <c r="AI852" s="76"/>
      <c r="AJ852" s="76"/>
      <c r="AK852" s="76"/>
    </row>
    <row r="853" ht="15.75" customHeight="1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  <c r="AI853" s="76"/>
      <c r="AJ853" s="76"/>
      <c r="AK853" s="76"/>
    </row>
    <row r="854" ht="15.75" customHeight="1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  <c r="AI854" s="76"/>
      <c r="AJ854" s="76"/>
      <c r="AK854" s="76"/>
    </row>
    <row r="855" ht="15.75" customHeight="1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  <c r="AI855" s="76"/>
      <c r="AJ855" s="76"/>
      <c r="AK855" s="76"/>
    </row>
    <row r="856" ht="15.75" customHeight="1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  <c r="AI856" s="76"/>
      <c r="AJ856" s="76"/>
      <c r="AK856" s="76"/>
    </row>
    <row r="857" ht="15.75" customHeight="1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  <c r="AI857" s="76"/>
      <c r="AJ857" s="76"/>
      <c r="AK857" s="76"/>
    </row>
    <row r="858" ht="15.75" customHeight="1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  <c r="AI858" s="76"/>
      <c r="AJ858" s="76"/>
      <c r="AK858" s="76"/>
    </row>
    <row r="859" ht="15.75" customHeight="1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  <c r="AI859" s="76"/>
      <c r="AJ859" s="76"/>
      <c r="AK859" s="76"/>
    </row>
    <row r="860" ht="15.75" customHeight="1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  <c r="AI860" s="76"/>
      <c r="AJ860" s="76"/>
      <c r="AK860" s="76"/>
    </row>
    <row r="861" ht="15.75" customHeight="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  <c r="AI861" s="76"/>
      <c r="AJ861" s="76"/>
      <c r="AK861" s="76"/>
    </row>
    <row r="862" ht="15.75" customHeight="1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  <c r="AI862" s="76"/>
      <c r="AJ862" s="76"/>
      <c r="AK862" s="76"/>
    </row>
    <row r="863" ht="15.75" customHeight="1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  <c r="AI863" s="76"/>
      <c r="AJ863" s="76"/>
      <c r="AK863" s="76"/>
    </row>
    <row r="864" ht="15.75" customHeight="1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  <c r="AI864" s="76"/>
      <c r="AJ864" s="76"/>
      <c r="AK864" s="76"/>
    </row>
    <row r="865" ht="15.75" customHeight="1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  <c r="AI865" s="76"/>
      <c r="AJ865" s="76"/>
      <c r="AK865" s="76"/>
    </row>
    <row r="866" ht="15.75" customHeight="1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  <c r="AI866" s="76"/>
      <c r="AJ866" s="76"/>
      <c r="AK866" s="76"/>
    </row>
    <row r="867" ht="15.75" customHeight="1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  <c r="AI867" s="76"/>
      <c r="AJ867" s="76"/>
      <c r="AK867" s="76"/>
    </row>
    <row r="868" ht="15.75" customHeight="1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  <c r="AI868" s="76"/>
      <c r="AJ868" s="76"/>
      <c r="AK868" s="76"/>
    </row>
    <row r="869" ht="15.75" customHeight="1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  <c r="AI869" s="76"/>
      <c r="AJ869" s="76"/>
      <c r="AK869" s="76"/>
    </row>
    <row r="870" ht="15.75" customHeight="1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  <c r="AI870" s="76"/>
      <c r="AJ870" s="76"/>
      <c r="AK870" s="76"/>
    </row>
    <row r="871" ht="15.75" customHeight="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  <c r="AI871" s="76"/>
      <c r="AJ871" s="76"/>
      <c r="AK871" s="76"/>
    </row>
    <row r="872" ht="15.75" customHeight="1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  <c r="AI872" s="76"/>
      <c r="AJ872" s="76"/>
      <c r="AK872" s="76"/>
    </row>
    <row r="873" ht="15.75" customHeight="1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  <c r="AI873" s="76"/>
      <c r="AJ873" s="76"/>
      <c r="AK873" s="76"/>
    </row>
    <row r="874" ht="15.75" customHeight="1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  <c r="AI874" s="76"/>
      <c r="AJ874" s="76"/>
      <c r="AK874" s="76"/>
    </row>
    <row r="875" ht="15.75" customHeight="1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  <c r="AI875" s="76"/>
      <c r="AJ875" s="76"/>
      <c r="AK875" s="76"/>
    </row>
    <row r="876" ht="15.75" customHeight="1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  <c r="AI876" s="76"/>
      <c r="AJ876" s="76"/>
      <c r="AK876" s="76"/>
    </row>
    <row r="877" ht="15.75" customHeight="1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  <c r="AI877" s="76"/>
      <c r="AJ877" s="76"/>
      <c r="AK877" s="76"/>
    </row>
    <row r="878" ht="15.75" customHeight="1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  <c r="AI878" s="76"/>
      <c r="AJ878" s="76"/>
      <c r="AK878" s="76"/>
    </row>
    <row r="879" ht="15.75" customHeight="1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  <c r="AI879" s="76"/>
      <c r="AJ879" s="76"/>
      <c r="AK879" s="76"/>
    </row>
    <row r="880" ht="15.75" customHeight="1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  <c r="AI880" s="76"/>
      <c r="AJ880" s="76"/>
      <c r="AK880" s="76"/>
    </row>
    <row r="881" ht="15.75" customHeight="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  <c r="AI881" s="76"/>
      <c r="AJ881" s="76"/>
      <c r="AK881" s="76"/>
    </row>
    <row r="882" ht="15.75" customHeight="1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  <c r="AI882" s="76"/>
      <c r="AJ882" s="76"/>
      <c r="AK882" s="76"/>
    </row>
    <row r="883" ht="15.75" customHeight="1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  <c r="AI883" s="76"/>
      <c r="AJ883" s="76"/>
      <c r="AK883" s="76"/>
    </row>
    <row r="884" ht="15.75" customHeight="1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  <c r="AI884" s="76"/>
      <c r="AJ884" s="76"/>
      <c r="AK884" s="76"/>
    </row>
    <row r="885" ht="15.75" customHeight="1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76"/>
      <c r="AJ885" s="76"/>
      <c r="AK885" s="76"/>
    </row>
    <row r="886" ht="15.75" customHeight="1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  <c r="AI886" s="76"/>
      <c r="AJ886" s="76"/>
      <c r="AK886" s="76"/>
    </row>
    <row r="887" ht="15.75" customHeight="1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  <c r="AI887" s="76"/>
      <c r="AJ887" s="76"/>
      <c r="AK887" s="76"/>
    </row>
    <row r="888" ht="15.75" customHeight="1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76"/>
      <c r="AJ888" s="76"/>
      <c r="AK888" s="76"/>
    </row>
    <row r="889" ht="15.75" customHeight="1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  <c r="AI889" s="76"/>
      <c r="AJ889" s="76"/>
      <c r="AK889" s="76"/>
    </row>
    <row r="890" ht="15.75" customHeight="1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  <c r="AI890" s="76"/>
      <c r="AJ890" s="76"/>
      <c r="AK890" s="76"/>
    </row>
    <row r="891" ht="15.75" customHeight="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  <c r="AI891" s="76"/>
      <c r="AJ891" s="76"/>
      <c r="AK891" s="76"/>
    </row>
    <row r="892" ht="15.75" customHeight="1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76"/>
      <c r="AJ892" s="76"/>
      <c r="AK892" s="76"/>
    </row>
    <row r="893" ht="15.75" customHeight="1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  <c r="AI893" s="76"/>
      <c r="AJ893" s="76"/>
      <c r="AK893" s="76"/>
    </row>
    <row r="894" ht="15.75" customHeight="1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  <c r="AI894" s="76"/>
      <c r="AJ894" s="76"/>
      <c r="AK894" s="76"/>
    </row>
    <row r="895" ht="15.75" customHeight="1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76"/>
      <c r="AJ895" s="76"/>
      <c r="AK895" s="76"/>
    </row>
    <row r="896" ht="15.75" customHeight="1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  <c r="AI896" s="76"/>
      <c r="AJ896" s="76"/>
      <c r="AK896" s="76"/>
    </row>
    <row r="897" ht="15.75" customHeight="1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  <c r="AI897" s="76"/>
      <c r="AJ897" s="76"/>
      <c r="AK897" s="76"/>
    </row>
    <row r="898" ht="15.75" customHeight="1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  <c r="AI898" s="76"/>
      <c r="AJ898" s="76"/>
      <c r="AK898" s="76"/>
    </row>
    <row r="899" ht="15.75" customHeight="1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  <c r="AI899" s="76"/>
      <c r="AJ899" s="76"/>
      <c r="AK899" s="76"/>
    </row>
    <row r="900" ht="15.75" customHeight="1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  <c r="AI900" s="76"/>
      <c r="AJ900" s="76"/>
      <c r="AK900" s="76"/>
    </row>
    <row r="901" ht="15.75" customHeight="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  <c r="AI901" s="76"/>
      <c r="AJ901" s="76"/>
      <c r="AK901" s="76"/>
    </row>
    <row r="902" ht="15.75" customHeight="1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  <c r="AI902" s="76"/>
      <c r="AJ902" s="76"/>
      <c r="AK902" s="76"/>
    </row>
    <row r="903" ht="15.75" customHeight="1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76"/>
      <c r="AJ903" s="76"/>
      <c r="AK903" s="76"/>
    </row>
    <row r="904" ht="15.75" customHeight="1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  <c r="AI904" s="76"/>
      <c r="AJ904" s="76"/>
      <c r="AK904" s="76"/>
    </row>
    <row r="905" ht="15.75" customHeight="1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  <c r="AI905" s="76"/>
      <c r="AJ905" s="76"/>
      <c r="AK905" s="76"/>
    </row>
    <row r="906" ht="15.75" customHeight="1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  <c r="AI906" s="76"/>
      <c r="AJ906" s="76"/>
      <c r="AK906" s="76"/>
    </row>
    <row r="907" ht="15.75" customHeight="1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  <c r="AI907" s="76"/>
      <c r="AJ907" s="76"/>
      <c r="AK907" s="76"/>
    </row>
    <row r="908" ht="15.75" customHeight="1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  <c r="AI908" s="76"/>
      <c r="AJ908" s="76"/>
      <c r="AK908" s="76"/>
    </row>
    <row r="909" ht="15.75" customHeight="1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  <c r="AI909" s="76"/>
      <c r="AJ909" s="76"/>
      <c r="AK909" s="76"/>
    </row>
    <row r="910" ht="15.75" customHeight="1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  <c r="AI910" s="76"/>
      <c r="AJ910" s="76"/>
      <c r="AK910" s="76"/>
    </row>
    <row r="911" ht="15.75" customHeight="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  <c r="AI911" s="76"/>
      <c r="AJ911" s="76"/>
      <c r="AK911" s="76"/>
    </row>
    <row r="912" ht="15.75" customHeight="1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  <c r="AI912" s="76"/>
      <c r="AJ912" s="76"/>
      <c r="AK912" s="76"/>
    </row>
    <row r="913" ht="15.75" customHeight="1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  <c r="AI913" s="76"/>
      <c r="AJ913" s="76"/>
      <c r="AK913" s="76"/>
    </row>
    <row r="914" ht="15.75" customHeight="1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  <c r="AI914" s="76"/>
      <c r="AJ914" s="76"/>
      <c r="AK914" s="76"/>
    </row>
    <row r="915" ht="15.75" customHeight="1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  <c r="AI915" s="76"/>
      <c r="AJ915" s="76"/>
      <c r="AK915" s="76"/>
    </row>
    <row r="916" ht="15.75" customHeight="1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  <c r="AI916" s="76"/>
      <c r="AJ916" s="76"/>
      <c r="AK916" s="76"/>
    </row>
    <row r="917" ht="15.75" customHeight="1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  <c r="AI917" s="76"/>
      <c r="AJ917" s="76"/>
      <c r="AK917" s="76"/>
    </row>
    <row r="918" ht="15.75" customHeight="1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  <c r="AI918" s="76"/>
      <c r="AJ918" s="76"/>
      <c r="AK918" s="76"/>
    </row>
    <row r="919" ht="15.75" customHeight="1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  <c r="AI919" s="76"/>
      <c r="AJ919" s="76"/>
      <c r="AK919" s="76"/>
    </row>
    <row r="920" ht="15.75" customHeight="1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  <c r="AI920" s="76"/>
      <c r="AJ920" s="76"/>
      <c r="AK920" s="76"/>
    </row>
    <row r="921" ht="15.75" customHeight="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  <c r="AI921" s="76"/>
      <c r="AJ921" s="76"/>
      <c r="AK921" s="76"/>
    </row>
    <row r="922" ht="15.75" customHeight="1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76"/>
      <c r="AE922" s="76"/>
      <c r="AF922" s="76"/>
      <c r="AG922" s="76"/>
      <c r="AH922" s="76"/>
      <c r="AI922" s="76"/>
      <c r="AJ922" s="76"/>
      <c r="AK922" s="76"/>
    </row>
    <row r="923" ht="15.75" customHeight="1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  <c r="AI923" s="76"/>
      <c r="AJ923" s="76"/>
      <c r="AK923" s="76"/>
    </row>
    <row r="924" ht="15.75" customHeight="1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76"/>
      <c r="AE924" s="76"/>
      <c r="AF924" s="76"/>
      <c r="AG924" s="76"/>
      <c r="AH924" s="76"/>
      <c r="AI924" s="76"/>
      <c r="AJ924" s="76"/>
      <c r="AK924" s="76"/>
    </row>
    <row r="925" ht="15.75" customHeight="1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  <c r="AI925" s="76"/>
      <c r="AJ925" s="76"/>
      <c r="AK925" s="76"/>
    </row>
    <row r="926" ht="15.75" customHeight="1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6"/>
      <c r="AF926" s="76"/>
      <c r="AG926" s="76"/>
      <c r="AH926" s="76"/>
      <c r="AI926" s="76"/>
      <c r="AJ926" s="76"/>
      <c r="AK926" s="76"/>
    </row>
    <row r="927" ht="15.75" customHeight="1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  <c r="AI927" s="76"/>
      <c r="AJ927" s="76"/>
      <c r="AK927" s="76"/>
    </row>
    <row r="928" ht="15.75" customHeight="1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76"/>
      <c r="AE928" s="76"/>
      <c r="AF928" s="76"/>
      <c r="AG928" s="76"/>
      <c r="AH928" s="76"/>
      <c r="AI928" s="76"/>
      <c r="AJ928" s="76"/>
      <c r="AK928" s="76"/>
    </row>
    <row r="929" ht="15.75" customHeight="1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  <c r="AI929" s="76"/>
      <c r="AJ929" s="76"/>
      <c r="AK929" s="76"/>
    </row>
    <row r="930" ht="15.75" customHeight="1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76"/>
      <c r="AE930" s="76"/>
      <c r="AF930" s="76"/>
      <c r="AG930" s="76"/>
      <c r="AH930" s="76"/>
      <c r="AI930" s="76"/>
      <c r="AJ930" s="76"/>
      <c r="AK930" s="76"/>
    </row>
    <row r="931" ht="15.75" customHeight="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  <c r="AI931" s="76"/>
      <c r="AJ931" s="76"/>
      <c r="AK931" s="76"/>
    </row>
    <row r="932" ht="15.75" customHeight="1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76"/>
      <c r="AE932" s="76"/>
      <c r="AF932" s="76"/>
      <c r="AG932" s="76"/>
      <c r="AH932" s="76"/>
      <c r="AI932" s="76"/>
      <c r="AJ932" s="76"/>
      <c r="AK932" s="76"/>
    </row>
    <row r="933" ht="15.75" customHeight="1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  <c r="AI933" s="76"/>
      <c r="AJ933" s="76"/>
      <c r="AK933" s="76"/>
    </row>
    <row r="934" ht="15.75" customHeight="1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76"/>
      <c r="AE934" s="76"/>
      <c r="AF934" s="76"/>
      <c r="AG934" s="76"/>
      <c r="AH934" s="76"/>
      <c r="AI934" s="76"/>
      <c r="AJ934" s="76"/>
      <c r="AK934" s="76"/>
    </row>
    <row r="935" ht="15.75" customHeight="1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  <c r="AJ935" s="76"/>
      <c r="AK935" s="76"/>
    </row>
    <row r="936" ht="15.75" customHeight="1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76"/>
      <c r="AE936" s="76"/>
      <c r="AF936" s="76"/>
      <c r="AG936" s="76"/>
      <c r="AH936" s="76"/>
      <c r="AI936" s="76"/>
      <c r="AJ936" s="76"/>
      <c r="AK936" s="76"/>
    </row>
    <row r="937" ht="15.75" customHeight="1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  <c r="AI937" s="76"/>
      <c r="AJ937" s="76"/>
      <c r="AK937" s="76"/>
    </row>
    <row r="938" ht="15.75" customHeight="1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76"/>
      <c r="AE938" s="76"/>
      <c r="AF938" s="76"/>
      <c r="AG938" s="76"/>
      <c r="AH938" s="76"/>
      <c r="AI938" s="76"/>
      <c r="AJ938" s="76"/>
      <c r="AK938" s="76"/>
    </row>
    <row r="939" ht="15.75" customHeight="1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  <c r="AI939" s="76"/>
      <c r="AJ939" s="76"/>
      <c r="AK939" s="76"/>
    </row>
    <row r="940" ht="15.75" customHeight="1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76"/>
      <c r="AE940" s="76"/>
      <c r="AF940" s="76"/>
      <c r="AG940" s="76"/>
      <c r="AH940" s="76"/>
      <c r="AI940" s="76"/>
      <c r="AJ940" s="76"/>
      <c r="AK940" s="76"/>
    </row>
    <row r="941" ht="15.75" customHeight="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  <c r="AI941" s="76"/>
      <c r="AJ941" s="76"/>
      <c r="AK941" s="76"/>
    </row>
    <row r="942" ht="15.75" customHeight="1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76"/>
      <c r="AE942" s="76"/>
      <c r="AF942" s="76"/>
      <c r="AG942" s="76"/>
      <c r="AH942" s="76"/>
      <c r="AI942" s="76"/>
      <c r="AJ942" s="76"/>
      <c r="AK942" s="76"/>
    </row>
    <row r="943" ht="15.75" customHeight="1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  <c r="AI943" s="76"/>
      <c r="AJ943" s="76"/>
      <c r="AK943" s="76"/>
    </row>
    <row r="944" ht="15.75" customHeight="1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76"/>
      <c r="AE944" s="76"/>
      <c r="AF944" s="76"/>
      <c r="AG944" s="76"/>
      <c r="AH944" s="76"/>
      <c r="AI944" s="76"/>
      <c r="AJ944" s="76"/>
      <c r="AK944" s="76"/>
    </row>
    <row r="945" ht="15.75" customHeight="1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  <c r="AI945" s="76"/>
      <c r="AJ945" s="76"/>
      <c r="AK945" s="76"/>
    </row>
    <row r="946" ht="15.75" customHeight="1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76"/>
      <c r="AE946" s="76"/>
      <c r="AF946" s="76"/>
      <c r="AG946" s="76"/>
      <c r="AH946" s="76"/>
      <c r="AI946" s="76"/>
      <c r="AJ946" s="76"/>
      <c r="AK946" s="76"/>
    </row>
    <row r="947" ht="15.75" customHeight="1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  <c r="AI947" s="76"/>
      <c r="AJ947" s="76"/>
      <c r="AK947" s="76"/>
    </row>
    <row r="948" ht="15.75" customHeight="1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76"/>
      <c r="AE948" s="76"/>
      <c r="AF948" s="76"/>
      <c r="AG948" s="76"/>
      <c r="AH948" s="76"/>
      <c r="AI948" s="76"/>
      <c r="AJ948" s="76"/>
      <c r="AK948" s="76"/>
    </row>
    <row r="949" ht="15.75" customHeight="1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  <c r="AI949" s="76"/>
      <c r="AJ949" s="76"/>
      <c r="AK949" s="76"/>
    </row>
    <row r="950" ht="15.75" customHeight="1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  <c r="AI950" s="76"/>
      <c r="AJ950" s="76"/>
      <c r="AK950" s="76"/>
    </row>
    <row r="951" ht="15.75" customHeight="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  <c r="AI951" s="76"/>
      <c r="AJ951" s="76"/>
      <c r="AK951" s="76"/>
    </row>
    <row r="952" ht="15.75" customHeight="1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76"/>
      <c r="AE952" s="76"/>
      <c r="AF952" s="76"/>
      <c r="AG952" s="76"/>
      <c r="AH952" s="76"/>
      <c r="AI952" s="76"/>
      <c r="AJ952" s="76"/>
      <c r="AK952" s="76"/>
    </row>
    <row r="953" ht="15.75" customHeight="1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  <c r="AI953" s="76"/>
      <c r="AJ953" s="76"/>
      <c r="AK953" s="76"/>
    </row>
    <row r="954" ht="15.75" customHeight="1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76"/>
      <c r="AE954" s="76"/>
      <c r="AF954" s="76"/>
      <c r="AG954" s="76"/>
      <c r="AH954" s="76"/>
      <c r="AI954" s="76"/>
      <c r="AJ954" s="76"/>
      <c r="AK954" s="76"/>
    </row>
    <row r="955" ht="15.75" customHeight="1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  <c r="AI955" s="76"/>
      <c r="AJ955" s="76"/>
      <c r="AK955" s="76"/>
    </row>
    <row r="956" ht="15.75" customHeight="1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76"/>
      <c r="AE956" s="76"/>
      <c r="AF956" s="76"/>
      <c r="AG956" s="76"/>
      <c r="AH956" s="76"/>
      <c r="AI956" s="76"/>
      <c r="AJ956" s="76"/>
      <c r="AK956" s="76"/>
    </row>
    <row r="957" ht="15.75" customHeight="1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  <c r="AI957" s="76"/>
      <c r="AJ957" s="76"/>
      <c r="AK957" s="76"/>
    </row>
    <row r="958" ht="15.75" customHeight="1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76"/>
      <c r="AE958" s="76"/>
      <c r="AF958" s="76"/>
      <c r="AG958" s="76"/>
      <c r="AH958" s="76"/>
      <c r="AI958" s="76"/>
      <c r="AJ958" s="76"/>
      <c r="AK958" s="76"/>
    </row>
    <row r="959" ht="15.75" customHeight="1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  <c r="AI959" s="76"/>
      <c r="AJ959" s="76"/>
      <c r="AK959" s="76"/>
    </row>
    <row r="960" ht="15.75" customHeight="1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76"/>
      <c r="AE960" s="76"/>
      <c r="AF960" s="76"/>
      <c r="AG960" s="76"/>
      <c r="AH960" s="76"/>
      <c r="AI960" s="76"/>
      <c r="AJ960" s="76"/>
      <c r="AK960" s="76"/>
    </row>
    <row r="961" ht="15.75" customHeight="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  <c r="AI961" s="76"/>
      <c r="AJ961" s="76"/>
      <c r="AK961" s="76"/>
    </row>
    <row r="962" ht="15.75" customHeight="1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76"/>
      <c r="AE962" s="76"/>
      <c r="AF962" s="76"/>
      <c r="AG962" s="76"/>
      <c r="AH962" s="76"/>
      <c r="AI962" s="76"/>
      <c r="AJ962" s="76"/>
      <c r="AK962" s="76"/>
    </row>
    <row r="963" ht="15.75" customHeight="1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  <c r="AI963" s="76"/>
      <c r="AJ963" s="76"/>
      <c r="AK963" s="76"/>
    </row>
    <row r="964" ht="15.75" customHeight="1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76"/>
      <c r="AE964" s="76"/>
      <c r="AF964" s="76"/>
      <c r="AG964" s="76"/>
      <c r="AH964" s="76"/>
      <c r="AI964" s="76"/>
      <c r="AJ964" s="76"/>
      <c r="AK964" s="76"/>
    </row>
    <row r="965" ht="15.75" customHeight="1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  <c r="AI965" s="76"/>
      <c r="AJ965" s="76"/>
      <c r="AK965" s="76"/>
    </row>
    <row r="966" ht="15.75" customHeight="1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76"/>
      <c r="AE966" s="76"/>
      <c r="AF966" s="76"/>
      <c r="AG966" s="76"/>
      <c r="AH966" s="76"/>
      <c r="AI966" s="76"/>
      <c r="AJ966" s="76"/>
      <c r="AK966" s="76"/>
    </row>
    <row r="967" ht="15.75" customHeight="1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  <c r="AI967" s="76"/>
      <c r="AJ967" s="76"/>
      <c r="AK967" s="76"/>
    </row>
    <row r="968" ht="15.75" customHeight="1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76"/>
      <c r="AE968" s="76"/>
      <c r="AF968" s="76"/>
      <c r="AG968" s="76"/>
      <c r="AH968" s="76"/>
      <c r="AI968" s="76"/>
      <c r="AJ968" s="76"/>
      <c r="AK968" s="76"/>
    </row>
    <row r="969" ht="15.75" customHeight="1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  <c r="AI969" s="76"/>
      <c r="AJ969" s="76"/>
      <c r="AK969" s="76"/>
    </row>
    <row r="970" ht="15.75" customHeight="1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76"/>
      <c r="AE970" s="76"/>
      <c r="AF970" s="76"/>
      <c r="AG970" s="76"/>
      <c r="AH970" s="76"/>
      <c r="AI970" s="76"/>
      <c r="AJ970" s="76"/>
      <c r="AK970" s="76"/>
    </row>
    <row r="971" ht="15.75" customHeight="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  <c r="AC971" s="76"/>
      <c r="AD971" s="76"/>
      <c r="AE971" s="76"/>
      <c r="AF971" s="76"/>
      <c r="AG971" s="76"/>
      <c r="AH971" s="76"/>
      <c r="AI971" s="76"/>
      <c r="AJ971" s="76"/>
      <c r="AK971" s="76"/>
    </row>
    <row r="972" ht="15.75" customHeight="1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  <c r="AA972" s="76"/>
      <c r="AB972" s="76"/>
      <c r="AC972" s="76"/>
      <c r="AD972" s="76"/>
      <c r="AE972" s="76"/>
      <c r="AF972" s="76"/>
      <c r="AG972" s="76"/>
      <c r="AH972" s="76"/>
      <c r="AI972" s="76"/>
      <c r="AJ972" s="76"/>
      <c r="AK972" s="76"/>
    </row>
    <row r="973" ht="15.75" customHeight="1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  <c r="AA973" s="76"/>
      <c r="AB973" s="76"/>
      <c r="AC973" s="76"/>
      <c r="AD973" s="76"/>
      <c r="AE973" s="76"/>
      <c r="AF973" s="76"/>
      <c r="AG973" s="76"/>
      <c r="AH973" s="76"/>
      <c r="AI973" s="76"/>
      <c r="AJ973" s="76"/>
      <c r="AK973" s="76"/>
    </row>
    <row r="974" ht="15.75" customHeight="1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  <c r="AA974" s="76"/>
      <c r="AB974" s="76"/>
      <c r="AC974" s="76"/>
      <c r="AD974" s="76"/>
      <c r="AE974" s="76"/>
      <c r="AF974" s="76"/>
      <c r="AG974" s="76"/>
      <c r="AH974" s="76"/>
      <c r="AI974" s="76"/>
      <c r="AJ974" s="76"/>
      <c r="AK974" s="76"/>
    </row>
    <row r="975" ht="15.75" customHeight="1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  <c r="AA975" s="76"/>
      <c r="AB975" s="76"/>
      <c r="AC975" s="76"/>
      <c r="AD975" s="76"/>
      <c r="AE975" s="76"/>
      <c r="AF975" s="76"/>
      <c r="AG975" s="76"/>
      <c r="AH975" s="76"/>
      <c r="AI975" s="76"/>
      <c r="AJ975" s="76"/>
      <c r="AK975" s="76"/>
    </row>
    <row r="976" ht="15.75" customHeight="1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  <c r="AA976" s="76"/>
      <c r="AB976" s="76"/>
      <c r="AC976" s="76"/>
      <c r="AD976" s="76"/>
      <c r="AE976" s="76"/>
      <c r="AF976" s="76"/>
      <c r="AG976" s="76"/>
      <c r="AH976" s="76"/>
      <c r="AI976" s="76"/>
      <c r="AJ976" s="76"/>
      <c r="AK976" s="76"/>
    </row>
    <row r="977" ht="15.75" customHeight="1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  <c r="AC977" s="76"/>
      <c r="AD977" s="76"/>
      <c r="AE977" s="76"/>
      <c r="AF977" s="76"/>
      <c r="AG977" s="76"/>
      <c r="AH977" s="76"/>
      <c r="AI977" s="76"/>
      <c r="AJ977" s="76"/>
      <c r="AK977" s="76"/>
    </row>
    <row r="978" ht="15.75" customHeight="1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76"/>
      <c r="AE978" s="76"/>
      <c r="AF978" s="76"/>
      <c r="AG978" s="76"/>
      <c r="AH978" s="76"/>
      <c r="AI978" s="76"/>
      <c r="AJ978" s="76"/>
      <c r="AK978" s="76"/>
    </row>
    <row r="979" ht="15.75" customHeight="1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  <c r="AC979" s="76"/>
      <c r="AD979" s="76"/>
      <c r="AE979" s="76"/>
      <c r="AF979" s="76"/>
      <c r="AG979" s="76"/>
      <c r="AH979" s="76"/>
      <c r="AI979" s="76"/>
      <c r="AJ979" s="76"/>
      <c r="AK979" s="76"/>
    </row>
    <row r="980" ht="15.75" customHeight="1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  <c r="AC980" s="76"/>
      <c r="AD980" s="76"/>
      <c r="AE980" s="76"/>
      <c r="AF980" s="76"/>
      <c r="AG980" s="76"/>
      <c r="AH980" s="76"/>
      <c r="AI980" s="76"/>
      <c r="AJ980" s="76"/>
      <c r="AK980" s="76"/>
    </row>
    <row r="981" ht="15.75" customHeight="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  <c r="AC981" s="76"/>
      <c r="AD981" s="76"/>
      <c r="AE981" s="76"/>
      <c r="AF981" s="76"/>
      <c r="AG981" s="76"/>
      <c r="AH981" s="76"/>
      <c r="AI981" s="76"/>
      <c r="AJ981" s="76"/>
      <c r="AK981" s="76"/>
    </row>
    <row r="982" ht="15.75" customHeight="1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  <c r="AI982" s="76"/>
      <c r="AJ982" s="76"/>
      <c r="AK982" s="76"/>
    </row>
    <row r="983" ht="15.75" customHeight="1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  <c r="AA983" s="76"/>
      <c r="AB983" s="76"/>
      <c r="AC983" s="76"/>
      <c r="AD983" s="76"/>
      <c r="AE983" s="76"/>
      <c r="AF983" s="76"/>
      <c r="AG983" s="76"/>
      <c r="AH983" s="76"/>
      <c r="AI983" s="76"/>
      <c r="AJ983" s="76"/>
      <c r="AK983" s="76"/>
    </row>
    <row r="984" ht="15.75" customHeight="1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  <c r="AA984" s="76"/>
      <c r="AB984" s="76"/>
      <c r="AC984" s="76"/>
      <c r="AD984" s="76"/>
      <c r="AE984" s="76"/>
      <c r="AF984" s="76"/>
      <c r="AG984" s="76"/>
      <c r="AH984" s="76"/>
      <c r="AI984" s="76"/>
      <c r="AJ984" s="76"/>
      <c r="AK984" s="76"/>
    </row>
    <row r="985" ht="15.75" customHeight="1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  <c r="AA985" s="76"/>
      <c r="AB985" s="76"/>
      <c r="AC985" s="76"/>
      <c r="AD985" s="76"/>
      <c r="AE985" s="76"/>
      <c r="AF985" s="76"/>
      <c r="AG985" s="76"/>
      <c r="AH985" s="76"/>
      <c r="AI985" s="76"/>
      <c r="AJ985" s="76"/>
      <c r="AK985" s="76"/>
    </row>
    <row r="986" ht="15.75" customHeight="1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  <c r="AI986" s="76"/>
      <c r="AJ986" s="76"/>
      <c r="AK986" s="76"/>
    </row>
    <row r="987" ht="15.75" customHeight="1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  <c r="AA987" s="76"/>
      <c r="AB987" s="76"/>
      <c r="AC987" s="76"/>
      <c r="AD987" s="76"/>
      <c r="AE987" s="76"/>
      <c r="AF987" s="76"/>
      <c r="AG987" s="76"/>
      <c r="AH987" s="76"/>
      <c r="AI987" s="76"/>
      <c r="AJ987" s="76"/>
      <c r="AK987" s="76"/>
    </row>
    <row r="988" ht="15.75" customHeight="1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  <c r="AA988" s="76"/>
      <c r="AB988" s="76"/>
      <c r="AC988" s="76"/>
      <c r="AD988" s="76"/>
      <c r="AE988" s="76"/>
      <c r="AF988" s="76"/>
      <c r="AG988" s="76"/>
      <c r="AH988" s="76"/>
      <c r="AI988" s="76"/>
      <c r="AJ988" s="76"/>
      <c r="AK988" s="76"/>
    </row>
    <row r="989" ht="15.75" customHeight="1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  <c r="AA989" s="76"/>
      <c r="AB989" s="76"/>
      <c r="AC989" s="76"/>
      <c r="AD989" s="76"/>
      <c r="AE989" s="76"/>
      <c r="AF989" s="76"/>
      <c r="AG989" s="76"/>
      <c r="AH989" s="76"/>
      <c r="AI989" s="76"/>
      <c r="AJ989" s="76"/>
      <c r="AK989" s="76"/>
    </row>
    <row r="990" ht="15.75" customHeight="1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  <c r="AA990" s="76"/>
      <c r="AB990" s="76"/>
      <c r="AC990" s="76"/>
      <c r="AD990" s="76"/>
      <c r="AE990" s="76"/>
      <c r="AF990" s="76"/>
      <c r="AG990" s="76"/>
      <c r="AH990" s="76"/>
      <c r="AI990" s="76"/>
      <c r="AJ990" s="76"/>
      <c r="AK990" s="76"/>
    </row>
    <row r="991" ht="15.75" customHeight="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  <c r="AC991" s="76"/>
      <c r="AD991" s="76"/>
      <c r="AE991" s="76"/>
      <c r="AF991" s="76"/>
      <c r="AG991" s="76"/>
      <c r="AH991" s="76"/>
      <c r="AI991" s="76"/>
      <c r="AJ991" s="76"/>
      <c r="AK991" s="76"/>
    </row>
    <row r="992" ht="15.75" customHeight="1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  <c r="AC992" s="76"/>
      <c r="AD992" s="76"/>
      <c r="AE992" s="76"/>
      <c r="AF992" s="76"/>
      <c r="AG992" s="76"/>
      <c r="AH992" s="76"/>
      <c r="AI992" s="76"/>
      <c r="AJ992" s="76"/>
      <c r="AK992" s="76"/>
    </row>
    <row r="993" ht="15.75" customHeight="1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  <c r="AA993" s="76"/>
      <c r="AB993" s="76"/>
      <c r="AC993" s="76"/>
      <c r="AD993" s="76"/>
      <c r="AE993" s="76"/>
      <c r="AF993" s="76"/>
      <c r="AG993" s="76"/>
      <c r="AH993" s="76"/>
      <c r="AI993" s="76"/>
      <c r="AJ993" s="76"/>
      <c r="AK993" s="76"/>
    </row>
    <row r="994" ht="15.75" customHeight="1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  <c r="AA994" s="76"/>
      <c r="AB994" s="76"/>
      <c r="AC994" s="76"/>
      <c r="AD994" s="76"/>
      <c r="AE994" s="76"/>
      <c r="AF994" s="76"/>
      <c r="AG994" s="76"/>
      <c r="AH994" s="76"/>
      <c r="AI994" s="76"/>
      <c r="AJ994" s="76"/>
      <c r="AK994" s="76"/>
    </row>
    <row r="995" ht="15.75" customHeight="1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  <c r="AI995" s="76"/>
      <c r="AJ995" s="76"/>
      <c r="AK995" s="76"/>
    </row>
    <row r="996" ht="15.75" customHeight="1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  <c r="AA996" s="76"/>
      <c r="AB996" s="76"/>
      <c r="AC996" s="76"/>
      <c r="AD996" s="76"/>
      <c r="AE996" s="76"/>
      <c r="AF996" s="76"/>
      <c r="AG996" s="76"/>
      <c r="AH996" s="76"/>
      <c r="AI996" s="76"/>
      <c r="AJ996" s="76"/>
      <c r="AK996" s="76"/>
    </row>
    <row r="997" ht="15.75" customHeight="1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  <c r="AA997" s="76"/>
      <c r="AB997" s="76"/>
      <c r="AC997" s="76"/>
      <c r="AD997" s="76"/>
      <c r="AE997" s="76"/>
      <c r="AF997" s="76"/>
      <c r="AG997" s="76"/>
      <c r="AH997" s="76"/>
      <c r="AI997" s="76"/>
      <c r="AJ997" s="76"/>
      <c r="AK997" s="76"/>
    </row>
    <row r="998" ht="15.75" customHeight="1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  <c r="AA998" s="76"/>
      <c r="AB998" s="76"/>
      <c r="AC998" s="76"/>
      <c r="AD998" s="76"/>
      <c r="AE998" s="76"/>
      <c r="AF998" s="76"/>
      <c r="AG998" s="76"/>
      <c r="AH998" s="76"/>
      <c r="AI998" s="76"/>
      <c r="AJ998" s="76"/>
      <c r="AK998" s="76"/>
    </row>
    <row r="999" ht="15.75" customHeight="1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  <c r="AA999" s="76"/>
      <c r="AB999" s="76"/>
      <c r="AC999" s="76"/>
      <c r="AD999" s="76"/>
      <c r="AE999" s="76"/>
      <c r="AF999" s="76"/>
      <c r="AG999" s="76"/>
      <c r="AH999" s="76"/>
      <c r="AI999" s="76"/>
      <c r="AJ999" s="76"/>
      <c r="AK999" s="76"/>
    </row>
    <row r="1000" ht="15.75" customHeight="1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  <c r="AA1000" s="76"/>
      <c r="AB1000" s="76"/>
      <c r="AC1000" s="76"/>
      <c r="AD1000" s="76"/>
      <c r="AE1000" s="76"/>
      <c r="AF1000" s="76"/>
      <c r="AG1000" s="76"/>
      <c r="AH1000" s="76"/>
      <c r="AI1000" s="76"/>
      <c r="AJ1000" s="76"/>
      <c r="AK1000" s="76"/>
    </row>
  </sheetData>
  <mergeCells count="16">
    <mergeCell ref="E5:E6"/>
    <mergeCell ref="F5:F6"/>
    <mergeCell ref="G5:G6"/>
    <mergeCell ref="I5:I6"/>
    <mergeCell ref="J5:J6"/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</mergeCells>
  <conditionalFormatting sqref="E7:G184 I7:K184 M7:O184">
    <cfRule type="cellIs" dxfId="2" priority="1" operator="equal">
      <formula>0</formula>
    </cfRule>
  </conditionalFormatting>
  <conditionalFormatting sqref="V7:V184">
    <cfRule type="cellIs" dxfId="1" priority="2" operator="equal">
      <formula>"F"</formula>
    </cfRule>
  </conditionalFormatting>
  <conditionalFormatting sqref="V7:V184">
    <cfRule type="colorScale" priority="3">
      <colorScale>
        <cfvo type="formula" val="F"/>
        <cfvo type="max"/>
        <color rgb="FFFF7128"/>
        <color rgb="FFFFEF9C"/>
      </colorScale>
    </cfRule>
  </conditionalFormatting>
  <printOptions/>
  <pageMargins bottom="0.75" footer="0.0" header="0.0" left="0.7" right="0.7" top="0.75"/>
  <pageSetup paperSize="9" orientation="landscape"/>
  <rowBreaks count="2" manualBreakCount="2">
    <brk id="114" man="1"/>
    <brk id="90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15.38"/>
    <col customWidth="1" min="3" max="3" width="28.5"/>
    <col customWidth="1" min="4" max="4" width="13.13"/>
    <col customWidth="1" min="5" max="5" width="10.88"/>
    <col customWidth="1" min="6" max="25" width="8.63"/>
  </cols>
  <sheetData>
    <row r="1" ht="21.0" customHeight="1">
      <c r="A1" s="77" t="s">
        <v>430</v>
      </c>
      <c r="B1" s="42"/>
      <c r="C1" s="42"/>
      <c r="D1" s="42"/>
      <c r="E1" s="42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ht="69.0" customHeight="1">
      <c r="A2" s="78" t="s">
        <v>431</v>
      </c>
      <c r="B2" s="78" t="s">
        <v>432</v>
      </c>
      <c r="C2" s="78" t="s">
        <v>433</v>
      </c>
      <c r="D2" s="9" t="s">
        <v>434</v>
      </c>
      <c r="E2" s="9" t="s">
        <v>435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ht="15.75" customHeight="1">
      <c r="A3" s="63">
        <v>1.0</v>
      </c>
      <c r="B3" s="26" t="s">
        <v>41</v>
      </c>
      <c r="C3" s="26" t="s">
        <v>42</v>
      </c>
      <c r="D3" s="80">
        <f>' MID Term 1'!R7</f>
        <v>60</v>
      </c>
      <c r="E3" s="30" t="str">
        <f t="shared" ref="E3:E180" si="1">IF(D3&lt;=35,"Y","N")</f>
        <v>N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ht="15.75" customHeight="1">
      <c r="A4" s="72">
        <v>2.0</v>
      </c>
      <c r="B4" s="26" t="s">
        <v>43</v>
      </c>
      <c r="C4" s="26" t="s">
        <v>44</v>
      </c>
      <c r="D4" s="80">
        <f>' MID Term 1'!R8</f>
        <v>68</v>
      </c>
      <c r="E4" s="30" t="str">
        <f t="shared" si="1"/>
        <v>N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ht="15.75" customHeight="1">
      <c r="A5" s="72">
        <v>3.0</v>
      </c>
      <c r="B5" s="26" t="s">
        <v>45</v>
      </c>
      <c r="C5" s="26" t="s">
        <v>46</v>
      </c>
      <c r="D5" s="80">
        <f>' MID Term 1'!R9</f>
        <v>67</v>
      </c>
      <c r="E5" s="30" t="str">
        <f t="shared" si="1"/>
        <v>N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ht="15.75" customHeight="1">
      <c r="A6" s="63">
        <v>4.0</v>
      </c>
      <c r="B6" s="26" t="s">
        <v>47</v>
      </c>
      <c r="C6" s="26" t="s">
        <v>48</v>
      </c>
      <c r="D6" s="80">
        <f>' MID Term 1'!R10</f>
        <v>68</v>
      </c>
      <c r="E6" s="30" t="str">
        <f t="shared" si="1"/>
        <v>N</v>
      </c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ht="15.75" customHeight="1">
      <c r="A7" s="72">
        <v>5.0</v>
      </c>
      <c r="B7" s="26" t="s">
        <v>49</v>
      </c>
      <c r="C7" s="26" t="s">
        <v>50</v>
      </c>
      <c r="D7" s="80">
        <f>' MID Term 1'!R11</f>
        <v>68</v>
      </c>
      <c r="E7" s="30" t="str">
        <f t="shared" si="1"/>
        <v>N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ht="15.75" customHeight="1">
      <c r="A8" s="72">
        <v>6.0</v>
      </c>
      <c r="B8" s="26" t="s">
        <v>51</v>
      </c>
      <c r="C8" s="26" t="s">
        <v>52</v>
      </c>
      <c r="D8" s="80">
        <f>' MID Term 1'!R12</f>
        <v>68</v>
      </c>
      <c r="E8" s="30" t="str">
        <f t="shared" si="1"/>
        <v>N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ht="15.75" customHeight="1">
      <c r="A9" s="63">
        <v>7.0</v>
      </c>
      <c r="B9" s="26" t="s">
        <v>53</v>
      </c>
      <c r="C9" s="26" t="s">
        <v>54</v>
      </c>
      <c r="D9" s="80">
        <f>' MID Term 1'!R13</f>
        <v>63</v>
      </c>
      <c r="E9" s="30" t="str">
        <f t="shared" si="1"/>
        <v>N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ht="15.75" customHeight="1">
      <c r="A10" s="72">
        <v>8.0</v>
      </c>
      <c r="B10" s="26" t="s">
        <v>55</v>
      </c>
      <c r="C10" s="26" t="s">
        <v>56</v>
      </c>
      <c r="D10" s="80">
        <f>' MID Term 1'!R14</f>
        <v>68</v>
      </c>
      <c r="E10" s="30" t="str">
        <f t="shared" si="1"/>
        <v>N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ht="15.75" customHeight="1">
      <c r="A11" s="72">
        <v>9.0</v>
      </c>
      <c r="B11" s="26" t="s">
        <v>57</v>
      </c>
      <c r="C11" s="26" t="s">
        <v>58</v>
      </c>
      <c r="D11" s="80">
        <f>' MID Term 1'!R15</f>
        <v>64</v>
      </c>
      <c r="E11" s="30" t="str">
        <f t="shared" si="1"/>
        <v>N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ht="15.75" customHeight="1">
      <c r="A12" s="63">
        <v>10.0</v>
      </c>
      <c r="B12" s="26" t="s">
        <v>59</v>
      </c>
      <c r="C12" s="26" t="s">
        <v>60</v>
      </c>
      <c r="D12" s="80">
        <f>' MID Term 1'!R16</f>
        <v>55</v>
      </c>
      <c r="E12" s="30" t="str">
        <f t="shared" si="1"/>
        <v>N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ht="15.75" customHeight="1">
      <c r="A13" s="72">
        <v>11.0</v>
      </c>
      <c r="B13" s="26" t="s">
        <v>61</v>
      </c>
      <c r="C13" s="26" t="s">
        <v>62</v>
      </c>
      <c r="D13" s="80">
        <f>' MID Term 1'!R17</f>
        <v>68</v>
      </c>
      <c r="E13" s="30" t="str">
        <f t="shared" si="1"/>
        <v>N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ht="15.75" customHeight="1">
      <c r="A14" s="72">
        <v>12.0</v>
      </c>
      <c r="B14" s="26" t="s">
        <v>63</v>
      </c>
      <c r="C14" s="26" t="s">
        <v>64</v>
      </c>
      <c r="D14" s="80">
        <f>' MID Term 1'!R18</f>
        <v>69</v>
      </c>
      <c r="E14" s="30" t="str">
        <f t="shared" si="1"/>
        <v>N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ht="15.75" customHeight="1">
      <c r="A15" s="63">
        <v>13.0</v>
      </c>
      <c r="B15" s="26" t="s">
        <v>65</v>
      </c>
      <c r="C15" s="26" t="s">
        <v>66</v>
      </c>
      <c r="D15" s="80">
        <f>' MID Term 1'!R19</f>
        <v>65</v>
      </c>
      <c r="E15" s="30" t="str">
        <f t="shared" si="1"/>
        <v>N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ht="15.75" customHeight="1">
      <c r="A16" s="72">
        <v>14.0</v>
      </c>
      <c r="B16" s="26" t="s">
        <v>67</v>
      </c>
      <c r="C16" s="26" t="s">
        <v>68</v>
      </c>
      <c r="D16" s="80">
        <f>' MID Term 1'!R20</f>
        <v>57</v>
      </c>
      <c r="E16" s="30" t="str">
        <f t="shared" si="1"/>
        <v>N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ht="15.75" customHeight="1">
      <c r="A17" s="72">
        <v>15.0</v>
      </c>
      <c r="B17" s="26" t="s">
        <v>69</v>
      </c>
      <c r="C17" s="26" t="s">
        <v>70</v>
      </c>
      <c r="D17" s="80">
        <f>' MID Term 1'!R21</f>
        <v>68</v>
      </c>
      <c r="E17" s="30" t="str">
        <f t="shared" si="1"/>
        <v>N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ht="15.75" customHeight="1">
      <c r="A18" s="63">
        <v>16.0</v>
      </c>
      <c r="B18" s="26" t="s">
        <v>71</v>
      </c>
      <c r="C18" s="26" t="s">
        <v>72</v>
      </c>
      <c r="D18" s="80">
        <f>' MID Term 1'!R22</f>
        <v>68</v>
      </c>
      <c r="E18" s="30" t="str">
        <f t="shared" si="1"/>
        <v>N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ht="15.75" customHeight="1">
      <c r="A19" s="72">
        <v>17.0</v>
      </c>
      <c r="B19" s="26" t="s">
        <v>73</v>
      </c>
      <c r="C19" s="26" t="s">
        <v>74</v>
      </c>
      <c r="D19" s="80">
        <f>' MID Term 1'!R23</f>
        <v>59</v>
      </c>
      <c r="E19" s="30" t="str">
        <f t="shared" si="1"/>
        <v>N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ht="15.75" customHeight="1">
      <c r="A20" s="72">
        <v>18.0</v>
      </c>
      <c r="B20" s="26" t="s">
        <v>75</v>
      </c>
      <c r="C20" s="26" t="s">
        <v>76</v>
      </c>
      <c r="D20" s="80">
        <f>' MID Term 1'!R24</f>
        <v>68</v>
      </c>
      <c r="E20" s="30" t="str">
        <f t="shared" si="1"/>
        <v>N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ht="15.75" customHeight="1">
      <c r="A21" s="63">
        <v>19.0</v>
      </c>
      <c r="B21" s="26" t="s">
        <v>77</v>
      </c>
      <c r="C21" s="26" t="s">
        <v>78</v>
      </c>
      <c r="D21" s="80">
        <f>' MID Term 1'!R25</f>
        <v>50</v>
      </c>
      <c r="E21" s="30" t="str">
        <f t="shared" si="1"/>
        <v>N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ht="15.75" customHeight="1">
      <c r="A22" s="72">
        <v>20.0</v>
      </c>
      <c r="B22" s="26" t="s">
        <v>79</v>
      </c>
      <c r="C22" s="26" t="s">
        <v>80</v>
      </c>
      <c r="D22" s="80">
        <f>' MID Term 1'!R26</f>
        <v>63</v>
      </c>
      <c r="E22" s="30" t="str">
        <f t="shared" si="1"/>
        <v>N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ht="15.75" customHeight="1">
      <c r="A23" s="72">
        <v>21.0</v>
      </c>
      <c r="B23" s="26" t="s">
        <v>81</v>
      </c>
      <c r="C23" s="26" t="s">
        <v>82</v>
      </c>
      <c r="D23" s="80">
        <f>' MID Term 1'!R27</f>
        <v>70</v>
      </c>
      <c r="E23" s="30" t="str">
        <f t="shared" si="1"/>
        <v>N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ht="15.75" customHeight="1">
      <c r="A24" s="63">
        <v>22.0</v>
      </c>
      <c r="B24" s="26" t="s">
        <v>83</v>
      </c>
      <c r="C24" s="26" t="s">
        <v>84</v>
      </c>
      <c r="D24" s="80">
        <f>' MID Term 1'!R28</f>
        <v>62</v>
      </c>
      <c r="E24" s="30" t="str">
        <f t="shared" si="1"/>
        <v>N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ht="15.75" customHeight="1">
      <c r="A25" s="72">
        <v>23.0</v>
      </c>
      <c r="B25" s="26" t="s">
        <v>85</v>
      </c>
      <c r="C25" s="26" t="s">
        <v>86</v>
      </c>
      <c r="D25" s="80">
        <f>' MID Term 1'!R29</f>
        <v>47</v>
      </c>
      <c r="E25" s="30" t="str">
        <f t="shared" si="1"/>
        <v>N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ht="15.75" customHeight="1">
      <c r="A26" s="72">
        <v>24.0</v>
      </c>
      <c r="B26" s="26" t="s">
        <v>87</v>
      </c>
      <c r="C26" s="26" t="s">
        <v>88</v>
      </c>
      <c r="D26" s="80">
        <f>' MID Term 1'!R30</f>
        <v>68</v>
      </c>
      <c r="E26" s="30" t="str">
        <f t="shared" si="1"/>
        <v>N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ht="15.75" customHeight="1">
      <c r="A27" s="63">
        <v>25.0</v>
      </c>
      <c r="B27" s="26" t="s">
        <v>89</v>
      </c>
      <c r="C27" s="26" t="s">
        <v>90</v>
      </c>
      <c r="D27" s="80">
        <f>' MID Term 1'!R31</f>
        <v>57</v>
      </c>
      <c r="E27" s="30" t="str">
        <f t="shared" si="1"/>
        <v>N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ht="15.75" customHeight="1">
      <c r="A28" s="72">
        <v>26.0</v>
      </c>
      <c r="B28" s="26" t="s">
        <v>91</v>
      </c>
      <c r="C28" s="26" t="s">
        <v>92</v>
      </c>
      <c r="D28" s="80">
        <f>' MID Term 1'!R32</f>
        <v>33</v>
      </c>
      <c r="E28" s="30" t="str">
        <f t="shared" si="1"/>
        <v>Y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ht="15.75" customHeight="1">
      <c r="A29" s="72">
        <v>27.0</v>
      </c>
      <c r="B29" s="26" t="s">
        <v>93</v>
      </c>
      <c r="C29" s="26" t="s">
        <v>94</v>
      </c>
      <c r="D29" s="80">
        <f>' MID Term 1'!R33</f>
        <v>62</v>
      </c>
      <c r="E29" s="30" t="str">
        <f t="shared" si="1"/>
        <v>N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ht="15.75" customHeight="1">
      <c r="A30" s="63">
        <v>28.0</v>
      </c>
      <c r="B30" s="26" t="s">
        <v>95</v>
      </c>
      <c r="C30" s="26" t="s">
        <v>96</v>
      </c>
      <c r="D30" s="80">
        <f>' MID Term 1'!R34</f>
        <v>59</v>
      </c>
      <c r="E30" s="30" t="str">
        <f t="shared" si="1"/>
        <v>N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ht="15.75" customHeight="1">
      <c r="A31" s="72">
        <v>29.0</v>
      </c>
      <c r="B31" s="26" t="s">
        <v>97</v>
      </c>
      <c r="C31" s="26" t="s">
        <v>98</v>
      </c>
      <c r="D31" s="80">
        <f>' MID Term 1'!R35</f>
        <v>70</v>
      </c>
      <c r="E31" s="30" t="str">
        <f t="shared" si="1"/>
        <v>N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ht="15.75" customHeight="1">
      <c r="A32" s="72">
        <v>30.0</v>
      </c>
      <c r="B32" s="26" t="s">
        <v>99</v>
      </c>
      <c r="C32" s="26" t="s">
        <v>100</v>
      </c>
      <c r="D32" s="80">
        <f>' MID Term 1'!R36</f>
        <v>59</v>
      </c>
      <c r="E32" s="30" t="str">
        <f t="shared" si="1"/>
        <v>N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ht="15.75" customHeight="1">
      <c r="A33" s="63">
        <v>31.0</v>
      </c>
      <c r="B33" s="26" t="s">
        <v>101</v>
      </c>
      <c r="C33" s="26" t="s">
        <v>102</v>
      </c>
      <c r="D33" s="80">
        <f>' MID Term 1'!R37</f>
        <v>68</v>
      </c>
      <c r="E33" s="30" t="str">
        <f t="shared" si="1"/>
        <v>N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ht="15.75" customHeight="1">
      <c r="A34" s="72">
        <v>32.0</v>
      </c>
      <c r="B34" s="26" t="s">
        <v>103</v>
      </c>
      <c r="C34" s="26" t="s">
        <v>104</v>
      </c>
      <c r="D34" s="80">
        <f>' MID Term 1'!R38</f>
        <v>33</v>
      </c>
      <c r="E34" s="30" t="str">
        <f t="shared" si="1"/>
        <v>Y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ht="15.75" customHeight="1">
      <c r="A35" s="72">
        <v>33.0</v>
      </c>
      <c r="B35" s="26" t="s">
        <v>105</v>
      </c>
      <c r="C35" s="26" t="s">
        <v>106</v>
      </c>
      <c r="D35" s="80">
        <f>' MID Term 1'!R39</f>
        <v>66</v>
      </c>
      <c r="E35" s="30" t="str">
        <f t="shared" si="1"/>
        <v>N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ht="15.75" customHeight="1">
      <c r="A36" s="63">
        <v>34.0</v>
      </c>
      <c r="B36" s="26" t="s">
        <v>107</v>
      </c>
      <c r="C36" s="26" t="s">
        <v>108</v>
      </c>
      <c r="D36" s="80">
        <f>' MID Term 1'!R40</f>
        <v>66</v>
      </c>
      <c r="E36" s="30" t="str">
        <f t="shared" si="1"/>
        <v>N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ht="15.75" customHeight="1">
      <c r="A37" s="72">
        <v>35.0</v>
      </c>
      <c r="B37" s="26" t="s">
        <v>109</v>
      </c>
      <c r="C37" s="26" t="s">
        <v>110</v>
      </c>
      <c r="D37" s="80">
        <f>' MID Term 1'!R41</f>
        <v>49</v>
      </c>
      <c r="E37" s="30" t="str">
        <f t="shared" si="1"/>
        <v>N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ht="15.75" customHeight="1">
      <c r="A38" s="72">
        <v>36.0</v>
      </c>
      <c r="B38" s="26" t="s">
        <v>111</v>
      </c>
      <c r="C38" s="26" t="s">
        <v>112</v>
      </c>
      <c r="D38" s="80">
        <f>' MID Term 1'!R42</f>
        <v>61</v>
      </c>
      <c r="E38" s="30" t="str">
        <f t="shared" si="1"/>
        <v>N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ht="15.75" customHeight="1">
      <c r="A39" s="63">
        <v>37.0</v>
      </c>
      <c r="B39" s="26" t="s">
        <v>113</v>
      </c>
      <c r="C39" s="26" t="s">
        <v>114</v>
      </c>
      <c r="D39" s="80">
        <f>' MID Term 1'!R43</f>
        <v>70</v>
      </c>
      <c r="E39" s="30" t="str">
        <f t="shared" si="1"/>
        <v>N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ht="15.75" customHeight="1">
      <c r="A40" s="72">
        <v>38.0</v>
      </c>
      <c r="B40" s="26" t="s">
        <v>115</v>
      </c>
      <c r="C40" s="26" t="s">
        <v>116</v>
      </c>
      <c r="D40" s="80">
        <f>' MID Term 1'!R44</f>
        <v>58</v>
      </c>
      <c r="E40" s="30" t="str">
        <f t="shared" si="1"/>
        <v>N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ht="15.75" customHeight="1">
      <c r="A41" s="72">
        <v>39.0</v>
      </c>
      <c r="B41" s="26" t="s">
        <v>117</v>
      </c>
      <c r="C41" s="26" t="s">
        <v>118</v>
      </c>
      <c r="D41" s="80">
        <f>' MID Term 1'!R45</f>
        <v>70</v>
      </c>
      <c r="E41" s="30" t="str">
        <f t="shared" si="1"/>
        <v>N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ht="15.75" customHeight="1">
      <c r="A42" s="63">
        <v>40.0</v>
      </c>
      <c r="B42" s="26" t="s">
        <v>119</v>
      </c>
      <c r="C42" s="26" t="s">
        <v>120</v>
      </c>
      <c r="D42" s="80">
        <f>' MID Term 1'!R46</f>
        <v>44</v>
      </c>
      <c r="E42" s="30" t="str">
        <f t="shared" si="1"/>
        <v>N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ht="15.75" customHeight="1">
      <c r="A43" s="72">
        <v>41.0</v>
      </c>
      <c r="B43" s="26" t="s">
        <v>121</v>
      </c>
      <c r="C43" s="26" t="s">
        <v>122</v>
      </c>
      <c r="D43" s="80">
        <f>' MID Term 1'!R47</f>
        <v>67</v>
      </c>
      <c r="E43" s="30" t="str">
        <f t="shared" si="1"/>
        <v>N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ht="15.75" customHeight="1">
      <c r="A44" s="72">
        <v>42.0</v>
      </c>
      <c r="B44" s="26" t="s">
        <v>123</v>
      </c>
      <c r="C44" s="26" t="s">
        <v>124</v>
      </c>
      <c r="D44" s="80">
        <f>' MID Term 1'!R48</f>
        <v>51</v>
      </c>
      <c r="E44" s="30" t="str">
        <f t="shared" si="1"/>
        <v>N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ht="15.75" customHeight="1">
      <c r="A45" s="63">
        <v>43.0</v>
      </c>
      <c r="B45" s="26" t="s">
        <v>125</v>
      </c>
      <c r="C45" s="26" t="s">
        <v>126</v>
      </c>
      <c r="D45" s="80">
        <f>' MID Term 1'!R49</f>
        <v>68</v>
      </c>
      <c r="E45" s="30" t="str">
        <f t="shared" si="1"/>
        <v>N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ht="15.75" customHeight="1">
      <c r="A46" s="72">
        <v>44.0</v>
      </c>
      <c r="B46" s="26" t="s">
        <v>127</v>
      </c>
      <c r="C46" s="26" t="s">
        <v>128</v>
      </c>
      <c r="D46" s="80">
        <f>' MID Term 1'!R50</f>
        <v>69</v>
      </c>
      <c r="E46" s="30" t="str">
        <f t="shared" si="1"/>
        <v>N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ht="15.75" customHeight="1">
      <c r="A47" s="72">
        <v>45.0</v>
      </c>
      <c r="B47" s="26" t="s">
        <v>129</v>
      </c>
      <c r="C47" s="26" t="s">
        <v>130</v>
      </c>
      <c r="D47" s="80">
        <f>' MID Term 1'!R51</f>
        <v>65</v>
      </c>
      <c r="E47" s="30" t="str">
        <f t="shared" si="1"/>
        <v>N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ht="15.75" customHeight="1">
      <c r="A48" s="63">
        <v>46.0</v>
      </c>
      <c r="B48" s="26" t="s">
        <v>131</v>
      </c>
      <c r="C48" s="26" t="s">
        <v>132</v>
      </c>
      <c r="D48" s="80">
        <f>' MID Term 1'!R52</f>
        <v>70</v>
      </c>
      <c r="E48" s="30" t="str">
        <f t="shared" si="1"/>
        <v>N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ht="15.75" customHeight="1">
      <c r="A49" s="72">
        <v>47.0</v>
      </c>
      <c r="B49" s="26" t="s">
        <v>133</v>
      </c>
      <c r="C49" s="26" t="s">
        <v>134</v>
      </c>
      <c r="D49" s="80">
        <f>' MID Term 1'!R53</f>
        <v>59</v>
      </c>
      <c r="E49" s="30" t="str">
        <f t="shared" si="1"/>
        <v>N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ht="15.75" customHeight="1">
      <c r="A50" s="72">
        <v>48.0</v>
      </c>
      <c r="B50" s="26" t="s">
        <v>135</v>
      </c>
      <c r="C50" s="26" t="s">
        <v>136</v>
      </c>
      <c r="D50" s="80">
        <f>' MID Term 1'!R54</f>
        <v>69</v>
      </c>
      <c r="E50" s="30" t="str">
        <f t="shared" si="1"/>
        <v>N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ht="15.75" customHeight="1">
      <c r="A51" s="63">
        <v>49.0</v>
      </c>
      <c r="B51" s="26" t="s">
        <v>137</v>
      </c>
      <c r="C51" s="26" t="s">
        <v>138</v>
      </c>
      <c r="D51" s="80">
        <f>' MID Term 1'!R55</f>
        <v>60</v>
      </c>
      <c r="E51" s="30" t="str">
        <f t="shared" si="1"/>
        <v>N</v>
      </c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ht="15.75" customHeight="1">
      <c r="A52" s="72">
        <v>50.0</v>
      </c>
      <c r="B52" s="26" t="s">
        <v>139</v>
      </c>
      <c r="C52" s="26" t="s">
        <v>140</v>
      </c>
      <c r="D52" s="80">
        <f>' MID Term 1'!R56</f>
        <v>68</v>
      </c>
      <c r="E52" s="30" t="str">
        <f t="shared" si="1"/>
        <v>N</v>
      </c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ht="15.75" customHeight="1">
      <c r="A53" s="72">
        <v>51.0</v>
      </c>
      <c r="B53" s="26" t="s">
        <v>141</v>
      </c>
      <c r="C53" s="26" t="s">
        <v>142</v>
      </c>
      <c r="D53" s="80">
        <f>' MID Term 1'!R57</f>
        <v>48</v>
      </c>
      <c r="E53" s="30" t="str">
        <f t="shared" si="1"/>
        <v>N</v>
      </c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ht="15.75" customHeight="1">
      <c r="A54" s="63">
        <v>52.0</v>
      </c>
      <c r="B54" s="26" t="s">
        <v>143</v>
      </c>
      <c r="C54" s="26" t="s">
        <v>144</v>
      </c>
      <c r="D54" s="80">
        <f>' MID Term 1'!R58</f>
        <v>70</v>
      </c>
      <c r="E54" s="30" t="str">
        <f t="shared" si="1"/>
        <v>N</v>
      </c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ht="15.75" customHeight="1">
      <c r="A55" s="72">
        <v>53.0</v>
      </c>
      <c r="B55" s="26" t="s">
        <v>145</v>
      </c>
      <c r="C55" s="26" t="s">
        <v>146</v>
      </c>
      <c r="D55" s="80">
        <f>' MID Term 1'!R59</f>
        <v>59</v>
      </c>
      <c r="E55" s="30" t="str">
        <f t="shared" si="1"/>
        <v>N</v>
      </c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ht="15.75" customHeight="1">
      <c r="A56" s="72">
        <v>54.0</v>
      </c>
      <c r="B56" s="26" t="s">
        <v>147</v>
      </c>
      <c r="C56" s="26" t="s">
        <v>148</v>
      </c>
      <c r="D56" s="80">
        <f>' MID Term 1'!R60</f>
        <v>62</v>
      </c>
      <c r="E56" s="30" t="str">
        <f t="shared" si="1"/>
        <v>N</v>
      </c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ht="15.75" customHeight="1">
      <c r="A57" s="63">
        <v>55.0</v>
      </c>
      <c r="B57" s="26" t="s">
        <v>149</v>
      </c>
      <c r="C57" s="26" t="s">
        <v>150</v>
      </c>
      <c r="D57" s="80">
        <f>' MID Term 1'!R61</f>
        <v>59</v>
      </c>
      <c r="E57" s="30" t="str">
        <f t="shared" si="1"/>
        <v>N</v>
      </c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ht="15.75" customHeight="1">
      <c r="A58" s="72">
        <v>56.0</v>
      </c>
      <c r="B58" s="26" t="s">
        <v>151</v>
      </c>
      <c r="C58" s="26" t="s">
        <v>152</v>
      </c>
      <c r="D58" s="80">
        <f>' MID Term 1'!R62</f>
        <v>68</v>
      </c>
      <c r="E58" s="30" t="str">
        <f t="shared" si="1"/>
        <v>N</v>
      </c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ht="15.75" customHeight="1">
      <c r="A59" s="72">
        <v>57.0</v>
      </c>
      <c r="B59" s="26" t="s">
        <v>153</v>
      </c>
      <c r="C59" s="26" t="s">
        <v>154</v>
      </c>
      <c r="D59" s="80">
        <f>' MID Term 1'!R63</f>
        <v>62</v>
      </c>
      <c r="E59" s="30" t="str">
        <f t="shared" si="1"/>
        <v>N</v>
      </c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ht="15.75" customHeight="1">
      <c r="A60" s="63">
        <v>58.0</v>
      </c>
      <c r="B60" s="26" t="s">
        <v>155</v>
      </c>
      <c r="C60" s="26" t="s">
        <v>156</v>
      </c>
      <c r="D60" s="80">
        <f>' MID Term 1'!R64</f>
        <v>59</v>
      </c>
      <c r="E60" s="30" t="str">
        <f t="shared" si="1"/>
        <v>N</v>
      </c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ht="15.75" customHeight="1">
      <c r="A61" s="72">
        <v>59.0</v>
      </c>
      <c r="B61" s="26" t="s">
        <v>157</v>
      </c>
      <c r="C61" s="26" t="s">
        <v>158</v>
      </c>
      <c r="D61" s="80">
        <f>' MID Term 1'!R65</f>
        <v>55</v>
      </c>
      <c r="E61" s="30" t="str">
        <f t="shared" si="1"/>
        <v>N</v>
      </c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ht="15.75" customHeight="1">
      <c r="A62" s="72">
        <v>60.0</v>
      </c>
      <c r="B62" s="26" t="s">
        <v>159</v>
      </c>
      <c r="C62" s="26" t="s">
        <v>160</v>
      </c>
      <c r="D62" s="80">
        <f>' MID Term 1'!R66</f>
        <v>63</v>
      </c>
      <c r="E62" s="30" t="str">
        <f t="shared" si="1"/>
        <v>N</v>
      </c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ht="15.75" customHeight="1">
      <c r="A63" s="63">
        <v>61.0</v>
      </c>
      <c r="B63" s="26" t="s">
        <v>161</v>
      </c>
      <c r="C63" s="26" t="s">
        <v>162</v>
      </c>
      <c r="D63" s="80">
        <f>' MID Term 1'!R67</f>
        <v>67</v>
      </c>
      <c r="E63" s="30" t="str">
        <f t="shared" si="1"/>
        <v>N</v>
      </c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ht="15.75" customHeight="1">
      <c r="A64" s="72">
        <v>62.0</v>
      </c>
      <c r="B64" s="26" t="s">
        <v>163</v>
      </c>
      <c r="C64" s="26" t="s">
        <v>164</v>
      </c>
      <c r="D64" s="80">
        <f>' MID Term 1'!R68</f>
        <v>61</v>
      </c>
      <c r="E64" s="30" t="str">
        <f t="shared" si="1"/>
        <v>N</v>
      </c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ht="15.75" customHeight="1">
      <c r="A65" s="72">
        <v>63.0</v>
      </c>
      <c r="B65" s="26" t="s">
        <v>165</v>
      </c>
      <c r="C65" s="26" t="s">
        <v>166</v>
      </c>
      <c r="D65" s="80">
        <f>' MID Term 1'!R69</f>
        <v>60</v>
      </c>
      <c r="E65" s="30" t="str">
        <f t="shared" si="1"/>
        <v>N</v>
      </c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ht="15.75" customHeight="1">
      <c r="A66" s="63">
        <v>64.0</v>
      </c>
      <c r="B66" s="26" t="s">
        <v>167</v>
      </c>
      <c r="C66" s="26" t="s">
        <v>168</v>
      </c>
      <c r="D66" s="80">
        <f>' MID Term 1'!R70</f>
        <v>54</v>
      </c>
      <c r="E66" s="30" t="str">
        <f t="shared" si="1"/>
        <v>N</v>
      </c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ht="15.75" customHeight="1">
      <c r="A67" s="72">
        <v>65.0</v>
      </c>
      <c r="B67" s="26" t="s">
        <v>169</v>
      </c>
      <c r="C67" s="26" t="s">
        <v>170</v>
      </c>
      <c r="D67" s="80">
        <f>' MID Term 1'!R71</f>
        <v>56</v>
      </c>
      <c r="E67" s="30" t="str">
        <f t="shared" si="1"/>
        <v>N</v>
      </c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ht="15.75" customHeight="1">
      <c r="A68" s="72">
        <v>66.0</v>
      </c>
      <c r="B68" s="26" t="s">
        <v>171</v>
      </c>
      <c r="C68" s="26" t="s">
        <v>172</v>
      </c>
      <c r="D68" s="80">
        <f>' MID Term 1'!R72</f>
        <v>36</v>
      </c>
      <c r="E68" s="30" t="str">
        <f t="shared" si="1"/>
        <v>N</v>
      </c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ht="15.75" customHeight="1">
      <c r="A69" s="63">
        <v>67.0</v>
      </c>
      <c r="B69" s="26" t="s">
        <v>173</v>
      </c>
      <c r="C69" s="26" t="s">
        <v>174</v>
      </c>
      <c r="D69" s="80">
        <f>' MID Term 1'!R73</f>
        <v>69</v>
      </c>
      <c r="E69" s="30" t="str">
        <f t="shared" si="1"/>
        <v>N</v>
      </c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ht="15.75" customHeight="1">
      <c r="A70" s="72">
        <v>68.0</v>
      </c>
      <c r="B70" s="26" t="s">
        <v>175</v>
      </c>
      <c r="C70" s="26" t="s">
        <v>176</v>
      </c>
      <c r="D70" s="80">
        <f>' MID Term 1'!R74</f>
        <v>55</v>
      </c>
      <c r="E70" s="30" t="str">
        <f t="shared" si="1"/>
        <v>N</v>
      </c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ht="15.75" customHeight="1">
      <c r="A71" s="72">
        <v>69.0</v>
      </c>
      <c r="B71" s="26" t="s">
        <v>177</v>
      </c>
      <c r="C71" s="26" t="s">
        <v>178</v>
      </c>
      <c r="D71" s="80">
        <f>' MID Term 1'!R75</f>
        <v>36</v>
      </c>
      <c r="E71" s="30" t="str">
        <f t="shared" si="1"/>
        <v>N</v>
      </c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ht="15.75" customHeight="1">
      <c r="A72" s="63">
        <v>70.0</v>
      </c>
      <c r="B72" s="26" t="s">
        <v>179</v>
      </c>
      <c r="C72" s="26" t="s">
        <v>180</v>
      </c>
      <c r="D72" s="80">
        <f>' MID Term 1'!R76</f>
        <v>46</v>
      </c>
      <c r="E72" s="30" t="str">
        <f t="shared" si="1"/>
        <v>N</v>
      </c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ht="15.75" customHeight="1">
      <c r="A73" s="72">
        <v>71.0</v>
      </c>
      <c r="B73" s="26" t="s">
        <v>181</v>
      </c>
      <c r="C73" s="26" t="s">
        <v>182</v>
      </c>
      <c r="D73" s="80">
        <f>' MID Term 1'!R77</f>
        <v>63</v>
      </c>
      <c r="E73" s="30" t="str">
        <f t="shared" si="1"/>
        <v>N</v>
      </c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ht="15.75" customHeight="1">
      <c r="A74" s="72">
        <v>72.0</v>
      </c>
      <c r="B74" s="26" t="s">
        <v>183</v>
      </c>
      <c r="C74" s="26" t="s">
        <v>184</v>
      </c>
      <c r="D74" s="80">
        <f>' MID Term 1'!R78</f>
        <v>38</v>
      </c>
      <c r="E74" s="30" t="str">
        <f t="shared" si="1"/>
        <v>N</v>
      </c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ht="15.75" customHeight="1">
      <c r="A75" s="63">
        <v>73.0</v>
      </c>
      <c r="B75" s="26" t="s">
        <v>185</v>
      </c>
      <c r="C75" s="26" t="s">
        <v>186</v>
      </c>
      <c r="D75" s="80">
        <f>' MID Term 1'!R79</f>
        <v>61</v>
      </c>
      <c r="E75" s="30" t="str">
        <f t="shared" si="1"/>
        <v>N</v>
      </c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ht="15.75" customHeight="1">
      <c r="A76" s="72">
        <v>74.0</v>
      </c>
      <c r="B76" s="26" t="s">
        <v>187</v>
      </c>
      <c r="C76" s="26" t="s">
        <v>188</v>
      </c>
      <c r="D76" s="80">
        <f>' MID Term 1'!R80</f>
        <v>62</v>
      </c>
      <c r="E76" s="30" t="str">
        <f t="shared" si="1"/>
        <v>N</v>
      </c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ht="15.75" customHeight="1">
      <c r="A77" s="72">
        <v>75.0</v>
      </c>
      <c r="B77" s="26" t="s">
        <v>189</v>
      </c>
      <c r="C77" s="26" t="s">
        <v>190</v>
      </c>
      <c r="D77" s="80">
        <f>' MID Term 1'!R81</f>
        <v>67</v>
      </c>
      <c r="E77" s="30" t="str">
        <f t="shared" si="1"/>
        <v>N</v>
      </c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ht="15.75" customHeight="1">
      <c r="A78" s="63">
        <v>76.0</v>
      </c>
      <c r="B78" s="26" t="s">
        <v>191</v>
      </c>
      <c r="C78" s="26" t="s">
        <v>192</v>
      </c>
      <c r="D78" s="80">
        <f>' MID Term 1'!R82</f>
        <v>60</v>
      </c>
      <c r="E78" s="30" t="str">
        <f t="shared" si="1"/>
        <v>N</v>
      </c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ht="15.75" customHeight="1">
      <c r="A79" s="72">
        <v>77.0</v>
      </c>
      <c r="B79" s="26" t="s">
        <v>193</v>
      </c>
      <c r="C79" s="26" t="s">
        <v>194</v>
      </c>
      <c r="D79" s="80">
        <f>' MID Term 1'!R83</f>
        <v>61</v>
      </c>
      <c r="E79" s="30" t="str">
        <f t="shared" si="1"/>
        <v>N</v>
      </c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ht="15.75" customHeight="1">
      <c r="A80" s="72">
        <v>78.0</v>
      </c>
      <c r="B80" s="26" t="s">
        <v>195</v>
      </c>
      <c r="C80" s="26" t="s">
        <v>196</v>
      </c>
      <c r="D80" s="80">
        <f>' MID Term 1'!R84</f>
        <v>70</v>
      </c>
      <c r="E80" s="30" t="str">
        <f t="shared" si="1"/>
        <v>N</v>
      </c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ht="15.75" customHeight="1">
      <c r="A81" s="63">
        <v>79.0</v>
      </c>
      <c r="B81" s="26" t="s">
        <v>197</v>
      </c>
      <c r="C81" s="26" t="s">
        <v>198</v>
      </c>
      <c r="D81" s="80">
        <f>' MID Term 1'!R85</f>
        <v>66</v>
      </c>
      <c r="E81" s="30" t="str">
        <f t="shared" si="1"/>
        <v>N</v>
      </c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ht="15.75" customHeight="1">
      <c r="A82" s="72">
        <v>80.0</v>
      </c>
      <c r="B82" s="26" t="s">
        <v>199</v>
      </c>
      <c r="C82" s="26" t="s">
        <v>200</v>
      </c>
      <c r="D82" s="80">
        <f>' MID Term 1'!R86</f>
        <v>69</v>
      </c>
      <c r="E82" s="30" t="str">
        <f t="shared" si="1"/>
        <v>N</v>
      </c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ht="15.75" customHeight="1">
      <c r="A83" s="72">
        <v>81.0</v>
      </c>
      <c r="B83" s="26" t="s">
        <v>201</v>
      </c>
      <c r="C83" s="26" t="s">
        <v>202</v>
      </c>
      <c r="D83" s="80">
        <f>' MID Term 1'!R87</f>
        <v>69</v>
      </c>
      <c r="E83" s="30" t="str">
        <f t="shared" si="1"/>
        <v>N</v>
      </c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ht="15.75" customHeight="1">
      <c r="A84" s="63">
        <v>82.0</v>
      </c>
      <c r="B84" s="26" t="s">
        <v>203</v>
      </c>
      <c r="C84" s="26" t="s">
        <v>204</v>
      </c>
      <c r="D84" s="80">
        <f>' MID Term 1'!R88</f>
        <v>70</v>
      </c>
      <c r="E84" s="30" t="str">
        <f t="shared" si="1"/>
        <v>N</v>
      </c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ht="15.75" customHeight="1">
      <c r="A85" s="72">
        <v>83.0</v>
      </c>
      <c r="B85" s="26" t="s">
        <v>205</v>
      </c>
      <c r="C85" s="26" t="s">
        <v>206</v>
      </c>
      <c r="D85" s="80">
        <f>' MID Term 1'!R89</f>
        <v>61</v>
      </c>
      <c r="E85" s="30" t="str">
        <f t="shared" si="1"/>
        <v>N</v>
      </c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ht="15.75" customHeight="1">
      <c r="A86" s="72">
        <v>84.0</v>
      </c>
      <c r="B86" s="26" t="s">
        <v>207</v>
      </c>
      <c r="C86" s="26" t="s">
        <v>208</v>
      </c>
      <c r="D86" s="80">
        <f>' MID Term 1'!R90</f>
        <v>67</v>
      </c>
      <c r="E86" s="30" t="str">
        <f t="shared" si="1"/>
        <v>N</v>
      </c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ht="15.75" customHeight="1">
      <c r="A87" s="63">
        <v>85.0</v>
      </c>
      <c r="B87" s="26" t="s">
        <v>209</v>
      </c>
      <c r="C87" s="26" t="s">
        <v>210</v>
      </c>
      <c r="D87" s="80">
        <f>' MID Term 1'!R91</f>
        <v>54</v>
      </c>
      <c r="E87" s="30" t="str">
        <f t="shared" si="1"/>
        <v>N</v>
      </c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ht="15.75" customHeight="1">
      <c r="A88" s="72">
        <v>86.0</v>
      </c>
      <c r="B88" s="26" t="s">
        <v>211</v>
      </c>
      <c r="C88" s="26" t="s">
        <v>212</v>
      </c>
      <c r="D88" s="80">
        <f>' MID Term 1'!R92</f>
        <v>53</v>
      </c>
      <c r="E88" s="30" t="str">
        <f t="shared" si="1"/>
        <v>N</v>
      </c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ht="15.75" customHeight="1">
      <c r="A89" s="72">
        <v>87.0</v>
      </c>
      <c r="B89" s="26" t="s">
        <v>213</v>
      </c>
      <c r="C89" s="26" t="s">
        <v>214</v>
      </c>
      <c r="D89" s="80">
        <f>' MID Term 1'!R93</f>
        <v>56</v>
      </c>
      <c r="E89" s="30" t="str">
        <f t="shared" si="1"/>
        <v>N</v>
      </c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ht="15.75" customHeight="1">
      <c r="A90" s="63">
        <v>88.0</v>
      </c>
      <c r="B90" s="26" t="s">
        <v>215</v>
      </c>
      <c r="C90" s="26" t="s">
        <v>216</v>
      </c>
      <c r="D90" s="80">
        <f>' MID Term 1'!R94</f>
        <v>62</v>
      </c>
      <c r="E90" s="30" t="str">
        <f t="shared" si="1"/>
        <v>N</v>
      </c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ht="15.75" customHeight="1">
      <c r="A91" s="72">
        <v>89.0</v>
      </c>
      <c r="B91" s="26" t="s">
        <v>217</v>
      </c>
      <c r="C91" s="26" t="s">
        <v>218</v>
      </c>
      <c r="D91" s="80">
        <f>' MID Term 1'!R95</f>
        <v>55</v>
      </c>
      <c r="E91" s="30" t="str">
        <f t="shared" si="1"/>
        <v>N</v>
      </c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ht="15.75" customHeight="1">
      <c r="A92" s="72">
        <v>90.0</v>
      </c>
      <c r="B92" s="26" t="s">
        <v>219</v>
      </c>
      <c r="C92" s="26" t="s">
        <v>220</v>
      </c>
      <c r="D92" s="80">
        <f>' MID Term 1'!R96</f>
        <v>69</v>
      </c>
      <c r="E92" s="30" t="str">
        <f t="shared" si="1"/>
        <v>N</v>
      </c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ht="15.75" customHeight="1">
      <c r="A93" s="63">
        <v>91.0</v>
      </c>
      <c r="B93" s="26" t="s">
        <v>221</v>
      </c>
      <c r="C93" s="26" t="s">
        <v>222</v>
      </c>
      <c r="D93" s="80">
        <f>' MID Term 1'!R97</f>
        <v>65</v>
      </c>
      <c r="E93" s="30" t="str">
        <f t="shared" si="1"/>
        <v>N</v>
      </c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ht="15.75" customHeight="1">
      <c r="A94" s="72">
        <v>92.0</v>
      </c>
      <c r="B94" s="26" t="s">
        <v>223</v>
      </c>
      <c r="C94" s="26" t="s">
        <v>224</v>
      </c>
      <c r="D94" s="80">
        <f>' MID Term 1'!R98</f>
        <v>70</v>
      </c>
      <c r="E94" s="30" t="str">
        <f t="shared" si="1"/>
        <v>N</v>
      </c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ht="15.75" customHeight="1">
      <c r="A95" s="72">
        <v>93.0</v>
      </c>
      <c r="B95" s="26" t="s">
        <v>225</v>
      </c>
      <c r="C95" s="26" t="s">
        <v>226</v>
      </c>
      <c r="D95" s="80">
        <f>' MID Term 1'!R99</f>
        <v>60</v>
      </c>
      <c r="E95" s="30" t="str">
        <f t="shared" si="1"/>
        <v>N</v>
      </c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ht="15.75" customHeight="1">
      <c r="A96" s="63">
        <v>94.0</v>
      </c>
      <c r="B96" s="26" t="s">
        <v>227</v>
      </c>
      <c r="C96" s="26" t="s">
        <v>228</v>
      </c>
      <c r="D96" s="80">
        <f>' MID Term 1'!R100</f>
        <v>68</v>
      </c>
      <c r="E96" s="30" t="str">
        <f t="shared" si="1"/>
        <v>N</v>
      </c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ht="15.75" customHeight="1">
      <c r="A97" s="72">
        <v>95.0</v>
      </c>
      <c r="B97" s="26" t="s">
        <v>229</v>
      </c>
      <c r="C97" s="26" t="s">
        <v>230</v>
      </c>
      <c r="D97" s="80">
        <f>' MID Term 1'!R101</f>
        <v>62</v>
      </c>
      <c r="E97" s="30" t="str">
        <f t="shared" si="1"/>
        <v>N</v>
      </c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ht="15.75" customHeight="1">
      <c r="A98" s="72">
        <v>96.0</v>
      </c>
      <c r="B98" s="26" t="s">
        <v>231</v>
      </c>
      <c r="C98" s="26" t="s">
        <v>232</v>
      </c>
      <c r="D98" s="80">
        <f>' MID Term 1'!R102</f>
        <v>52</v>
      </c>
      <c r="E98" s="30" t="str">
        <f t="shared" si="1"/>
        <v>N</v>
      </c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ht="15.75" customHeight="1">
      <c r="A99" s="63">
        <v>97.0</v>
      </c>
      <c r="B99" s="26" t="s">
        <v>233</v>
      </c>
      <c r="C99" s="26" t="s">
        <v>234</v>
      </c>
      <c r="D99" s="80">
        <f>' MID Term 1'!R103</f>
        <v>57</v>
      </c>
      <c r="E99" s="30" t="str">
        <f t="shared" si="1"/>
        <v>N</v>
      </c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ht="15.75" customHeight="1">
      <c r="A100" s="72">
        <v>98.0</v>
      </c>
      <c r="B100" s="26" t="s">
        <v>235</v>
      </c>
      <c r="C100" s="26" t="s">
        <v>236</v>
      </c>
      <c r="D100" s="80">
        <f>' MID Term 1'!R104</f>
        <v>69</v>
      </c>
      <c r="E100" s="30" t="str">
        <f t="shared" si="1"/>
        <v>N</v>
      </c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ht="15.75" customHeight="1">
      <c r="A101" s="72">
        <v>99.0</v>
      </c>
      <c r="B101" s="26" t="s">
        <v>237</v>
      </c>
      <c r="C101" s="26" t="s">
        <v>238</v>
      </c>
      <c r="D101" s="80">
        <f>' MID Term 1'!R105</f>
        <v>58</v>
      </c>
      <c r="E101" s="30" t="str">
        <f t="shared" si="1"/>
        <v>N</v>
      </c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ht="15.75" customHeight="1">
      <c r="A102" s="63">
        <v>100.0</v>
      </c>
      <c r="B102" s="26" t="s">
        <v>239</v>
      </c>
      <c r="C102" s="26" t="s">
        <v>240</v>
      </c>
      <c r="D102" s="80">
        <f>' MID Term 1'!R106</f>
        <v>40</v>
      </c>
      <c r="E102" s="30" t="str">
        <f t="shared" si="1"/>
        <v>N</v>
      </c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ht="15.75" customHeight="1">
      <c r="A103" s="72">
        <v>101.0</v>
      </c>
      <c r="B103" s="26" t="s">
        <v>241</v>
      </c>
      <c r="C103" s="26" t="s">
        <v>242</v>
      </c>
      <c r="D103" s="80">
        <f>' MID Term 1'!R107</f>
        <v>50</v>
      </c>
      <c r="E103" s="30" t="str">
        <f t="shared" si="1"/>
        <v>N</v>
      </c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ht="15.75" customHeight="1">
      <c r="A104" s="72">
        <v>102.0</v>
      </c>
      <c r="B104" s="26" t="s">
        <v>243</v>
      </c>
      <c r="C104" s="26" t="s">
        <v>244</v>
      </c>
      <c r="D104" s="80">
        <f>' MID Term 1'!R108</f>
        <v>66</v>
      </c>
      <c r="E104" s="30" t="str">
        <f t="shared" si="1"/>
        <v>N</v>
      </c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ht="15.75" customHeight="1">
      <c r="A105" s="63">
        <v>103.0</v>
      </c>
      <c r="B105" s="26" t="s">
        <v>245</v>
      </c>
      <c r="C105" s="26" t="s">
        <v>246</v>
      </c>
      <c r="D105" s="80">
        <f>' MID Term 1'!R109</f>
        <v>66</v>
      </c>
      <c r="E105" s="30" t="str">
        <f t="shared" si="1"/>
        <v>N</v>
      </c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ht="15.75" customHeight="1">
      <c r="A106" s="72">
        <v>104.0</v>
      </c>
      <c r="B106" s="26" t="s">
        <v>247</v>
      </c>
      <c r="C106" s="26" t="s">
        <v>248</v>
      </c>
      <c r="D106" s="80">
        <f>' MID Term 1'!R110</f>
        <v>31</v>
      </c>
      <c r="E106" s="30" t="str">
        <f t="shared" si="1"/>
        <v>Y</v>
      </c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ht="15.75" customHeight="1">
      <c r="A107" s="72">
        <v>105.0</v>
      </c>
      <c r="B107" s="26" t="s">
        <v>249</v>
      </c>
      <c r="C107" s="26" t="s">
        <v>250</v>
      </c>
      <c r="D107" s="80">
        <f>' MID Term 1'!R111</f>
        <v>59</v>
      </c>
      <c r="E107" s="30" t="str">
        <f t="shared" si="1"/>
        <v>N</v>
      </c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ht="15.75" customHeight="1">
      <c r="A108" s="63">
        <v>106.0</v>
      </c>
      <c r="B108" s="26" t="s">
        <v>251</v>
      </c>
      <c r="C108" s="26" t="s">
        <v>252</v>
      </c>
      <c r="D108" s="80">
        <f>' MID Term 1'!R112</f>
        <v>44</v>
      </c>
      <c r="E108" s="30" t="str">
        <f t="shared" si="1"/>
        <v>N</v>
      </c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ht="15.75" customHeight="1">
      <c r="A109" s="72">
        <v>107.0</v>
      </c>
      <c r="B109" s="26" t="s">
        <v>253</v>
      </c>
      <c r="C109" s="26" t="s">
        <v>254</v>
      </c>
      <c r="D109" s="80">
        <f>' MID Term 1'!R113</f>
        <v>46</v>
      </c>
      <c r="E109" s="30" t="str">
        <f t="shared" si="1"/>
        <v>N</v>
      </c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ht="15.75" customHeight="1">
      <c r="A110" s="72">
        <v>108.0</v>
      </c>
      <c r="B110" s="26" t="s">
        <v>255</v>
      </c>
      <c r="C110" s="26" t="s">
        <v>256</v>
      </c>
      <c r="D110" s="80">
        <f>' MID Term 1'!R114</f>
        <v>69</v>
      </c>
      <c r="E110" s="30" t="str">
        <f t="shared" si="1"/>
        <v>N</v>
      </c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ht="15.75" customHeight="1">
      <c r="A111" s="63">
        <v>109.0</v>
      </c>
      <c r="B111" s="26" t="s">
        <v>257</v>
      </c>
      <c r="C111" s="26" t="s">
        <v>258</v>
      </c>
      <c r="D111" s="80">
        <f>' MID Term 1'!R115</f>
        <v>42</v>
      </c>
      <c r="E111" s="30" t="str">
        <f t="shared" si="1"/>
        <v>N</v>
      </c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ht="15.75" customHeight="1">
      <c r="A112" s="72">
        <v>110.0</v>
      </c>
      <c r="B112" s="26" t="s">
        <v>259</v>
      </c>
      <c r="C112" s="26" t="s">
        <v>260</v>
      </c>
      <c r="D112" s="80">
        <f>' MID Term 1'!R116</f>
        <v>52</v>
      </c>
      <c r="E112" s="30" t="str">
        <f t="shared" si="1"/>
        <v>N</v>
      </c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ht="15.75" customHeight="1">
      <c r="A113" s="72">
        <v>111.0</v>
      </c>
      <c r="B113" s="26" t="s">
        <v>261</v>
      </c>
      <c r="C113" s="26" t="s">
        <v>262</v>
      </c>
      <c r="D113" s="80">
        <f>' MID Term 1'!R117</f>
        <v>62</v>
      </c>
      <c r="E113" s="30" t="str">
        <f t="shared" si="1"/>
        <v>N</v>
      </c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ht="15.75" customHeight="1">
      <c r="A114" s="63">
        <v>112.0</v>
      </c>
      <c r="B114" s="26" t="s">
        <v>263</v>
      </c>
      <c r="C114" s="26" t="s">
        <v>264</v>
      </c>
      <c r="D114" s="80">
        <f>' MID Term 1'!R118</f>
        <v>69</v>
      </c>
      <c r="E114" s="30" t="str">
        <f t="shared" si="1"/>
        <v>N</v>
      </c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ht="15.75" customHeight="1">
      <c r="A115" s="72">
        <v>113.0</v>
      </c>
      <c r="B115" s="26" t="s">
        <v>265</v>
      </c>
      <c r="C115" s="26" t="s">
        <v>266</v>
      </c>
      <c r="D115" s="80">
        <f>' MID Term 1'!R119</f>
        <v>59</v>
      </c>
      <c r="E115" s="30" t="str">
        <f t="shared" si="1"/>
        <v>N</v>
      </c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ht="15.75" customHeight="1">
      <c r="A116" s="72">
        <v>114.0</v>
      </c>
      <c r="B116" s="26" t="s">
        <v>267</v>
      </c>
      <c r="C116" s="26" t="s">
        <v>268</v>
      </c>
      <c r="D116" s="80">
        <f>' MID Term 1'!R120</f>
        <v>67</v>
      </c>
      <c r="E116" s="30" t="str">
        <f t="shared" si="1"/>
        <v>N</v>
      </c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ht="15.75" customHeight="1">
      <c r="A117" s="63">
        <v>115.0</v>
      </c>
      <c r="B117" s="26" t="s">
        <v>269</v>
      </c>
      <c r="C117" s="26" t="s">
        <v>270</v>
      </c>
      <c r="D117" s="80">
        <f>' MID Term 1'!R121</f>
        <v>67</v>
      </c>
      <c r="E117" s="30" t="str">
        <f t="shared" si="1"/>
        <v>N</v>
      </c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ht="15.75" customHeight="1">
      <c r="A118" s="72">
        <v>116.0</v>
      </c>
      <c r="B118" s="26" t="s">
        <v>271</v>
      </c>
      <c r="C118" s="26" t="s">
        <v>272</v>
      </c>
      <c r="D118" s="80">
        <f>' MID Term 1'!R122</f>
        <v>59</v>
      </c>
      <c r="E118" s="30" t="str">
        <f t="shared" si="1"/>
        <v>N</v>
      </c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ht="15.75" customHeight="1">
      <c r="A119" s="72">
        <v>117.0</v>
      </c>
      <c r="B119" s="26" t="s">
        <v>273</v>
      </c>
      <c r="C119" s="26" t="s">
        <v>274</v>
      </c>
      <c r="D119" s="80">
        <f>' MID Term 1'!R123</f>
        <v>68</v>
      </c>
      <c r="E119" s="30" t="str">
        <f t="shared" si="1"/>
        <v>N</v>
      </c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ht="15.75" customHeight="1">
      <c r="A120" s="63">
        <v>118.0</v>
      </c>
      <c r="B120" s="26" t="s">
        <v>275</v>
      </c>
      <c r="C120" s="26" t="s">
        <v>276</v>
      </c>
      <c r="D120" s="80">
        <f>' MID Term 1'!R124</f>
        <v>48</v>
      </c>
      <c r="E120" s="30" t="str">
        <f t="shared" si="1"/>
        <v>N</v>
      </c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ht="15.75" customHeight="1">
      <c r="A121" s="72">
        <v>119.0</v>
      </c>
      <c r="B121" s="26" t="s">
        <v>277</v>
      </c>
      <c r="C121" s="26" t="s">
        <v>278</v>
      </c>
      <c r="D121" s="80">
        <f>' MID Term 1'!R125</f>
        <v>64</v>
      </c>
      <c r="E121" s="30" t="str">
        <f t="shared" si="1"/>
        <v>N</v>
      </c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ht="15.75" customHeight="1">
      <c r="A122" s="72">
        <v>120.0</v>
      </c>
      <c r="B122" s="26" t="s">
        <v>279</v>
      </c>
      <c r="C122" s="26" t="s">
        <v>280</v>
      </c>
      <c r="D122" s="80">
        <f>' MID Term 1'!R126</f>
        <v>56</v>
      </c>
      <c r="E122" s="30" t="str">
        <f t="shared" si="1"/>
        <v>N</v>
      </c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ht="15.75" customHeight="1">
      <c r="A123" s="63">
        <v>121.0</v>
      </c>
      <c r="B123" s="26" t="s">
        <v>281</v>
      </c>
      <c r="C123" s="26" t="s">
        <v>282</v>
      </c>
      <c r="D123" s="80">
        <f>' MID Term 1'!R127</f>
        <v>68</v>
      </c>
      <c r="E123" s="30" t="str">
        <f t="shared" si="1"/>
        <v>N</v>
      </c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ht="15.75" customHeight="1">
      <c r="A124" s="72">
        <v>122.0</v>
      </c>
      <c r="B124" s="26" t="s">
        <v>283</v>
      </c>
      <c r="C124" s="26" t="s">
        <v>284</v>
      </c>
      <c r="D124" s="80">
        <f>' MID Term 1'!R128</f>
        <v>68</v>
      </c>
      <c r="E124" s="30" t="str">
        <f t="shared" si="1"/>
        <v>N</v>
      </c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ht="15.75" customHeight="1">
      <c r="A125" s="72">
        <v>123.0</v>
      </c>
      <c r="B125" s="26" t="s">
        <v>285</v>
      </c>
      <c r="C125" s="26" t="s">
        <v>286</v>
      </c>
      <c r="D125" s="80">
        <f>' MID Term 1'!R129</f>
        <v>68</v>
      </c>
      <c r="E125" s="30" t="str">
        <f t="shared" si="1"/>
        <v>N</v>
      </c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ht="15.75" customHeight="1">
      <c r="A126" s="63">
        <v>124.0</v>
      </c>
      <c r="B126" s="26" t="s">
        <v>287</v>
      </c>
      <c r="C126" s="26" t="s">
        <v>288</v>
      </c>
      <c r="D126" s="80">
        <f>' MID Term 1'!R130</f>
        <v>50</v>
      </c>
      <c r="E126" s="30" t="str">
        <f t="shared" si="1"/>
        <v>N</v>
      </c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ht="15.75" customHeight="1">
      <c r="A127" s="72">
        <v>125.0</v>
      </c>
      <c r="B127" s="26" t="s">
        <v>289</v>
      </c>
      <c r="C127" s="26" t="s">
        <v>290</v>
      </c>
      <c r="D127" s="80">
        <f>' MID Term 1'!R131</f>
        <v>32</v>
      </c>
      <c r="E127" s="30" t="str">
        <f t="shared" si="1"/>
        <v>Y</v>
      </c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ht="15.75" customHeight="1">
      <c r="A128" s="72">
        <v>126.0</v>
      </c>
      <c r="B128" s="26" t="s">
        <v>291</v>
      </c>
      <c r="C128" s="26" t="s">
        <v>292</v>
      </c>
      <c r="D128" s="80">
        <f>' MID Term 1'!R132</f>
        <v>69</v>
      </c>
      <c r="E128" s="30" t="str">
        <f t="shared" si="1"/>
        <v>N</v>
      </c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ht="15.75" customHeight="1">
      <c r="A129" s="63">
        <v>127.0</v>
      </c>
      <c r="B129" s="26" t="s">
        <v>293</v>
      </c>
      <c r="C129" s="26" t="s">
        <v>294</v>
      </c>
      <c r="D129" s="80">
        <f>' MID Term 1'!R133</f>
        <v>45</v>
      </c>
      <c r="E129" s="30" t="str">
        <f t="shared" si="1"/>
        <v>N</v>
      </c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ht="15.75" customHeight="1">
      <c r="A130" s="72">
        <v>128.0</v>
      </c>
      <c r="B130" s="26" t="s">
        <v>295</v>
      </c>
      <c r="C130" s="26" t="s">
        <v>296</v>
      </c>
      <c r="D130" s="80">
        <f>' MID Term 1'!R134</f>
        <v>61</v>
      </c>
      <c r="E130" s="30" t="str">
        <f t="shared" si="1"/>
        <v>N</v>
      </c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ht="15.75" customHeight="1">
      <c r="A131" s="72">
        <v>129.0</v>
      </c>
      <c r="B131" s="26" t="s">
        <v>297</v>
      </c>
      <c r="C131" s="26" t="s">
        <v>298</v>
      </c>
      <c r="D131" s="80">
        <f>' MID Term 1'!R135</f>
        <v>54</v>
      </c>
      <c r="E131" s="30" t="str">
        <f t="shared" si="1"/>
        <v>N</v>
      </c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ht="15.75" customHeight="1">
      <c r="A132" s="63">
        <v>130.0</v>
      </c>
      <c r="B132" s="26" t="s">
        <v>299</v>
      </c>
      <c r="C132" s="26" t="s">
        <v>300</v>
      </c>
      <c r="D132" s="80">
        <f>' MID Term 1'!R136</f>
        <v>58</v>
      </c>
      <c r="E132" s="30" t="str">
        <f t="shared" si="1"/>
        <v>N</v>
      </c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ht="15.75" customHeight="1">
      <c r="A133" s="72">
        <v>131.0</v>
      </c>
      <c r="B133" s="26" t="s">
        <v>301</v>
      </c>
      <c r="C133" s="26" t="s">
        <v>302</v>
      </c>
      <c r="D133" s="80">
        <f>' MID Term 1'!R137</f>
        <v>60</v>
      </c>
      <c r="E133" s="30" t="str">
        <f t="shared" si="1"/>
        <v>N</v>
      </c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ht="15.75" customHeight="1">
      <c r="A134" s="72">
        <v>132.0</v>
      </c>
      <c r="B134" s="26" t="s">
        <v>303</v>
      </c>
      <c r="C134" s="26" t="s">
        <v>304</v>
      </c>
      <c r="D134" s="80">
        <f>' MID Term 1'!R138</f>
        <v>56</v>
      </c>
      <c r="E134" s="30" t="str">
        <f t="shared" si="1"/>
        <v>N</v>
      </c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ht="15.75" customHeight="1">
      <c r="A135" s="63">
        <v>133.0</v>
      </c>
      <c r="B135" s="26" t="s">
        <v>305</v>
      </c>
      <c r="C135" s="26" t="s">
        <v>306</v>
      </c>
      <c r="D135" s="80">
        <f>' MID Term 1'!R139</f>
        <v>67</v>
      </c>
      <c r="E135" s="30" t="str">
        <f t="shared" si="1"/>
        <v>N</v>
      </c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ht="15.75" customHeight="1">
      <c r="A136" s="72">
        <v>134.0</v>
      </c>
      <c r="B136" s="26" t="s">
        <v>307</v>
      </c>
      <c r="C136" s="26" t="s">
        <v>308</v>
      </c>
      <c r="D136" s="80">
        <f>' MID Term 1'!R140</f>
        <v>69</v>
      </c>
      <c r="E136" s="30" t="str">
        <f t="shared" si="1"/>
        <v>N</v>
      </c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ht="15.75" customHeight="1">
      <c r="A137" s="72">
        <v>135.0</v>
      </c>
      <c r="B137" s="26" t="s">
        <v>309</v>
      </c>
      <c r="C137" s="26" t="s">
        <v>310</v>
      </c>
      <c r="D137" s="80">
        <f>' MID Term 1'!R141</f>
        <v>62</v>
      </c>
      <c r="E137" s="30" t="str">
        <f t="shared" si="1"/>
        <v>N</v>
      </c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ht="15.75" customHeight="1">
      <c r="A138" s="63">
        <v>136.0</v>
      </c>
      <c r="B138" s="26" t="s">
        <v>311</v>
      </c>
      <c r="C138" s="26" t="s">
        <v>312</v>
      </c>
      <c r="D138" s="80">
        <f>' MID Term 1'!R142</f>
        <v>68</v>
      </c>
      <c r="E138" s="30" t="str">
        <f t="shared" si="1"/>
        <v>N</v>
      </c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ht="15.75" customHeight="1">
      <c r="A139" s="72">
        <v>137.0</v>
      </c>
      <c r="B139" s="26" t="s">
        <v>313</v>
      </c>
      <c r="C139" s="26" t="s">
        <v>314</v>
      </c>
      <c r="D139" s="80">
        <f>' MID Term 1'!R143</f>
        <v>50</v>
      </c>
      <c r="E139" s="30" t="str">
        <f t="shared" si="1"/>
        <v>N</v>
      </c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ht="15.75" customHeight="1">
      <c r="A140" s="72">
        <v>138.0</v>
      </c>
      <c r="B140" s="26" t="s">
        <v>315</v>
      </c>
      <c r="C140" s="26" t="s">
        <v>316</v>
      </c>
      <c r="D140" s="80">
        <f>' MID Term 1'!R144</f>
        <v>43</v>
      </c>
      <c r="E140" s="30" t="str">
        <f t="shared" si="1"/>
        <v>N</v>
      </c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ht="15.75" customHeight="1">
      <c r="A141" s="63">
        <v>139.0</v>
      </c>
      <c r="B141" s="26" t="s">
        <v>317</v>
      </c>
      <c r="C141" s="26" t="s">
        <v>318</v>
      </c>
      <c r="D141" s="80">
        <f>' MID Term 1'!R145</f>
        <v>63</v>
      </c>
      <c r="E141" s="30" t="str">
        <f t="shared" si="1"/>
        <v>N</v>
      </c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ht="15.75" customHeight="1">
      <c r="A142" s="72">
        <v>140.0</v>
      </c>
      <c r="B142" s="26" t="s">
        <v>319</v>
      </c>
      <c r="C142" s="26" t="s">
        <v>320</v>
      </c>
      <c r="D142" s="80">
        <f>' MID Term 1'!R146</f>
        <v>55</v>
      </c>
      <c r="E142" s="30" t="str">
        <f t="shared" si="1"/>
        <v>N</v>
      </c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ht="15.75" customHeight="1">
      <c r="A143" s="72">
        <v>141.0</v>
      </c>
      <c r="B143" s="26" t="s">
        <v>321</v>
      </c>
      <c r="C143" s="26" t="s">
        <v>322</v>
      </c>
      <c r="D143" s="80">
        <f>' MID Term 1'!R147</f>
        <v>68</v>
      </c>
      <c r="E143" s="30" t="str">
        <f t="shared" si="1"/>
        <v>N</v>
      </c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ht="15.75" customHeight="1">
      <c r="A144" s="63">
        <v>142.0</v>
      </c>
      <c r="B144" s="26" t="s">
        <v>323</v>
      </c>
      <c r="C144" s="26" t="s">
        <v>324</v>
      </c>
      <c r="D144" s="80">
        <f>' MID Term 1'!R148</f>
        <v>51</v>
      </c>
      <c r="E144" s="30" t="str">
        <f t="shared" si="1"/>
        <v>N</v>
      </c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ht="15.75" customHeight="1">
      <c r="A145" s="72">
        <v>143.0</v>
      </c>
      <c r="B145" s="26" t="s">
        <v>325</v>
      </c>
      <c r="C145" s="26" t="s">
        <v>326</v>
      </c>
      <c r="D145" s="80">
        <f>' MID Term 1'!R149</f>
        <v>66</v>
      </c>
      <c r="E145" s="30" t="str">
        <f t="shared" si="1"/>
        <v>N</v>
      </c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ht="15.75" customHeight="1">
      <c r="A146" s="72">
        <v>144.0</v>
      </c>
      <c r="B146" s="26" t="s">
        <v>327</v>
      </c>
      <c r="C146" s="26" t="s">
        <v>328</v>
      </c>
      <c r="D146" s="80">
        <f>' MID Term 1'!R150</f>
        <v>48</v>
      </c>
      <c r="E146" s="30" t="str">
        <f t="shared" si="1"/>
        <v>N</v>
      </c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ht="15.75" customHeight="1">
      <c r="A147" s="63">
        <v>145.0</v>
      </c>
      <c r="B147" s="26" t="s">
        <v>329</v>
      </c>
      <c r="C147" s="26" t="s">
        <v>330</v>
      </c>
      <c r="D147" s="80">
        <f>' MID Term 1'!R151</f>
        <v>34</v>
      </c>
      <c r="E147" s="30" t="str">
        <f t="shared" si="1"/>
        <v>Y</v>
      </c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ht="15.75" customHeight="1">
      <c r="A148" s="72">
        <v>146.0</v>
      </c>
      <c r="B148" s="26" t="s">
        <v>331</v>
      </c>
      <c r="C148" s="26" t="s">
        <v>332</v>
      </c>
      <c r="D148" s="80">
        <f>' MID Term 1'!R152</f>
        <v>55</v>
      </c>
      <c r="E148" s="30" t="str">
        <f t="shared" si="1"/>
        <v>N</v>
      </c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ht="15.75" customHeight="1">
      <c r="A149" s="72">
        <v>147.0</v>
      </c>
      <c r="B149" s="26" t="s">
        <v>333</v>
      </c>
      <c r="C149" s="26" t="s">
        <v>334</v>
      </c>
      <c r="D149" s="80">
        <f>' MID Term 1'!R153</f>
        <v>53</v>
      </c>
      <c r="E149" s="30" t="str">
        <f t="shared" si="1"/>
        <v>N</v>
      </c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ht="15.75" customHeight="1">
      <c r="A150" s="63">
        <v>148.0</v>
      </c>
      <c r="B150" s="26" t="s">
        <v>335</v>
      </c>
      <c r="C150" s="26" t="s">
        <v>336</v>
      </c>
      <c r="D150" s="80">
        <f>' MID Term 1'!R154</f>
        <v>59</v>
      </c>
      <c r="E150" s="30" t="str">
        <f t="shared" si="1"/>
        <v>N</v>
      </c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ht="15.75" customHeight="1">
      <c r="A151" s="72">
        <v>149.0</v>
      </c>
      <c r="B151" s="26" t="s">
        <v>337</v>
      </c>
      <c r="C151" s="26" t="s">
        <v>338</v>
      </c>
      <c r="D151" s="80">
        <f>' MID Term 1'!R155</f>
        <v>69</v>
      </c>
      <c r="E151" s="30" t="str">
        <f t="shared" si="1"/>
        <v>N</v>
      </c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ht="15.75" customHeight="1">
      <c r="A152" s="72">
        <v>150.0</v>
      </c>
      <c r="B152" s="26" t="s">
        <v>339</v>
      </c>
      <c r="C152" s="26" t="s">
        <v>340</v>
      </c>
      <c r="D152" s="80">
        <f>' MID Term 1'!R156</f>
        <v>43</v>
      </c>
      <c r="E152" s="30" t="str">
        <f t="shared" si="1"/>
        <v>N</v>
      </c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ht="15.75" customHeight="1">
      <c r="A153" s="63">
        <v>151.0</v>
      </c>
      <c r="B153" s="26" t="s">
        <v>341</v>
      </c>
      <c r="C153" s="26" t="s">
        <v>342</v>
      </c>
      <c r="D153" s="80">
        <f>' MID Term 1'!R157</f>
        <v>70</v>
      </c>
      <c r="E153" s="30" t="str">
        <f t="shared" si="1"/>
        <v>N</v>
      </c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ht="15.75" customHeight="1">
      <c r="A154" s="72">
        <v>152.0</v>
      </c>
      <c r="B154" s="26" t="s">
        <v>343</v>
      </c>
      <c r="C154" s="26" t="s">
        <v>344</v>
      </c>
      <c r="D154" s="80">
        <f>' MID Term 1'!R158</f>
        <v>55</v>
      </c>
      <c r="E154" s="30" t="str">
        <f t="shared" si="1"/>
        <v>N</v>
      </c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ht="15.75" customHeight="1">
      <c r="A155" s="72">
        <v>153.0</v>
      </c>
      <c r="B155" s="26" t="s">
        <v>345</v>
      </c>
      <c r="C155" s="26" t="s">
        <v>346</v>
      </c>
      <c r="D155" s="80">
        <f>' MID Term 1'!R159</f>
        <v>45</v>
      </c>
      <c r="E155" s="30" t="str">
        <f t="shared" si="1"/>
        <v>N</v>
      </c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ht="15.75" customHeight="1">
      <c r="A156" s="63">
        <v>154.0</v>
      </c>
      <c r="B156" s="26" t="s">
        <v>347</v>
      </c>
      <c r="C156" s="26" t="s">
        <v>348</v>
      </c>
      <c r="D156" s="80">
        <f>' MID Term 1'!R160</f>
        <v>49</v>
      </c>
      <c r="E156" s="30" t="str">
        <f t="shared" si="1"/>
        <v>N</v>
      </c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ht="15.75" customHeight="1">
      <c r="A157" s="72">
        <v>155.0</v>
      </c>
      <c r="B157" s="26" t="s">
        <v>349</v>
      </c>
      <c r="C157" s="26" t="s">
        <v>350</v>
      </c>
      <c r="D157" s="80">
        <f>' MID Term 1'!R161</f>
        <v>60</v>
      </c>
      <c r="E157" s="30" t="str">
        <f t="shared" si="1"/>
        <v>N</v>
      </c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ht="15.75" customHeight="1">
      <c r="A158" s="72">
        <v>156.0</v>
      </c>
      <c r="B158" s="26" t="s">
        <v>351</v>
      </c>
      <c r="C158" s="26" t="s">
        <v>352</v>
      </c>
      <c r="D158" s="80">
        <f>' MID Term 1'!R162</f>
        <v>33</v>
      </c>
      <c r="E158" s="30" t="str">
        <f t="shared" si="1"/>
        <v>Y</v>
      </c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ht="15.75" customHeight="1">
      <c r="A159" s="63">
        <v>157.0</v>
      </c>
      <c r="B159" s="26" t="s">
        <v>353</v>
      </c>
      <c r="C159" s="26" t="s">
        <v>354</v>
      </c>
      <c r="D159" s="80">
        <f>' MID Term 1'!R163</f>
        <v>62</v>
      </c>
      <c r="E159" s="30" t="str">
        <f t="shared" si="1"/>
        <v>N</v>
      </c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ht="15.75" customHeight="1">
      <c r="A160" s="72">
        <v>158.0</v>
      </c>
      <c r="B160" s="26" t="s">
        <v>355</v>
      </c>
      <c r="C160" s="26" t="s">
        <v>356</v>
      </c>
      <c r="D160" s="80">
        <f>' MID Term 1'!R164</f>
        <v>51</v>
      </c>
      <c r="E160" s="30" t="str">
        <f t="shared" si="1"/>
        <v>N</v>
      </c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ht="15.75" customHeight="1">
      <c r="A161" s="72">
        <v>159.0</v>
      </c>
      <c r="B161" s="26" t="s">
        <v>357</v>
      </c>
      <c r="C161" s="26" t="s">
        <v>358</v>
      </c>
      <c r="D161" s="80">
        <f>' MID Term 1'!R165</f>
        <v>70</v>
      </c>
      <c r="E161" s="30" t="str">
        <f t="shared" si="1"/>
        <v>N</v>
      </c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ht="15.75" customHeight="1">
      <c r="A162" s="63">
        <v>160.0</v>
      </c>
      <c r="B162" s="26" t="s">
        <v>359</v>
      </c>
      <c r="C162" s="26" t="s">
        <v>360</v>
      </c>
      <c r="D162" s="80">
        <f>' MID Term 1'!R166</f>
        <v>63</v>
      </c>
      <c r="E162" s="30" t="str">
        <f t="shared" si="1"/>
        <v>N</v>
      </c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ht="15.75" customHeight="1">
      <c r="A163" s="72">
        <v>161.0</v>
      </c>
      <c r="B163" s="26" t="s">
        <v>361</v>
      </c>
      <c r="C163" s="26" t="s">
        <v>362</v>
      </c>
      <c r="D163" s="80">
        <f>' MID Term 1'!R167</f>
        <v>67</v>
      </c>
      <c r="E163" s="30" t="str">
        <f t="shared" si="1"/>
        <v>N</v>
      </c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ht="15.75" customHeight="1">
      <c r="A164" s="72">
        <v>162.0</v>
      </c>
      <c r="B164" s="26" t="s">
        <v>363</v>
      </c>
      <c r="C164" s="26" t="s">
        <v>364</v>
      </c>
      <c r="D164" s="80">
        <f>' MID Term 1'!R168</f>
        <v>66</v>
      </c>
      <c r="E164" s="30" t="str">
        <f t="shared" si="1"/>
        <v>N</v>
      </c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ht="15.75" customHeight="1">
      <c r="A165" s="63">
        <v>163.0</v>
      </c>
      <c r="B165" s="26" t="s">
        <v>365</v>
      </c>
      <c r="C165" s="26" t="s">
        <v>366</v>
      </c>
      <c r="D165" s="80">
        <f>' MID Term 1'!R169</f>
        <v>35</v>
      </c>
      <c r="E165" s="30" t="str">
        <f t="shared" si="1"/>
        <v>Y</v>
      </c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ht="15.75" customHeight="1">
      <c r="A166" s="72">
        <v>164.0</v>
      </c>
      <c r="B166" s="26" t="s">
        <v>367</v>
      </c>
      <c r="C166" s="26" t="s">
        <v>368</v>
      </c>
      <c r="D166" s="80">
        <f>' MID Term 1'!R170</f>
        <v>57</v>
      </c>
      <c r="E166" s="30" t="str">
        <f t="shared" si="1"/>
        <v>N</v>
      </c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ht="15.75" customHeight="1">
      <c r="A167" s="63">
        <v>165.0</v>
      </c>
      <c r="B167" s="26" t="s">
        <v>369</v>
      </c>
      <c r="C167" s="26" t="s">
        <v>370</v>
      </c>
      <c r="D167" s="80">
        <f>' MID Term 1'!R171</f>
        <v>63</v>
      </c>
      <c r="E167" s="30" t="str">
        <f t="shared" si="1"/>
        <v>N</v>
      </c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ht="15.75" customHeight="1">
      <c r="A168" s="63">
        <v>166.0</v>
      </c>
      <c r="B168" s="26" t="s">
        <v>371</v>
      </c>
      <c r="C168" s="26" t="s">
        <v>372</v>
      </c>
      <c r="D168" s="80">
        <f>' MID Term 1'!R172</f>
        <v>55</v>
      </c>
      <c r="E168" s="30" t="str">
        <f t="shared" si="1"/>
        <v>N</v>
      </c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ht="15.75" customHeight="1">
      <c r="A169" s="72">
        <v>167.0</v>
      </c>
      <c r="B169" s="26" t="s">
        <v>373</v>
      </c>
      <c r="C169" s="26" t="s">
        <v>374</v>
      </c>
      <c r="D169" s="80">
        <f>' MID Term 1'!R173</f>
        <v>68</v>
      </c>
      <c r="E169" s="30" t="str">
        <f t="shared" si="1"/>
        <v>N</v>
      </c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ht="15.75" customHeight="1">
      <c r="A170" s="63">
        <v>168.0</v>
      </c>
      <c r="B170" s="26" t="s">
        <v>375</v>
      </c>
      <c r="C170" s="26" t="s">
        <v>376</v>
      </c>
      <c r="D170" s="80">
        <f>' MID Term 1'!R174</f>
        <v>66</v>
      </c>
      <c r="E170" s="30" t="str">
        <f t="shared" si="1"/>
        <v>N</v>
      </c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ht="15.75" customHeight="1">
      <c r="A171" s="63">
        <v>169.0</v>
      </c>
      <c r="B171" s="26" t="s">
        <v>377</v>
      </c>
      <c r="C171" s="26" t="s">
        <v>378</v>
      </c>
      <c r="D171" s="80">
        <f>' MID Term 1'!R175</f>
        <v>70</v>
      </c>
      <c r="E171" s="30" t="str">
        <f t="shared" si="1"/>
        <v>N</v>
      </c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ht="15.75" customHeight="1">
      <c r="A172" s="72">
        <v>170.0</v>
      </c>
      <c r="B172" s="26" t="s">
        <v>379</v>
      </c>
      <c r="C172" s="26" t="s">
        <v>380</v>
      </c>
      <c r="D172" s="80">
        <f>' MID Term 1'!R176</f>
        <v>61</v>
      </c>
      <c r="E172" s="30" t="str">
        <f t="shared" si="1"/>
        <v>N</v>
      </c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ht="15.75" customHeight="1">
      <c r="A173" s="63">
        <v>171.0</v>
      </c>
      <c r="B173" s="26" t="s">
        <v>381</v>
      </c>
      <c r="C173" s="26" t="s">
        <v>382</v>
      </c>
      <c r="D173" s="80">
        <f>' MID Term 1'!R177</f>
        <v>69</v>
      </c>
      <c r="E173" s="30" t="str">
        <f t="shared" si="1"/>
        <v>N</v>
      </c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ht="15.75" customHeight="1">
      <c r="A174" s="63">
        <v>172.0</v>
      </c>
      <c r="B174" s="26" t="s">
        <v>383</v>
      </c>
      <c r="C174" s="26" t="s">
        <v>384</v>
      </c>
      <c r="D174" s="80">
        <f>' MID Term 1'!R178</f>
        <v>40</v>
      </c>
      <c r="E174" s="30" t="str">
        <f t="shared" si="1"/>
        <v>N</v>
      </c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ht="15.75" customHeight="1">
      <c r="A175" s="72">
        <v>173.0</v>
      </c>
      <c r="B175" s="26" t="s">
        <v>385</v>
      </c>
      <c r="C175" s="26" t="s">
        <v>386</v>
      </c>
      <c r="D175" s="80">
        <f>' MID Term 1'!R179</f>
        <v>56</v>
      </c>
      <c r="E175" s="30" t="str">
        <f t="shared" si="1"/>
        <v>N</v>
      </c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ht="15.75" customHeight="1">
      <c r="A176" s="63">
        <v>174.0</v>
      </c>
      <c r="B176" s="26" t="s">
        <v>387</v>
      </c>
      <c r="C176" s="26" t="s">
        <v>388</v>
      </c>
      <c r="D176" s="80">
        <f>' MID Term 1'!R180</f>
        <v>61</v>
      </c>
      <c r="E176" s="30" t="str">
        <f t="shared" si="1"/>
        <v>N</v>
      </c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ht="15.75" customHeight="1">
      <c r="A177" s="72">
        <v>175.0</v>
      </c>
      <c r="B177" s="26" t="s">
        <v>389</v>
      </c>
      <c r="C177" s="26" t="s">
        <v>390</v>
      </c>
      <c r="D177" s="80">
        <f>' MID Term 1'!R181</f>
        <v>43</v>
      </c>
      <c r="E177" s="30" t="str">
        <f t="shared" si="1"/>
        <v>N</v>
      </c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ht="15.75" customHeight="1">
      <c r="A178" s="63">
        <v>176.0</v>
      </c>
      <c r="B178" s="26" t="s">
        <v>391</v>
      </c>
      <c r="C178" s="26" t="s">
        <v>392</v>
      </c>
      <c r="D178" s="80">
        <f>' MID Term 1'!R182</f>
        <v>50</v>
      </c>
      <c r="E178" s="30" t="str">
        <f t="shared" si="1"/>
        <v>N</v>
      </c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ht="15.75" customHeight="1">
      <c r="A179" s="72">
        <v>177.0</v>
      </c>
      <c r="B179" s="26" t="s">
        <v>393</v>
      </c>
      <c r="C179" s="26" t="s">
        <v>394</v>
      </c>
      <c r="D179" s="80">
        <f>' MID Term 1'!R183</f>
        <v>54</v>
      </c>
      <c r="E179" s="30" t="str">
        <f t="shared" si="1"/>
        <v>N</v>
      </c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ht="15.75" customHeight="1">
      <c r="A180" s="63">
        <v>178.0</v>
      </c>
      <c r="B180" s="26" t="s">
        <v>395</v>
      </c>
      <c r="C180" s="26" t="s">
        <v>396</v>
      </c>
      <c r="D180" s="80">
        <f>' MID Term 1'!R184</f>
        <v>50</v>
      </c>
      <c r="E180" s="30" t="str">
        <f t="shared" si="1"/>
        <v>N</v>
      </c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ht="14.25" customHeight="1">
      <c r="A181" s="76"/>
      <c r="B181" s="76"/>
      <c r="C181" s="76"/>
      <c r="D181" s="57"/>
      <c r="E181" s="57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ht="14.25" customHeight="1">
      <c r="A182" s="76"/>
      <c r="B182" s="76"/>
      <c r="C182" s="76"/>
      <c r="D182" s="57"/>
      <c r="E182" s="57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ht="14.25" customHeight="1">
      <c r="A183" s="76"/>
      <c r="B183" s="76"/>
      <c r="C183" s="76"/>
      <c r="D183" s="57"/>
      <c r="E183" s="57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ht="14.25" customHeight="1">
      <c r="A184" s="76"/>
      <c r="B184" s="76"/>
      <c r="C184" s="76"/>
      <c r="D184" s="57"/>
      <c r="E184" s="57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ht="14.25" customHeight="1">
      <c r="A185" s="76"/>
      <c r="B185" s="76"/>
      <c r="C185" s="76"/>
      <c r="D185" s="57"/>
      <c r="E185" s="57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ht="14.25" customHeight="1">
      <c r="A186" s="76"/>
      <c r="B186" s="76"/>
      <c r="C186" s="76"/>
      <c r="D186" s="57"/>
      <c r="E186" s="57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ht="14.25" customHeight="1">
      <c r="A187" s="76"/>
      <c r="B187" s="76"/>
      <c r="C187" s="76"/>
      <c r="D187" s="57"/>
      <c r="E187" s="57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ht="14.25" customHeight="1">
      <c r="A188" s="76"/>
      <c r="B188" s="76"/>
      <c r="C188" s="76"/>
      <c r="D188" s="57"/>
      <c r="E188" s="57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ht="14.25" customHeight="1">
      <c r="A189" s="76"/>
      <c r="B189" s="76"/>
      <c r="C189" s="76"/>
      <c r="D189" s="57"/>
      <c r="E189" s="57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ht="14.25" customHeight="1">
      <c r="A190" s="76"/>
      <c r="B190" s="76"/>
      <c r="C190" s="76"/>
      <c r="D190" s="57"/>
      <c r="E190" s="57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ht="14.25" customHeight="1">
      <c r="A191" s="76"/>
      <c r="B191" s="76"/>
      <c r="C191" s="76"/>
      <c r="D191" s="57"/>
      <c r="E191" s="57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ht="14.25" customHeight="1">
      <c r="A192" s="76"/>
      <c r="B192" s="76"/>
      <c r="C192" s="76"/>
      <c r="D192" s="57"/>
      <c r="E192" s="57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ht="14.25" customHeight="1">
      <c r="A193" s="76"/>
      <c r="B193" s="76"/>
      <c r="C193" s="76"/>
      <c r="D193" s="57"/>
      <c r="E193" s="57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ht="14.25" customHeight="1">
      <c r="A194" s="76"/>
      <c r="B194" s="76"/>
      <c r="C194" s="76"/>
      <c r="D194" s="57"/>
      <c r="E194" s="57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ht="14.25" customHeight="1">
      <c r="A195" s="76"/>
      <c r="B195" s="76"/>
      <c r="C195" s="76"/>
      <c r="D195" s="57"/>
      <c r="E195" s="57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ht="14.25" customHeight="1">
      <c r="A196" s="76"/>
      <c r="B196" s="76"/>
      <c r="C196" s="76"/>
      <c r="D196" s="57"/>
      <c r="E196" s="57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ht="14.25" customHeight="1">
      <c r="A197" s="76"/>
      <c r="B197" s="76"/>
      <c r="C197" s="76"/>
      <c r="D197" s="57"/>
      <c r="E197" s="57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ht="14.25" customHeight="1">
      <c r="A198" s="76"/>
      <c r="B198" s="76"/>
      <c r="C198" s="76"/>
      <c r="D198" s="57"/>
      <c r="E198" s="57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ht="14.25" customHeight="1">
      <c r="A199" s="76"/>
      <c r="B199" s="76"/>
      <c r="C199" s="76"/>
      <c r="D199" s="57"/>
      <c r="E199" s="57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ht="14.25" customHeight="1">
      <c r="A200" s="76"/>
      <c r="B200" s="76"/>
      <c r="C200" s="76"/>
      <c r="D200" s="57"/>
      <c r="E200" s="57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ht="14.25" customHeight="1">
      <c r="A201" s="76"/>
      <c r="B201" s="76"/>
      <c r="C201" s="76"/>
      <c r="D201" s="57"/>
      <c r="E201" s="57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ht="14.25" customHeight="1">
      <c r="A202" s="76"/>
      <c r="B202" s="76"/>
      <c r="C202" s="76"/>
      <c r="D202" s="57"/>
      <c r="E202" s="57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ht="14.25" customHeight="1">
      <c r="A203" s="76"/>
      <c r="B203" s="76"/>
      <c r="C203" s="76"/>
      <c r="D203" s="57"/>
      <c r="E203" s="57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ht="14.25" customHeight="1">
      <c r="A204" s="76"/>
      <c r="B204" s="76"/>
      <c r="C204" s="76"/>
      <c r="D204" s="57"/>
      <c r="E204" s="57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ht="14.25" customHeight="1">
      <c r="A205" s="76"/>
      <c r="B205" s="76"/>
      <c r="C205" s="76"/>
      <c r="D205" s="57"/>
      <c r="E205" s="57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ht="14.25" customHeight="1">
      <c r="A206" s="76"/>
      <c r="B206" s="76"/>
      <c r="C206" s="76"/>
      <c r="D206" s="57"/>
      <c r="E206" s="57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ht="14.25" customHeight="1">
      <c r="A207" s="76"/>
      <c r="B207" s="76"/>
      <c r="C207" s="76"/>
      <c r="D207" s="57"/>
      <c r="E207" s="57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ht="14.25" customHeight="1">
      <c r="A208" s="76"/>
      <c r="B208" s="76"/>
      <c r="C208" s="76"/>
      <c r="D208" s="57"/>
      <c r="E208" s="57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ht="14.25" customHeight="1">
      <c r="A209" s="76"/>
      <c r="B209" s="76"/>
      <c r="C209" s="76"/>
      <c r="D209" s="57"/>
      <c r="E209" s="57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ht="14.25" customHeight="1">
      <c r="A210" s="76"/>
      <c r="B210" s="76"/>
      <c r="C210" s="76"/>
      <c r="D210" s="57"/>
      <c r="E210" s="57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ht="14.25" customHeight="1">
      <c r="A211" s="76"/>
      <c r="B211" s="76"/>
      <c r="C211" s="76"/>
      <c r="D211" s="57"/>
      <c r="E211" s="57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ht="14.25" customHeight="1">
      <c r="A212" s="76"/>
      <c r="B212" s="76"/>
      <c r="C212" s="76"/>
      <c r="D212" s="57"/>
      <c r="E212" s="57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ht="14.25" customHeight="1">
      <c r="A213" s="76"/>
      <c r="B213" s="76"/>
      <c r="C213" s="76"/>
      <c r="D213" s="57"/>
      <c r="E213" s="57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ht="14.25" customHeight="1">
      <c r="A214" s="76"/>
      <c r="B214" s="76"/>
      <c r="C214" s="76"/>
      <c r="D214" s="57"/>
      <c r="E214" s="57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ht="14.25" customHeight="1">
      <c r="A215" s="76"/>
      <c r="B215" s="76"/>
      <c r="C215" s="76"/>
      <c r="D215" s="57"/>
      <c r="E215" s="57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ht="14.25" customHeight="1">
      <c r="A216" s="76"/>
      <c r="B216" s="76"/>
      <c r="C216" s="76"/>
      <c r="D216" s="57"/>
      <c r="E216" s="57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ht="14.25" customHeight="1">
      <c r="A217" s="76"/>
      <c r="B217" s="76"/>
      <c r="C217" s="76"/>
      <c r="D217" s="57"/>
      <c r="E217" s="57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ht="14.25" customHeight="1">
      <c r="A218" s="76"/>
      <c r="B218" s="76"/>
      <c r="C218" s="76"/>
      <c r="D218" s="57"/>
      <c r="E218" s="57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ht="14.25" customHeight="1">
      <c r="A219" s="76"/>
      <c r="B219" s="76"/>
      <c r="C219" s="76"/>
      <c r="D219" s="57"/>
      <c r="E219" s="57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ht="14.25" customHeight="1">
      <c r="A220" s="76"/>
      <c r="B220" s="76"/>
      <c r="C220" s="76"/>
      <c r="D220" s="57"/>
      <c r="E220" s="57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ht="14.25" customHeight="1">
      <c r="A221" s="76"/>
      <c r="B221" s="76"/>
      <c r="C221" s="76"/>
      <c r="D221" s="57"/>
      <c r="E221" s="57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ht="14.25" customHeight="1">
      <c r="A222" s="76"/>
      <c r="B222" s="76"/>
      <c r="C222" s="76"/>
      <c r="D222" s="57"/>
      <c r="E222" s="57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ht="14.25" customHeight="1">
      <c r="A223" s="76"/>
      <c r="B223" s="76"/>
      <c r="C223" s="76"/>
      <c r="D223" s="57"/>
      <c r="E223" s="57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ht="14.25" customHeight="1">
      <c r="A224" s="76"/>
      <c r="B224" s="76"/>
      <c r="C224" s="76"/>
      <c r="D224" s="57"/>
      <c r="E224" s="57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ht="14.25" customHeight="1">
      <c r="A225" s="76"/>
      <c r="B225" s="76"/>
      <c r="C225" s="76"/>
      <c r="D225" s="57"/>
      <c r="E225" s="57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ht="14.25" customHeight="1">
      <c r="A226" s="76"/>
      <c r="B226" s="76"/>
      <c r="C226" s="76"/>
      <c r="D226" s="57"/>
      <c r="E226" s="57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ht="14.25" customHeight="1">
      <c r="A227" s="76"/>
      <c r="B227" s="76"/>
      <c r="C227" s="76"/>
      <c r="D227" s="57"/>
      <c r="E227" s="57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ht="14.25" customHeight="1">
      <c r="A228" s="76"/>
      <c r="B228" s="76"/>
      <c r="C228" s="76"/>
      <c r="D228" s="57"/>
      <c r="E228" s="57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ht="14.25" customHeight="1">
      <c r="A229" s="76"/>
      <c r="B229" s="76"/>
      <c r="C229" s="76"/>
      <c r="D229" s="57"/>
      <c r="E229" s="57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ht="14.25" customHeight="1">
      <c r="A230" s="76"/>
      <c r="B230" s="76"/>
      <c r="C230" s="76"/>
      <c r="D230" s="57"/>
      <c r="E230" s="57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ht="14.25" customHeight="1">
      <c r="A231" s="76"/>
      <c r="B231" s="76"/>
      <c r="C231" s="76"/>
      <c r="D231" s="57"/>
      <c r="E231" s="57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ht="14.25" customHeight="1">
      <c r="A232" s="76"/>
      <c r="B232" s="76"/>
      <c r="C232" s="76"/>
      <c r="D232" s="57"/>
      <c r="E232" s="57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ht="14.25" customHeight="1">
      <c r="A233" s="76"/>
      <c r="B233" s="76"/>
      <c r="C233" s="76"/>
      <c r="D233" s="57"/>
      <c r="E233" s="57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ht="14.25" customHeight="1">
      <c r="A234" s="76"/>
      <c r="B234" s="76"/>
      <c r="C234" s="76"/>
      <c r="D234" s="57"/>
      <c r="E234" s="57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ht="14.25" customHeight="1">
      <c r="A235" s="76"/>
      <c r="B235" s="76"/>
      <c r="C235" s="76"/>
      <c r="D235" s="57"/>
      <c r="E235" s="57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ht="14.25" customHeight="1">
      <c r="A236" s="76"/>
      <c r="B236" s="76"/>
      <c r="C236" s="76"/>
      <c r="D236" s="57"/>
      <c r="E236" s="57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ht="14.25" customHeight="1">
      <c r="A237" s="76"/>
      <c r="B237" s="76"/>
      <c r="C237" s="76"/>
      <c r="D237" s="57"/>
      <c r="E237" s="57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ht="14.25" customHeight="1">
      <c r="A238" s="76"/>
      <c r="B238" s="76"/>
      <c r="C238" s="76"/>
      <c r="D238" s="57"/>
      <c r="E238" s="57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ht="14.25" customHeight="1">
      <c r="A239" s="76"/>
      <c r="B239" s="76"/>
      <c r="C239" s="76"/>
      <c r="D239" s="57"/>
      <c r="E239" s="57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ht="14.25" customHeight="1">
      <c r="A240" s="76"/>
      <c r="B240" s="76"/>
      <c r="C240" s="76"/>
      <c r="D240" s="57"/>
      <c r="E240" s="57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ht="14.25" customHeight="1">
      <c r="A241" s="76"/>
      <c r="B241" s="76"/>
      <c r="C241" s="76"/>
      <c r="D241" s="57"/>
      <c r="E241" s="57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ht="14.25" customHeight="1">
      <c r="A242" s="76"/>
      <c r="B242" s="76"/>
      <c r="C242" s="76"/>
      <c r="D242" s="57"/>
      <c r="E242" s="57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ht="14.25" customHeight="1">
      <c r="A243" s="76"/>
      <c r="B243" s="76"/>
      <c r="C243" s="76"/>
      <c r="D243" s="57"/>
      <c r="E243" s="57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ht="14.25" customHeight="1">
      <c r="A244" s="76"/>
      <c r="B244" s="76"/>
      <c r="C244" s="76"/>
      <c r="D244" s="57"/>
      <c r="E244" s="57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ht="14.25" customHeight="1">
      <c r="A245" s="76"/>
      <c r="B245" s="76"/>
      <c r="C245" s="76"/>
      <c r="D245" s="57"/>
      <c r="E245" s="57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ht="14.25" customHeight="1">
      <c r="A246" s="76"/>
      <c r="B246" s="76"/>
      <c r="C246" s="76"/>
      <c r="D246" s="57"/>
      <c r="E246" s="57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ht="14.25" customHeight="1">
      <c r="A247" s="76"/>
      <c r="B247" s="76"/>
      <c r="C247" s="76"/>
      <c r="D247" s="57"/>
      <c r="E247" s="57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ht="14.25" customHeight="1">
      <c r="A248" s="76"/>
      <c r="B248" s="76"/>
      <c r="C248" s="76"/>
      <c r="D248" s="57"/>
      <c r="E248" s="57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ht="14.25" customHeight="1">
      <c r="A249" s="76"/>
      <c r="B249" s="76"/>
      <c r="C249" s="76"/>
      <c r="D249" s="57"/>
      <c r="E249" s="57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ht="14.25" customHeight="1">
      <c r="A250" s="76"/>
      <c r="B250" s="76"/>
      <c r="C250" s="76"/>
      <c r="D250" s="57"/>
      <c r="E250" s="57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ht="14.25" customHeight="1">
      <c r="A251" s="76"/>
      <c r="B251" s="76"/>
      <c r="C251" s="76"/>
      <c r="D251" s="57"/>
      <c r="E251" s="57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ht="14.25" customHeight="1">
      <c r="A252" s="76"/>
      <c r="B252" s="76"/>
      <c r="C252" s="76"/>
      <c r="D252" s="57"/>
      <c r="E252" s="57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ht="14.25" customHeight="1">
      <c r="A253" s="76"/>
      <c r="B253" s="76"/>
      <c r="C253" s="76"/>
      <c r="D253" s="57"/>
      <c r="E253" s="57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ht="14.25" customHeight="1">
      <c r="A254" s="76"/>
      <c r="B254" s="76"/>
      <c r="C254" s="76"/>
      <c r="D254" s="57"/>
      <c r="E254" s="57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ht="14.25" customHeight="1">
      <c r="A255" s="76"/>
      <c r="B255" s="76"/>
      <c r="C255" s="76"/>
      <c r="D255" s="57"/>
      <c r="E255" s="57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ht="14.25" customHeight="1">
      <c r="A256" s="76"/>
      <c r="B256" s="76"/>
      <c r="C256" s="76"/>
      <c r="D256" s="57"/>
      <c r="E256" s="57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ht="14.25" customHeight="1">
      <c r="A257" s="76"/>
      <c r="B257" s="76"/>
      <c r="C257" s="76"/>
      <c r="D257" s="57"/>
      <c r="E257" s="57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ht="14.25" customHeight="1">
      <c r="A258" s="76"/>
      <c r="B258" s="76"/>
      <c r="C258" s="76"/>
      <c r="D258" s="57"/>
      <c r="E258" s="57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ht="14.25" customHeight="1">
      <c r="A259" s="76"/>
      <c r="B259" s="76"/>
      <c r="C259" s="76"/>
      <c r="D259" s="57"/>
      <c r="E259" s="57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ht="14.25" customHeight="1">
      <c r="A260" s="76"/>
      <c r="B260" s="76"/>
      <c r="C260" s="76"/>
      <c r="D260" s="57"/>
      <c r="E260" s="57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ht="14.25" customHeight="1">
      <c r="A261" s="76"/>
      <c r="B261" s="76"/>
      <c r="C261" s="76"/>
      <c r="D261" s="57"/>
      <c r="E261" s="57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ht="14.25" customHeight="1">
      <c r="A262" s="76"/>
      <c r="B262" s="76"/>
      <c r="C262" s="76"/>
      <c r="D262" s="57"/>
      <c r="E262" s="57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ht="14.25" customHeight="1">
      <c r="A263" s="76"/>
      <c r="B263" s="76"/>
      <c r="C263" s="76"/>
      <c r="D263" s="57"/>
      <c r="E263" s="57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ht="14.25" customHeight="1">
      <c r="A264" s="76"/>
      <c r="B264" s="76"/>
      <c r="C264" s="76"/>
      <c r="D264" s="57"/>
      <c r="E264" s="57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ht="14.25" customHeight="1">
      <c r="A265" s="76"/>
      <c r="B265" s="76"/>
      <c r="C265" s="76"/>
      <c r="D265" s="57"/>
      <c r="E265" s="57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ht="14.25" customHeight="1">
      <c r="A266" s="76"/>
      <c r="B266" s="76"/>
      <c r="C266" s="76"/>
      <c r="D266" s="57"/>
      <c r="E266" s="57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ht="14.25" customHeight="1">
      <c r="A267" s="76"/>
      <c r="B267" s="76"/>
      <c r="C267" s="76"/>
      <c r="D267" s="57"/>
      <c r="E267" s="57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ht="14.25" customHeight="1">
      <c r="A268" s="76"/>
      <c r="B268" s="76"/>
      <c r="C268" s="76"/>
      <c r="D268" s="57"/>
      <c r="E268" s="57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ht="14.25" customHeight="1">
      <c r="A269" s="76"/>
      <c r="B269" s="76"/>
      <c r="C269" s="76"/>
      <c r="D269" s="57"/>
      <c r="E269" s="57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ht="14.25" customHeight="1">
      <c r="A270" s="76"/>
      <c r="B270" s="76"/>
      <c r="C270" s="76"/>
      <c r="D270" s="57"/>
      <c r="E270" s="57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ht="14.25" customHeight="1">
      <c r="A271" s="76"/>
      <c r="B271" s="76"/>
      <c r="C271" s="76"/>
      <c r="D271" s="57"/>
      <c r="E271" s="57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ht="14.25" customHeight="1">
      <c r="A272" s="76"/>
      <c r="B272" s="76"/>
      <c r="C272" s="76"/>
      <c r="D272" s="57"/>
      <c r="E272" s="57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ht="14.25" customHeight="1">
      <c r="A273" s="76"/>
      <c r="B273" s="76"/>
      <c r="C273" s="76"/>
      <c r="D273" s="57"/>
      <c r="E273" s="57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ht="14.25" customHeight="1">
      <c r="A274" s="76"/>
      <c r="B274" s="76"/>
      <c r="C274" s="76"/>
      <c r="D274" s="57"/>
      <c r="E274" s="57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ht="14.25" customHeight="1">
      <c r="A275" s="76"/>
      <c r="B275" s="76"/>
      <c r="C275" s="76"/>
      <c r="D275" s="57"/>
      <c r="E275" s="57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ht="14.25" customHeight="1">
      <c r="A276" s="76"/>
      <c r="B276" s="76"/>
      <c r="C276" s="76"/>
      <c r="D276" s="57"/>
      <c r="E276" s="57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ht="14.25" customHeight="1">
      <c r="A277" s="76"/>
      <c r="B277" s="76"/>
      <c r="C277" s="76"/>
      <c r="D277" s="57"/>
      <c r="E277" s="57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ht="14.25" customHeight="1">
      <c r="A278" s="76"/>
      <c r="B278" s="76"/>
      <c r="C278" s="76"/>
      <c r="D278" s="57"/>
      <c r="E278" s="57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ht="14.25" customHeight="1">
      <c r="A279" s="76"/>
      <c r="B279" s="76"/>
      <c r="C279" s="76"/>
      <c r="D279" s="57"/>
      <c r="E279" s="57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ht="14.25" customHeight="1">
      <c r="A280" s="76"/>
      <c r="B280" s="76"/>
      <c r="C280" s="76"/>
      <c r="D280" s="57"/>
      <c r="E280" s="57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ht="14.25" customHeight="1">
      <c r="A281" s="76"/>
      <c r="B281" s="76"/>
      <c r="C281" s="76"/>
      <c r="D281" s="57"/>
      <c r="E281" s="57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ht="14.25" customHeight="1">
      <c r="A282" s="76"/>
      <c r="B282" s="76"/>
      <c r="C282" s="76"/>
      <c r="D282" s="57"/>
      <c r="E282" s="57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ht="14.25" customHeight="1">
      <c r="A283" s="76"/>
      <c r="B283" s="76"/>
      <c r="C283" s="76"/>
      <c r="D283" s="57"/>
      <c r="E283" s="57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ht="14.25" customHeight="1">
      <c r="A284" s="76"/>
      <c r="B284" s="76"/>
      <c r="C284" s="76"/>
      <c r="D284" s="57"/>
      <c r="E284" s="57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ht="14.25" customHeight="1">
      <c r="A285" s="76"/>
      <c r="B285" s="76"/>
      <c r="C285" s="76"/>
      <c r="D285" s="57"/>
      <c r="E285" s="57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ht="14.25" customHeight="1">
      <c r="A286" s="76"/>
      <c r="B286" s="76"/>
      <c r="C286" s="76"/>
      <c r="D286" s="57"/>
      <c r="E286" s="57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ht="14.25" customHeight="1">
      <c r="A287" s="76"/>
      <c r="B287" s="76"/>
      <c r="C287" s="76"/>
      <c r="D287" s="57"/>
      <c r="E287" s="57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ht="14.25" customHeight="1">
      <c r="A288" s="76"/>
      <c r="B288" s="76"/>
      <c r="C288" s="76"/>
      <c r="D288" s="57"/>
      <c r="E288" s="57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ht="14.25" customHeight="1">
      <c r="A289" s="76"/>
      <c r="B289" s="76"/>
      <c r="C289" s="76"/>
      <c r="D289" s="57"/>
      <c r="E289" s="57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ht="14.25" customHeight="1">
      <c r="A290" s="76"/>
      <c r="B290" s="76"/>
      <c r="C290" s="76"/>
      <c r="D290" s="57"/>
      <c r="E290" s="57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ht="14.25" customHeight="1">
      <c r="A291" s="76"/>
      <c r="B291" s="76"/>
      <c r="C291" s="76"/>
      <c r="D291" s="57"/>
      <c r="E291" s="57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ht="14.25" customHeight="1">
      <c r="A292" s="76"/>
      <c r="B292" s="76"/>
      <c r="C292" s="76"/>
      <c r="D292" s="57"/>
      <c r="E292" s="57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ht="14.25" customHeight="1">
      <c r="A293" s="76"/>
      <c r="B293" s="76"/>
      <c r="C293" s="76"/>
      <c r="D293" s="57"/>
      <c r="E293" s="57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ht="14.25" customHeight="1">
      <c r="A294" s="76"/>
      <c r="B294" s="76"/>
      <c r="C294" s="76"/>
      <c r="D294" s="57"/>
      <c r="E294" s="57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ht="14.25" customHeight="1">
      <c r="A295" s="76"/>
      <c r="B295" s="76"/>
      <c r="C295" s="76"/>
      <c r="D295" s="57"/>
      <c r="E295" s="57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ht="14.25" customHeight="1">
      <c r="A296" s="76"/>
      <c r="B296" s="76"/>
      <c r="C296" s="76"/>
      <c r="D296" s="57"/>
      <c r="E296" s="57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ht="14.25" customHeight="1">
      <c r="A297" s="76"/>
      <c r="B297" s="76"/>
      <c r="C297" s="76"/>
      <c r="D297" s="57"/>
      <c r="E297" s="57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ht="14.25" customHeight="1">
      <c r="A298" s="76"/>
      <c r="B298" s="76"/>
      <c r="C298" s="76"/>
      <c r="D298" s="57"/>
      <c r="E298" s="57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ht="14.25" customHeight="1">
      <c r="A299" s="76"/>
      <c r="B299" s="76"/>
      <c r="C299" s="76"/>
      <c r="D299" s="57"/>
      <c r="E299" s="57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ht="14.25" customHeight="1">
      <c r="A300" s="76"/>
      <c r="B300" s="76"/>
      <c r="C300" s="76"/>
      <c r="D300" s="57"/>
      <c r="E300" s="57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ht="14.25" customHeight="1">
      <c r="A301" s="76"/>
      <c r="B301" s="76"/>
      <c r="C301" s="76"/>
      <c r="D301" s="57"/>
      <c r="E301" s="57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ht="14.25" customHeight="1">
      <c r="A302" s="76"/>
      <c r="B302" s="76"/>
      <c r="C302" s="76"/>
      <c r="D302" s="57"/>
      <c r="E302" s="57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ht="14.25" customHeight="1">
      <c r="A303" s="76"/>
      <c r="B303" s="76"/>
      <c r="C303" s="76"/>
      <c r="D303" s="57"/>
      <c r="E303" s="57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ht="14.25" customHeight="1">
      <c r="A304" s="76"/>
      <c r="B304" s="76"/>
      <c r="C304" s="76"/>
      <c r="D304" s="57"/>
      <c r="E304" s="57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ht="14.25" customHeight="1">
      <c r="A305" s="76"/>
      <c r="B305" s="76"/>
      <c r="C305" s="76"/>
      <c r="D305" s="57"/>
      <c r="E305" s="57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ht="14.25" customHeight="1">
      <c r="A306" s="76"/>
      <c r="B306" s="76"/>
      <c r="C306" s="76"/>
      <c r="D306" s="57"/>
      <c r="E306" s="57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ht="14.25" customHeight="1">
      <c r="A307" s="76"/>
      <c r="B307" s="76"/>
      <c r="C307" s="76"/>
      <c r="D307" s="57"/>
      <c r="E307" s="57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ht="14.25" customHeight="1">
      <c r="A308" s="76"/>
      <c r="B308" s="76"/>
      <c r="C308" s="76"/>
      <c r="D308" s="57"/>
      <c r="E308" s="57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ht="14.25" customHeight="1">
      <c r="A309" s="76"/>
      <c r="B309" s="76"/>
      <c r="C309" s="76"/>
      <c r="D309" s="57"/>
      <c r="E309" s="57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ht="14.25" customHeight="1">
      <c r="A310" s="76"/>
      <c r="B310" s="76"/>
      <c r="C310" s="76"/>
      <c r="D310" s="57"/>
      <c r="E310" s="57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ht="14.25" customHeight="1">
      <c r="A311" s="76"/>
      <c r="B311" s="76"/>
      <c r="C311" s="76"/>
      <c r="D311" s="57"/>
      <c r="E311" s="57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ht="14.25" customHeight="1">
      <c r="A312" s="76"/>
      <c r="B312" s="76"/>
      <c r="C312" s="76"/>
      <c r="D312" s="57"/>
      <c r="E312" s="57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ht="14.25" customHeight="1">
      <c r="A313" s="76"/>
      <c r="B313" s="76"/>
      <c r="C313" s="76"/>
      <c r="D313" s="57"/>
      <c r="E313" s="57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ht="14.25" customHeight="1">
      <c r="A314" s="76"/>
      <c r="B314" s="76"/>
      <c r="C314" s="76"/>
      <c r="D314" s="57"/>
      <c r="E314" s="57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ht="14.25" customHeight="1">
      <c r="A315" s="76"/>
      <c r="B315" s="76"/>
      <c r="C315" s="76"/>
      <c r="D315" s="57"/>
      <c r="E315" s="57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ht="14.25" customHeight="1">
      <c r="A316" s="76"/>
      <c r="B316" s="76"/>
      <c r="C316" s="76"/>
      <c r="D316" s="57"/>
      <c r="E316" s="57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ht="14.25" customHeight="1">
      <c r="A317" s="76"/>
      <c r="B317" s="76"/>
      <c r="C317" s="76"/>
      <c r="D317" s="57"/>
      <c r="E317" s="57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ht="14.25" customHeight="1">
      <c r="A318" s="76"/>
      <c r="B318" s="76"/>
      <c r="C318" s="76"/>
      <c r="D318" s="57"/>
      <c r="E318" s="57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ht="14.25" customHeight="1">
      <c r="A319" s="76"/>
      <c r="B319" s="76"/>
      <c r="C319" s="76"/>
      <c r="D319" s="57"/>
      <c r="E319" s="57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ht="14.25" customHeight="1">
      <c r="A320" s="76"/>
      <c r="B320" s="76"/>
      <c r="C320" s="76"/>
      <c r="D320" s="57"/>
      <c r="E320" s="57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ht="14.25" customHeight="1">
      <c r="A321" s="76"/>
      <c r="B321" s="76"/>
      <c r="C321" s="76"/>
      <c r="D321" s="57"/>
      <c r="E321" s="57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ht="14.25" customHeight="1">
      <c r="A322" s="76"/>
      <c r="B322" s="76"/>
      <c r="C322" s="76"/>
      <c r="D322" s="57"/>
      <c r="E322" s="57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ht="14.25" customHeight="1">
      <c r="A323" s="76"/>
      <c r="B323" s="76"/>
      <c r="C323" s="76"/>
      <c r="D323" s="57"/>
      <c r="E323" s="57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ht="14.25" customHeight="1">
      <c r="A324" s="76"/>
      <c r="B324" s="76"/>
      <c r="C324" s="76"/>
      <c r="D324" s="57"/>
      <c r="E324" s="57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ht="14.25" customHeight="1">
      <c r="A325" s="76"/>
      <c r="B325" s="76"/>
      <c r="C325" s="76"/>
      <c r="D325" s="57"/>
      <c r="E325" s="57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ht="14.25" customHeight="1">
      <c r="A326" s="76"/>
      <c r="B326" s="76"/>
      <c r="C326" s="76"/>
      <c r="D326" s="57"/>
      <c r="E326" s="57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ht="14.25" customHeight="1">
      <c r="A327" s="76"/>
      <c r="B327" s="76"/>
      <c r="C327" s="76"/>
      <c r="D327" s="57"/>
      <c r="E327" s="57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ht="14.25" customHeight="1">
      <c r="A328" s="76"/>
      <c r="B328" s="76"/>
      <c r="C328" s="76"/>
      <c r="D328" s="57"/>
      <c r="E328" s="57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ht="14.25" customHeight="1">
      <c r="A329" s="76"/>
      <c r="B329" s="76"/>
      <c r="C329" s="76"/>
      <c r="D329" s="57"/>
      <c r="E329" s="57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ht="14.25" customHeight="1">
      <c r="A330" s="76"/>
      <c r="B330" s="76"/>
      <c r="C330" s="76"/>
      <c r="D330" s="57"/>
      <c r="E330" s="57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ht="14.25" customHeight="1">
      <c r="A331" s="76"/>
      <c r="B331" s="76"/>
      <c r="C331" s="76"/>
      <c r="D331" s="57"/>
      <c r="E331" s="57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ht="14.25" customHeight="1">
      <c r="A332" s="76"/>
      <c r="B332" s="76"/>
      <c r="C332" s="76"/>
      <c r="D332" s="57"/>
      <c r="E332" s="57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ht="14.25" customHeight="1">
      <c r="A333" s="76"/>
      <c r="B333" s="76"/>
      <c r="C333" s="76"/>
      <c r="D333" s="57"/>
      <c r="E333" s="57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ht="14.25" customHeight="1">
      <c r="A334" s="76"/>
      <c r="B334" s="76"/>
      <c r="C334" s="76"/>
      <c r="D334" s="57"/>
      <c r="E334" s="57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ht="14.25" customHeight="1">
      <c r="A335" s="76"/>
      <c r="B335" s="76"/>
      <c r="C335" s="76"/>
      <c r="D335" s="57"/>
      <c r="E335" s="57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ht="14.25" customHeight="1">
      <c r="A336" s="76"/>
      <c r="B336" s="76"/>
      <c r="C336" s="76"/>
      <c r="D336" s="57"/>
      <c r="E336" s="57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ht="14.25" customHeight="1">
      <c r="A337" s="76"/>
      <c r="B337" s="76"/>
      <c r="C337" s="76"/>
      <c r="D337" s="57"/>
      <c r="E337" s="57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ht="14.25" customHeight="1">
      <c r="A338" s="76"/>
      <c r="B338" s="76"/>
      <c r="C338" s="76"/>
      <c r="D338" s="57"/>
      <c r="E338" s="57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ht="14.25" customHeight="1">
      <c r="A339" s="76"/>
      <c r="B339" s="76"/>
      <c r="C339" s="76"/>
      <c r="D339" s="57"/>
      <c r="E339" s="57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ht="14.25" customHeight="1">
      <c r="A340" s="76"/>
      <c r="B340" s="76"/>
      <c r="C340" s="76"/>
      <c r="D340" s="57"/>
      <c r="E340" s="57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ht="14.25" customHeight="1">
      <c r="A341" s="76"/>
      <c r="B341" s="76"/>
      <c r="C341" s="76"/>
      <c r="D341" s="57"/>
      <c r="E341" s="57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ht="14.25" customHeight="1">
      <c r="A342" s="76"/>
      <c r="B342" s="76"/>
      <c r="C342" s="76"/>
      <c r="D342" s="57"/>
      <c r="E342" s="57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ht="14.25" customHeight="1">
      <c r="A343" s="76"/>
      <c r="B343" s="76"/>
      <c r="C343" s="76"/>
      <c r="D343" s="57"/>
      <c r="E343" s="57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ht="14.25" customHeight="1">
      <c r="A344" s="76"/>
      <c r="B344" s="76"/>
      <c r="C344" s="76"/>
      <c r="D344" s="57"/>
      <c r="E344" s="57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ht="14.25" customHeight="1">
      <c r="A345" s="76"/>
      <c r="B345" s="76"/>
      <c r="C345" s="76"/>
      <c r="D345" s="57"/>
      <c r="E345" s="57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ht="14.25" customHeight="1">
      <c r="A346" s="76"/>
      <c r="B346" s="76"/>
      <c r="C346" s="76"/>
      <c r="D346" s="57"/>
      <c r="E346" s="57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ht="14.25" customHeight="1">
      <c r="A347" s="76"/>
      <c r="B347" s="76"/>
      <c r="C347" s="76"/>
      <c r="D347" s="57"/>
      <c r="E347" s="57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ht="14.25" customHeight="1">
      <c r="A348" s="76"/>
      <c r="B348" s="76"/>
      <c r="C348" s="76"/>
      <c r="D348" s="57"/>
      <c r="E348" s="57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ht="14.25" customHeight="1">
      <c r="A349" s="76"/>
      <c r="B349" s="76"/>
      <c r="C349" s="76"/>
      <c r="D349" s="57"/>
      <c r="E349" s="57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ht="14.25" customHeight="1">
      <c r="A350" s="76"/>
      <c r="B350" s="76"/>
      <c r="C350" s="76"/>
      <c r="D350" s="57"/>
      <c r="E350" s="57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ht="14.25" customHeight="1">
      <c r="A351" s="76"/>
      <c r="B351" s="76"/>
      <c r="C351" s="76"/>
      <c r="D351" s="57"/>
      <c r="E351" s="57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ht="14.25" customHeight="1">
      <c r="A352" s="76"/>
      <c r="B352" s="76"/>
      <c r="C352" s="76"/>
      <c r="D352" s="57"/>
      <c r="E352" s="57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ht="14.25" customHeight="1">
      <c r="A353" s="76"/>
      <c r="B353" s="76"/>
      <c r="C353" s="76"/>
      <c r="D353" s="57"/>
      <c r="E353" s="57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ht="14.25" customHeight="1">
      <c r="A354" s="76"/>
      <c r="B354" s="76"/>
      <c r="C354" s="76"/>
      <c r="D354" s="57"/>
      <c r="E354" s="57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ht="14.25" customHeight="1">
      <c r="A355" s="76"/>
      <c r="B355" s="76"/>
      <c r="C355" s="76"/>
      <c r="D355" s="57"/>
      <c r="E355" s="57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ht="14.25" customHeight="1">
      <c r="A356" s="76"/>
      <c r="B356" s="76"/>
      <c r="C356" s="76"/>
      <c r="D356" s="57"/>
      <c r="E356" s="57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ht="14.25" customHeight="1">
      <c r="A357" s="76"/>
      <c r="B357" s="76"/>
      <c r="C357" s="76"/>
      <c r="D357" s="57"/>
      <c r="E357" s="57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ht="14.25" customHeight="1">
      <c r="A358" s="76"/>
      <c r="B358" s="76"/>
      <c r="C358" s="76"/>
      <c r="D358" s="57"/>
      <c r="E358" s="57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ht="14.25" customHeight="1">
      <c r="A359" s="76"/>
      <c r="B359" s="76"/>
      <c r="C359" s="76"/>
      <c r="D359" s="57"/>
      <c r="E359" s="57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ht="14.25" customHeight="1">
      <c r="A360" s="76"/>
      <c r="B360" s="76"/>
      <c r="C360" s="76"/>
      <c r="D360" s="57"/>
      <c r="E360" s="57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ht="14.25" customHeight="1">
      <c r="A361" s="76"/>
      <c r="B361" s="76"/>
      <c r="C361" s="76"/>
      <c r="D361" s="57"/>
      <c r="E361" s="57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ht="14.25" customHeight="1">
      <c r="A362" s="76"/>
      <c r="B362" s="76"/>
      <c r="C362" s="76"/>
      <c r="D362" s="57"/>
      <c r="E362" s="57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ht="14.25" customHeight="1">
      <c r="A363" s="76"/>
      <c r="B363" s="76"/>
      <c r="C363" s="76"/>
      <c r="D363" s="57"/>
      <c r="E363" s="57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ht="14.25" customHeight="1">
      <c r="A364" s="76"/>
      <c r="B364" s="76"/>
      <c r="C364" s="76"/>
      <c r="D364" s="57"/>
      <c r="E364" s="57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ht="14.25" customHeight="1">
      <c r="A365" s="76"/>
      <c r="B365" s="76"/>
      <c r="C365" s="76"/>
      <c r="D365" s="57"/>
      <c r="E365" s="57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ht="14.25" customHeight="1">
      <c r="A366" s="76"/>
      <c r="B366" s="76"/>
      <c r="C366" s="76"/>
      <c r="D366" s="57"/>
      <c r="E366" s="57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ht="14.25" customHeight="1">
      <c r="A367" s="76"/>
      <c r="B367" s="76"/>
      <c r="C367" s="76"/>
      <c r="D367" s="57"/>
      <c r="E367" s="57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ht="14.25" customHeight="1">
      <c r="A368" s="76"/>
      <c r="B368" s="76"/>
      <c r="C368" s="76"/>
      <c r="D368" s="57"/>
      <c r="E368" s="57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ht="14.25" customHeight="1">
      <c r="A369" s="76"/>
      <c r="B369" s="76"/>
      <c r="C369" s="76"/>
      <c r="D369" s="57"/>
      <c r="E369" s="57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ht="14.25" customHeight="1">
      <c r="A370" s="76"/>
      <c r="B370" s="76"/>
      <c r="C370" s="76"/>
      <c r="D370" s="57"/>
      <c r="E370" s="57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ht="14.25" customHeight="1">
      <c r="A371" s="76"/>
      <c r="B371" s="76"/>
      <c r="C371" s="76"/>
      <c r="D371" s="57"/>
      <c r="E371" s="57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ht="14.25" customHeight="1">
      <c r="A372" s="76"/>
      <c r="B372" s="76"/>
      <c r="C372" s="76"/>
      <c r="D372" s="57"/>
      <c r="E372" s="57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ht="14.25" customHeight="1">
      <c r="A373" s="76"/>
      <c r="B373" s="76"/>
      <c r="C373" s="76"/>
      <c r="D373" s="57"/>
      <c r="E373" s="57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ht="14.25" customHeight="1">
      <c r="A374" s="76"/>
      <c r="B374" s="76"/>
      <c r="C374" s="76"/>
      <c r="D374" s="57"/>
      <c r="E374" s="57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ht="14.25" customHeight="1">
      <c r="A375" s="76"/>
      <c r="B375" s="76"/>
      <c r="C375" s="76"/>
      <c r="D375" s="57"/>
      <c r="E375" s="57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ht="14.25" customHeight="1">
      <c r="A376" s="76"/>
      <c r="B376" s="76"/>
      <c r="C376" s="76"/>
      <c r="D376" s="57"/>
      <c r="E376" s="57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ht="14.25" customHeight="1">
      <c r="A377" s="76"/>
      <c r="B377" s="76"/>
      <c r="C377" s="76"/>
      <c r="D377" s="57"/>
      <c r="E377" s="57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ht="14.25" customHeight="1">
      <c r="A378" s="76"/>
      <c r="B378" s="76"/>
      <c r="C378" s="76"/>
      <c r="D378" s="57"/>
      <c r="E378" s="57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ht="14.25" customHeight="1">
      <c r="A379" s="76"/>
      <c r="B379" s="76"/>
      <c r="C379" s="76"/>
      <c r="D379" s="57"/>
      <c r="E379" s="57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ht="14.25" customHeight="1">
      <c r="A380" s="76"/>
      <c r="B380" s="76"/>
      <c r="C380" s="76"/>
      <c r="D380" s="57"/>
      <c r="E380" s="57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ht="15.75" customHeight="1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ht="15.75" customHeight="1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ht="15.75" customHeight="1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ht="15.75" customHeight="1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ht="15.75" customHeight="1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ht="15.75" customHeight="1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ht="15.75" customHeight="1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ht="15.75" customHeight="1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ht="15.75" customHeight="1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ht="15.75" customHeight="1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ht="15.75" customHeight="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ht="15.75" customHeight="1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ht="15.75" customHeight="1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ht="15.75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ht="15.75" customHeight="1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ht="15.75" customHeight="1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ht="15.75" customHeight="1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ht="15.75" customHeight="1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ht="15.75" customHeight="1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ht="15.75" customHeight="1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ht="15.75" customHeight="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ht="15.75" customHeight="1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ht="15.75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ht="15.75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ht="15.75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ht="15.75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ht="15.75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ht="15.75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ht="15.75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ht="15.75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ht="15.75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ht="15.75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ht="15.75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ht="15.75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ht="15.75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ht="15.75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ht="15.75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ht="15.75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ht="15.75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ht="15.75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ht="15.75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ht="15.75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ht="15.75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ht="15.75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ht="15.75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ht="15.75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ht="15.75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ht="15.75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ht="15.75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ht="15.75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ht="15.75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ht="15.75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ht="15.75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ht="15.75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ht="15.75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ht="15.75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ht="15.75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ht="15.75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ht="15.75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ht="15.75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ht="15.75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ht="15.75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ht="15.75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ht="15.75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ht="15.75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ht="15.75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ht="15.75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ht="15.75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ht="15.75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ht="15.75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ht="15.75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ht="15.75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ht="15.75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ht="15.75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ht="15.75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ht="15.75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ht="15.75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ht="15.75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ht="15.75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ht="15.75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ht="15.75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ht="15.75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ht="15.75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ht="15.75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ht="15.75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ht="15.75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ht="15.75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ht="15.75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ht="15.75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ht="15.75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ht="15.75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ht="15.75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ht="15.75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ht="15.75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ht="15.75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ht="15.75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ht="15.75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ht="15.75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ht="15.75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ht="15.75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ht="15.75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ht="15.75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ht="15.75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ht="15.75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ht="15.75" customHeight="1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ht="15.75" customHeight="1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ht="15.75" customHeight="1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ht="15.75" customHeight="1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ht="15.75" customHeight="1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ht="15.75" customHeight="1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ht="15.75" customHeight="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ht="15.75" customHeight="1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ht="15.75" customHeight="1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ht="15.75" customHeight="1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ht="15.75" customHeight="1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ht="15.75" customHeight="1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ht="15.75" customHeight="1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ht="15.75" customHeight="1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ht="15.75" customHeight="1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ht="15.75" customHeight="1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ht="15.75" customHeight="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ht="15.75" customHeight="1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ht="15.75" customHeight="1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ht="15.75" customHeight="1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ht="15.75" customHeight="1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ht="15.75" customHeight="1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ht="15.75" customHeight="1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ht="15.75" customHeight="1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ht="15.75" customHeight="1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ht="15.75" customHeight="1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ht="15.75" customHeight="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ht="15.75" customHeight="1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ht="15.75" customHeight="1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ht="15.75" customHeight="1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ht="15.75" customHeight="1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ht="15.75" customHeight="1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ht="15.75" customHeight="1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ht="15.75" customHeight="1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ht="15.75" customHeight="1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ht="15.75" customHeight="1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ht="15.75" customHeight="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ht="15.75" customHeight="1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ht="15.75" customHeight="1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ht="15.75" customHeight="1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ht="15.75" customHeight="1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ht="15.75" customHeight="1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ht="15.75" customHeight="1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ht="15.75" customHeight="1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ht="15.75" customHeight="1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ht="15.75" customHeight="1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ht="15.75" customHeight="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ht="15.75" customHeight="1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ht="15.75" customHeight="1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ht="15.75" customHeight="1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ht="15.75" customHeight="1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ht="15.75" customHeight="1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ht="15.75" customHeight="1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ht="15.75" customHeight="1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ht="15.75" customHeight="1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ht="15.75" customHeight="1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ht="15.75" customHeight="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ht="15.75" customHeight="1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ht="15.75" customHeight="1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ht="15.75" customHeight="1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ht="15.75" customHeight="1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ht="15.75" customHeight="1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ht="15.75" customHeight="1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ht="15.75" customHeight="1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ht="15.75" customHeight="1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ht="15.75" customHeight="1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ht="15.75" customHeight="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ht="15.75" customHeight="1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ht="15.75" customHeight="1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ht="15.75" customHeight="1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ht="15.75" customHeight="1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ht="15.75" customHeight="1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ht="15.75" customHeight="1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ht="15.75" customHeight="1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ht="15.75" customHeight="1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ht="15.75" customHeight="1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ht="15.75" customHeight="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ht="15.75" customHeight="1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ht="15.75" customHeight="1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ht="15.75" customHeight="1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ht="15.75" customHeight="1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ht="15.75" customHeight="1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ht="15.75" customHeight="1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ht="15.75" customHeight="1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ht="15.75" customHeight="1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ht="15.75" customHeight="1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ht="15.75" customHeight="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ht="15.75" customHeight="1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ht="15.75" customHeight="1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ht="15.75" customHeight="1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ht="15.75" customHeight="1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ht="15.75" customHeight="1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ht="15.75" customHeight="1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ht="15.75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ht="15.75" customHeight="1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ht="15.75" customHeight="1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ht="15.75" customHeight="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ht="15.75" customHeight="1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ht="15.75" customHeight="1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ht="15.75" customHeight="1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ht="15.75" customHeight="1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ht="15.75" customHeight="1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ht="15.75" customHeight="1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ht="15.75" customHeight="1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ht="15.75" customHeight="1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ht="15.75" customHeight="1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ht="15.75" customHeight="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ht="15.75" customHeight="1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ht="15.75" customHeight="1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ht="15.75" customHeight="1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ht="15.75" customHeight="1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ht="15.75" customHeight="1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ht="15.75" customHeight="1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ht="15.75" customHeight="1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ht="15.75" customHeight="1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ht="15.75" customHeight="1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ht="15.75" customHeight="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ht="15.75" customHeight="1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ht="15.75" customHeight="1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ht="15.75" customHeight="1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ht="15.75" customHeight="1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ht="15.75" customHeight="1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ht="15.75" customHeight="1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ht="15.75" customHeight="1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ht="15.75" customHeight="1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ht="15.75" customHeight="1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ht="15.75" customHeight="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ht="15.75" customHeight="1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ht="15.75" customHeight="1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ht="15.75" customHeight="1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ht="15.75" customHeight="1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ht="15.75" customHeight="1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ht="15.75" customHeight="1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ht="15.75" customHeight="1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ht="15.75" customHeight="1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ht="15.75" customHeight="1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ht="15.75" customHeight="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ht="15.75" customHeight="1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ht="15.75" customHeight="1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ht="15.75" customHeight="1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ht="15.75" customHeight="1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ht="15.75" customHeight="1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ht="15.75" customHeight="1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ht="15.75" customHeight="1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ht="15.75" customHeight="1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ht="15.75" customHeight="1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ht="15.75" customHeight="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ht="15.75" customHeight="1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ht="15.75" customHeight="1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ht="15.75" customHeight="1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ht="15.75" customHeight="1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ht="15.75" customHeight="1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ht="15.75" customHeight="1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ht="15.75" customHeight="1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ht="15.75" customHeight="1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ht="15.75" customHeight="1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ht="15.75" customHeight="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ht="15.75" customHeight="1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ht="15.75" customHeight="1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ht="15.75" customHeight="1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ht="15.75" customHeight="1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ht="15.75" customHeight="1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ht="15.75" customHeight="1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ht="15.75" customHeight="1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ht="15.75" customHeight="1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ht="15.75" customHeight="1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ht="15.75" customHeight="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ht="15.75" customHeight="1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ht="15.75" customHeight="1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ht="15.75" customHeight="1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ht="15.75" customHeight="1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ht="15.75" customHeight="1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ht="15.75" customHeight="1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ht="15.75" customHeight="1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ht="15.75" customHeight="1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ht="15.75" customHeight="1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ht="15.75" customHeight="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ht="15.75" customHeight="1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ht="15.75" customHeight="1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ht="15.75" customHeight="1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ht="15.75" customHeight="1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ht="15.75" customHeight="1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ht="15.75" customHeight="1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ht="15.75" customHeight="1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ht="15.75" customHeight="1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ht="15.75" customHeight="1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ht="15.75" customHeight="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ht="15.75" customHeight="1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ht="15.75" customHeight="1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ht="15.75" customHeight="1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ht="15.75" customHeight="1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ht="15.75" customHeight="1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ht="15.75" customHeight="1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ht="15.75" customHeight="1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ht="15.75" customHeight="1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ht="15.75" customHeight="1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ht="15.75" customHeight="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ht="15.75" customHeight="1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ht="15.75" customHeight="1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ht="15.75" customHeight="1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ht="15.75" customHeight="1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ht="15.75" customHeight="1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ht="15.75" customHeight="1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ht="15.75" customHeight="1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ht="15.75" customHeight="1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ht="15.75" customHeight="1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ht="15.75" customHeight="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ht="15.75" customHeight="1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ht="15.75" customHeight="1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ht="15.75" customHeight="1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ht="15.75" customHeight="1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ht="15.75" customHeight="1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ht="15.75" customHeight="1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ht="15.75" customHeight="1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ht="15.75" customHeight="1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ht="15.75" customHeight="1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ht="15.75" customHeight="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ht="15.75" customHeight="1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ht="15.75" customHeight="1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ht="15.75" customHeight="1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ht="15.75" customHeight="1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ht="15.75" customHeight="1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ht="15.75" customHeight="1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ht="15.75" customHeight="1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ht="15.75" customHeight="1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ht="15.75" customHeight="1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ht="15.75" customHeight="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ht="15.75" customHeight="1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ht="15.75" customHeight="1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ht="15.75" customHeight="1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ht="15.75" customHeight="1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ht="15.75" customHeight="1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ht="15.75" customHeight="1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ht="15.75" customHeight="1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ht="15.75" customHeight="1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ht="15.75" customHeight="1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ht="15.75" customHeight="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ht="15.75" customHeight="1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ht="15.75" customHeight="1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ht="15.75" customHeight="1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ht="15.75" customHeight="1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ht="15.75" customHeight="1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ht="15.75" customHeight="1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ht="15.75" customHeight="1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ht="15.75" customHeight="1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ht="15.75" customHeight="1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ht="15.75" customHeight="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ht="15.75" customHeight="1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ht="15.75" customHeight="1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ht="15.75" customHeight="1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ht="15.75" customHeight="1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ht="15.75" customHeight="1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ht="15.75" customHeight="1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ht="15.75" customHeight="1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ht="15.75" customHeight="1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ht="15.75" customHeight="1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ht="15.75" customHeight="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ht="15.75" customHeight="1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ht="15.75" customHeight="1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ht="15.75" customHeight="1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ht="15.75" customHeight="1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ht="15.75" customHeight="1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ht="15.75" customHeight="1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ht="15.75" customHeight="1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ht="15.75" customHeight="1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ht="15.75" customHeight="1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ht="15.75" customHeight="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ht="15.75" customHeight="1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ht="15.75" customHeight="1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ht="15.75" customHeight="1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ht="15.75" customHeight="1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ht="15.75" customHeight="1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ht="15.75" customHeight="1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ht="15.75" customHeight="1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ht="15.75" customHeight="1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ht="15.75" customHeight="1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ht="15.75" customHeight="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ht="15.75" customHeight="1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ht="15.75" customHeight="1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ht="15.75" customHeight="1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ht="15.75" customHeight="1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ht="15.75" customHeight="1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ht="15.75" customHeight="1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ht="15.75" customHeight="1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ht="15.75" customHeight="1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ht="15.75" customHeight="1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ht="15.75" customHeight="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ht="15.75" customHeight="1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ht="15.75" customHeight="1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ht="15.75" customHeight="1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ht="15.75" customHeight="1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ht="15.75" customHeight="1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ht="15.75" customHeight="1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ht="15.75" customHeight="1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ht="15.75" customHeight="1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ht="15.75" customHeight="1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ht="15.75" customHeight="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ht="15.75" customHeight="1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ht="15.75" customHeight="1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ht="15.75" customHeight="1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ht="15.75" customHeight="1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ht="15.75" customHeight="1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ht="15.75" customHeight="1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ht="15.75" customHeight="1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ht="15.75" customHeight="1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ht="15.75" customHeight="1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ht="15.75" customHeight="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ht="15.75" customHeight="1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ht="15.75" customHeight="1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ht="15.75" customHeight="1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ht="15.75" customHeight="1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ht="15.75" customHeight="1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ht="15.75" customHeight="1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ht="15.75" customHeight="1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ht="15.75" customHeight="1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ht="15.75" customHeight="1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ht="15.75" customHeight="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ht="15.75" customHeight="1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ht="15.75" customHeight="1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ht="15.75" customHeight="1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ht="15.75" customHeight="1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ht="15.75" customHeight="1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ht="15.75" customHeight="1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ht="15.75" customHeight="1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ht="15.75" customHeight="1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ht="15.75" customHeight="1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ht="15.75" customHeight="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ht="15.75" customHeight="1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ht="15.75" customHeight="1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ht="15.75" customHeight="1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ht="15.75" customHeight="1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ht="15.75" customHeight="1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ht="15.75" customHeight="1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ht="15.75" customHeight="1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ht="15.75" customHeight="1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ht="15.75" customHeight="1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ht="15.75" customHeight="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ht="15.75" customHeight="1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ht="15.75" customHeight="1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ht="15.75" customHeight="1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ht="15.75" customHeight="1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ht="15.75" customHeight="1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ht="15.75" customHeight="1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ht="15.75" customHeight="1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ht="15.75" customHeight="1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ht="15.75" customHeight="1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ht="15.75" customHeight="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ht="15.75" customHeight="1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ht="15.75" customHeight="1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ht="15.75" customHeight="1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ht="15.75" customHeight="1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ht="15.75" customHeight="1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ht="15.75" customHeight="1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ht="15.75" customHeight="1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ht="15.75" customHeight="1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ht="15.75" customHeight="1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ht="15.75" customHeight="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ht="15.75" customHeight="1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ht="15.75" customHeight="1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ht="15.75" customHeight="1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ht="15.75" customHeight="1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ht="15.75" customHeight="1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ht="15.75" customHeight="1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ht="15.75" customHeight="1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ht="15.75" customHeight="1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ht="15.75" customHeight="1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ht="15.75" customHeight="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ht="15.75" customHeight="1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ht="15.75" customHeight="1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ht="15.75" customHeight="1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ht="15.75" customHeight="1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ht="15.75" customHeight="1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ht="15.75" customHeight="1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ht="15.75" customHeight="1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ht="15.75" customHeight="1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ht="15.75" customHeight="1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ht="15.75" customHeight="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ht="15.75" customHeight="1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ht="15.75" customHeight="1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ht="15.75" customHeight="1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ht="15.75" customHeight="1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ht="15.75" customHeight="1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ht="15.75" customHeight="1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ht="15.75" customHeight="1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ht="15.75" customHeight="1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ht="15.75" customHeight="1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ht="15.75" customHeight="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ht="15.75" customHeight="1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ht="15.75" customHeight="1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ht="15.75" customHeight="1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ht="15.75" customHeight="1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ht="15.75" customHeight="1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ht="15.75" customHeight="1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ht="15.75" customHeight="1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ht="15.75" customHeight="1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ht="15.75" customHeight="1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ht="15.75" customHeight="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ht="15.75" customHeight="1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ht="15.75" customHeight="1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ht="15.75" customHeight="1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ht="15.75" customHeight="1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ht="15.75" customHeight="1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ht="15.75" customHeight="1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ht="15.75" customHeight="1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ht="15.75" customHeight="1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ht="15.75" customHeight="1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ht="15.75" customHeight="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ht="15.75" customHeight="1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ht="15.75" customHeight="1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ht="15.75" customHeight="1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ht="15.75" customHeight="1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ht="15.75" customHeight="1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ht="15.75" customHeight="1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ht="15.75" customHeight="1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ht="15.75" customHeight="1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ht="15.75" customHeight="1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ht="15.75" customHeight="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ht="15.75" customHeight="1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ht="15.75" customHeight="1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ht="15.75" customHeight="1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ht="15.75" customHeight="1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ht="15.75" customHeight="1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ht="15.75" customHeight="1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ht="15.75" customHeight="1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ht="15.75" customHeight="1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ht="15.75" customHeight="1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ht="15.75" customHeight="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ht="15.75" customHeight="1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ht="15.75" customHeight="1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ht="15.75" customHeight="1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ht="15.75" customHeight="1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ht="15.75" customHeight="1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ht="15.75" customHeight="1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ht="15.75" customHeight="1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ht="15.75" customHeight="1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ht="15.75" customHeight="1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ht="15.75" customHeight="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ht="15.75" customHeight="1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ht="15.75" customHeight="1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ht="15.75" customHeight="1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ht="15.75" customHeight="1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ht="15.75" customHeight="1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ht="15.75" customHeight="1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ht="15.75" customHeight="1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ht="15.75" customHeight="1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ht="15.75" customHeight="1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ht="15.75" customHeight="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ht="15.75" customHeight="1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ht="15.75" customHeight="1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ht="15.75" customHeight="1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ht="15.75" customHeight="1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ht="15.75" customHeight="1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ht="15.75" customHeight="1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ht="15.75" customHeight="1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ht="15.75" customHeight="1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ht="15.75" customHeight="1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ht="15.75" customHeight="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ht="15.75" customHeight="1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ht="15.75" customHeight="1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ht="15.75" customHeight="1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ht="15.75" customHeight="1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ht="15.75" customHeight="1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ht="15.75" customHeight="1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ht="15.75" customHeight="1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ht="15.75" customHeight="1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ht="15.75" customHeight="1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ht="15.75" customHeight="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ht="15.75" customHeight="1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ht="15.75" customHeight="1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ht="15.75" customHeight="1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ht="15.75" customHeight="1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ht="15.75" customHeight="1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ht="15.75" customHeight="1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ht="15.75" customHeight="1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ht="15.75" customHeight="1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ht="15.75" customHeight="1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ht="15.75" customHeight="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ht="15.75" customHeight="1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ht="15.75" customHeight="1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ht="15.75" customHeight="1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ht="15.75" customHeight="1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ht="15.75" customHeight="1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ht="15.75" customHeight="1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ht="15.75" customHeight="1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ht="15.75" customHeight="1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ht="15.75" customHeight="1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ht="15.75" customHeight="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ht="15.75" customHeight="1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ht="15.75" customHeight="1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ht="15.75" customHeight="1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ht="15.75" customHeight="1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ht="15.75" customHeight="1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ht="15.75" customHeight="1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ht="15.75" customHeight="1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ht="15.75" customHeight="1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ht="15.75" customHeight="1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ht="15.75" customHeight="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ht="15.75" customHeight="1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ht="15.75" customHeight="1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ht="15.75" customHeight="1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ht="15.75" customHeight="1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ht="15.75" customHeight="1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ht="15.75" customHeight="1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ht="15.75" customHeight="1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ht="15.75" customHeight="1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ht="15.75" customHeight="1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ht="15.75" customHeight="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ht="15.75" customHeight="1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ht="15.75" customHeight="1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ht="15.75" customHeight="1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ht="15.75" customHeight="1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ht="15.75" customHeight="1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ht="15.75" customHeight="1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ht="15.75" customHeight="1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ht="15.75" customHeight="1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ht="15.75" customHeight="1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mergeCells count="1">
    <mergeCell ref="A1:E1"/>
  </mergeCells>
  <conditionalFormatting sqref="E3:E180">
    <cfRule type="cellIs" dxfId="2" priority="1" operator="equal">
      <formula>"Y"</formula>
    </cfRule>
  </conditionalFormatting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13"/>
    <col customWidth="1" min="3" max="3" width="27.88"/>
    <col customWidth="1" min="4" max="17" width="13.13"/>
    <col customWidth="1" min="18" max="18" width="6.38"/>
    <col customWidth="1" min="19" max="35" width="8.0"/>
  </cols>
  <sheetData>
    <row r="1" ht="19.5" customHeight="1">
      <c r="A1" s="4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</row>
    <row r="2" ht="19.5" customHeight="1">
      <c r="A2" s="45" t="s">
        <v>436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</row>
    <row r="3" ht="19.5" customHeight="1">
      <c r="A3" s="4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</row>
    <row r="4" ht="37.5" customHeight="1">
      <c r="A4" s="52" t="s">
        <v>30</v>
      </c>
      <c r="B4" s="46" t="s">
        <v>420</v>
      </c>
      <c r="C4" s="52" t="s">
        <v>32</v>
      </c>
      <c r="D4" s="4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58" t="s">
        <v>35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ht="37.5" customHeight="1">
      <c r="A5" s="52"/>
      <c r="B5" s="46"/>
      <c r="C5" s="52" t="s">
        <v>421</v>
      </c>
      <c r="D5" s="52" t="s">
        <v>422</v>
      </c>
      <c r="E5" s="52" t="s">
        <v>426</v>
      </c>
      <c r="F5" s="52" t="s">
        <v>427</v>
      </c>
      <c r="G5" s="59" t="s">
        <v>423</v>
      </c>
      <c r="H5" s="59" t="s">
        <v>424</v>
      </c>
      <c r="I5" s="59" t="s">
        <v>425</v>
      </c>
      <c r="J5" s="52" t="s">
        <v>437</v>
      </c>
      <c r="K5" s="59" t="s">
        <v>423</v>
      </c>
      <c r="L5" s="59" t="s">
        <v>424</v>
      </c>
      <c r="M5" s="59" t="s">
        <v>425</v>
      </c>
      <c r="N5" s="52" t="s">
        <v>438</v>
      </c>
      <c r="O5" s="59" t="s">
        <v>423</v>
      </c>
      <c r="P5" s="59" t="s">
        <v>424</v>
      </c>
      <c r="Q5" s="59" t="s">
        <v>425</v>
      </c>
      <c r="R5" s="81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</row>
    <row r="6" ht="37.5" customHeight="1">
      <c r="A6" s="61"/>
      <c r="B6" s="82"/>
      <c r="C6" s="61" t="s">
        <v>37</v>
      </c>
      <c r="D6" s="52"/>
      <c r="E6" s="52"/>
      <c r="F6" s="61">
        <v>14.0</v>
      </c>
      <c r="G6" s="19"/>
      <c r="H6" s="19"/>
      <c r="I6" s="19"/>
      <c r="J6" s="61">
        <v>28.0</v>
      </c>
      <c r="K6" s="19"/>
      <c r="L6" s="19"/>
      <c r="M6" s="19"/>
      <c r="N6" s="61">
        <v>28.0</v>
      </c>
      <c r="O6" s="19"/>
      <c r="P6" s="19"/>
      <c r="Q6" s="19"/>
      <c r="R6" s="52">
        <v>70.0</v>
      </c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</row>
    <row r="7" ht="19.5" customHeight="1">
      <c r="A7" s="63">
        <v>1.0</v>
      </c>
      <c r="B7" s="26" t="s">
        <v>41</v>
      </c>
      <c r="C7" s="26" t="s">
        <v>42</v>
      </c>
      <c r="D7" s="66"/>
      <c r="E7" s="83"/>
      <c r="F7" s="64">
        <v>8.0</v>
      </c>
      <c r="G7" s="65">
        <f t="shared" ref="G7:G184" si="1">IF(F7&gt;=($F$6*0.7),1,0)</f>
        <v>0</v>
      </c>
      <c r="H7" s="66">
        <f t="shared" ref="H7:H184" si="2">IF(F7&gt;=($F$6*0.8),1,0)</f>
        <v>0</v>
      </c>
      <c r="I7" s="67">
        <f t="shared" ref="I7:I184" si="3">IF(F7&gt;=($F$6*0.9),1,0)</f>
        <v>0</v>
      </c>
      <c r="J7" s="64">
        <v>13.0</v>
      </c>
      <c r="K7" s="65">
        <f t="shared" ref="K7:K184" si="4">IF(J7&gt;=($J$6*0.7),1,0)</f>
        <v>0</v>
      </c>
      <c r="L7" s="66">
        <f t="shared" ref="L7:L184" si="5">IF(J7&gt;=($J$6*0.8),1,0)</f>
        <v>0</v>
      </c>
      <c r="M7" s="67">
        <f t="shared" ref="M7:M184" si="6">IF(J7&gt;=($J$6*0.9),1,0)</f>
        <v>0</v>
      </c>
      <c r="N7" s="68">
        <v>27.0</v>
      </c>
      <c r="O7" s="65">
        <f t="shared" ref="O7:O184" si="7">IF(N7&gt;=($N$6*0.7),1,0)</f>
        <v>1</v>
      </c>
      <c r="P7" s="66">
        <f t="shared" ref="P7:P184" si="8">IF(N7&gt;=($N$6*0.8),1,0)</f>
        <v>1</v>
      </c>
      <c r="Q7" s="67">
        <f t="shared" ref="Q7:Q184" si="9">IF(N7&gt;=($N$6*0.9),1,0)</f>
        <v>1</v>
      </c>
      <c r="R7" s="84">
        <f t="shared" ref="R7:R91" si="10">N7+J7+F7</f>
        <v>48</v>
      </c>
      <c r="S7" s="85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</row>
    <row r="8" ht="19.5" customHeight="1">
      <c r="A8" s="72">
        <v>2.0</v>
      </c>
      <c r="B8" s="26" t="s">
        <v>43</v>
      </c>
      <c r="C8" s="26" t="s">
        <v>44</v>
      </c>
      <c r="D8" s="66"/>
      <c r="E8" s="83"/>
      <c r="F8" s="64">
        <v>10.0</v>
      </c>
      <c r="G8" s="65">
        <f t="shared" si="1"/>
        <v>1</v>
      </c>
      <c r="H8" s="66">
        <f t="shared" si="2"/>
        <v>0</v>
      </c>
      <c r="I8" s="67">
        <f t="shared" si="3"/>
        <v>0</v>
      </c>
      <c r="J8" s="64">
        <v>28.0</v>
      </c>
      <c r="K8" s="65">
        <f t="shared" si="4"/>
        <v>1</v>
      </c>
      <c r="L8" s="66">
        <f t="shared" si="5"/>
        <v>1</v>
      </c>
      <c r="M8" s="67">
        <f t="shared" si="6"/>
        <v>1</v>
      </c>
      <c r="N8" s="68">
        <v>20.0</v>
      </c>
      <c r="O8" s="65">
        <f t="shared" si="7"/>
        <v>1</v>
      </c>
      <c r="P8" s="66">
        <f t="shared" si="8"/>
        <v>0</v>
      </c>
      <c r="Q8" s="67">
        <f t="shared" si="9"/>
        <v>0</v>
      </c>
      <c r="R8" s="84">
        <f t="shared" si="10"/>
        <v>58</v>
      </c>
      <c r="S8" s="85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</row>
    <row r="9" ht="19.5" customHeight="1">
      <c r="A9" s="63">
        <v>3.0</v>
      </c>
      <c r="B9" s="26" t="s">
        <v>45</v>
      </c>
      <c r="C9" s="26" t="s">
        <v>46</v>
      </c>
      <c r="D9" s="66"/>
      <c r="E9" s="83"/>
      <c r="F9" s="64">
        <v>10.0</v>
      </c>
      <c r="G9" s="65">
        <f t="shared" si="1"/>
        <v>1</v>
      </c>
      <c r="H9" s="66">
        <f t="shared" si="2"/>
        <v>0</v>
      </c>
      <c r="I9" s="67">
        <f t="shared" si="3"/>
        <v>0</v>
      </c>
      <c r="J9" s="64">
        <v>26.0</v>
      </c>
      <c r="K9" s="65">
        <f t="shared" si="4"/>
        <v>1</v>
      </c>
      <c r="L9" s="66">
        <f t="shared" si="5"/>
        <v>1</v>
      </c>
      <c r="M9" s="67">
        <f t="shared" si="6"/>
        <v>1</v>
      </c>
      <c r="N9" s="68">
        <v>27.0</v>
      </c>
      <c r="O9" s="65">
        <f t="shared" si="7"/>
        <v>1</v>
      </c>
      <c r="P9" s="66">
        <f t="shared" si="8"/>
        <v>1</v>
      </c>
      <c r="Q9" s="67">
        <f t="shared" si="9"/>
        <v>1</v>
      </c>
      <c r="R9" s="84">
        <f t="shared" si="10"/>
        <v>63</v>
      </c>
      <c r="S9" s="85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</row>
    <row r="10" ht="19.5" customHeight="1">
      <c r="A10" s="72">
        <v>4.0</v>
      </c>
      <c r="B10" s="26" t="s">
        <v>47</v>
      </c>
      <c r="C10" s="26" t="s">
        <v>48</v>
      </c>
      <c r="D10" s="66"/>
      <c r="E10" s="83"/>
      <c r="F10" s="64">
        <v>14.0</v>
      </c>
      <c r="G10" s="65">
        <f t="shared" si="1"/>
        <v>1</v>
      </c>
      <c r="H10" s="66">
        <f t="shared" si="2"/>
        <v>1</v>
      </c>
      <c r="I10" s="67">
        <f t="shared" si="3"/>
        <v>1</v>
      </c>
      <c r="J10" s="64">
        <v>28.0</v>
      </c>
      <c r="K10" s="65">
        <f t="shared" si="4"/>
        <v>1</v>
      </c>
      <c r="L10" s="66">
        <f t="shared" si="5"/>
        <v>1</v>
      </c>
      <c r="M10" s="67">
        <f t="shared" si="6"/>
        <v>1</v>
      </c>
      <c r="N10" s="68">
        <v>26.0</v>
      </c>
      <c r="O10" s="65">
        <f t="shared" si="7"/>
        <v>1</v>
      </c>
      <c r="P10" s="66">
        <f t="shared" si="8"/>
        <v>1</v>
      </c>
      <c r="Q10" s="67">
        <f t="shared" si="9"/>
        <v>1</v>
      </c>
      <c r="R10" s="84">
        <f t="shared" si="10"/>
        <v>68</v>
      </c>
      <c r="S10" s="85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</row>
    <row r="11" ht="19.5" customHeight="1">
      <c r="A11" s="63">
        <v>5.0</v>
      </c>
      <c r="B11" s="26" t="s">
        <v>49</v>
      </c>
      <c r="C11" s="26" t="s">
        <v>50</v>
      </c>
      <c r="D11" s="66"/>
      <c r="E11" s="83"/>
      <c r="F11" s="64">
        <v>12.0</v>
      </c>
      <c r="G11" s="65">
        <f t="shared" si="1"/>
        <v>1</v>
      </c>
      <c r="H11" s="66">
        <f t="shared" si="2"/>
        <v>1</v>
      </c>
      <c r="I11" s="67">
        <f t="shared" si="3"/>
        <v>0</v>
      </c>
      <c r="J11" s="68">
        <v>29.0</v>
      </c>
      <c r="K11" s="65">
        <f t="shared" si="4"/>
        <v>1</v>
      </c>
      <c r="L11" s="66">
        <f t="shared" si="5"/>
        <v>1</v>
      </c>
      <c r="M11" s="67">
        <f t="shared" si="6"/>
        <v>1</v>
      </c>
      <c r="N11" s="64">
        <v>26.0</v>
      </c>
      <c r="O11" s="65">
        <f t="shared" si="7"/>
        <v>1</v>
      </c>
      <c r="P11" s="66">
        <f t="shared" si="8"/>
        <v>1</v>
      </c>
      <c r="Q11" s="67">
        <f t="shared" si="9"/>
        <v>1</v>
      </c>
      <c r="R11" s="84">
        <f t="shared" si="10"/>
        <v>67</v>
      </c>
      <c r="S11" s="85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</row>
    <row r="12" ht="19.5" customHeight="1">
      <c r="A12" s="72">
        <v>6.0</v>
      </c>
      <c r="B12" s="26" t="s">
        <v>51</v>
      </c>
      <c r="C12" s="26" t="s">
        <v>52</v>
      </c>
      <c r="D12" s="66"/>
      <c r="E12" s="83"/>
      <c r="F12" s="64">
        <v>14.0</v>
      </c>
      <c r="G12" s="65">
        <f t="shared" si="1"/>
        <v>1</v>
      </c>
      <c r="H12" s="66">
        <f t="shared" si="2"/>
        <v>1</v>
      </c>
      <c r="I12" s="67">
        <f t="shared" si="3"/>
        <v>1</v>
      </c>
      <c r="J12" s="64">
        <v>26.0</v>
      </c>
      <c r="K12" s="65">
        <f t="shared" si="4"/>
        <v>1</v>
      </c>
      <c r="L12" s="66">
        <f t="shared" si="5"/>
        <v>1</v>
      </c>
      <c r="M12" s="67">
        <f t="shared" si="6"/>
        <v>1</v>
      </c>
      <c r="N12" s="68">
        <v>28.0</v>
      </c>
      <c r="O12" s="65">
        <f t="shared" si="7"/>
        <v>1</v>
      </c>
      <c r="P12" s="66">
        <f t="shared" si="8"/>
        <v>1</v>
      </c>
      <c r="Q12" s="67">
        <f t="shared" si="9"/>
        <v>1</v>
      </c>
      <c r="R12" s="84">
        <f t="shared" si="10"/>
        <v>68</v>
      </c>
      <c r="S12" s="85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</row>
    <row r="13" ht="19.5" customHeight="1">
      <c r="A13" s="63">
        <v>7.0</v>
      </c>
      <c r="B13" s="26" t="s">
        <v>53</v>
      </c>
      <c r="C13" s="26" t="s">
        <v>54</v>
      </c>
      <c r="D13" s="66"/>
      <c r="E13" s="83"/>
      <c r="F13" s="64">
        <v>8.0</v>
      </c>
      <c r="G13" s="65">
        <f t="shared" si="1"/>
        <v>0</v>
      </c>
      <c r="H13" s="66">
        <f t="shared" si="2"/>
        <v>0</v>
      </c>
      <c r="I13" s="67">
        <f t="shared" si="3"/>
        <v>0</v>
      </c>
      <c r="J13" s="64">
        <v>20.0</v>
      </c>
      <c r="K13" s="65">
        <f t="shared" si="4"/>
        <v>1</v>
      </c>
      <c r="L13" s="66">
        <f t="shared" si="5"/>
        <v>0</v>
      </c>
      <c r="M13" s="67">
        <f t="shared" si="6"/>
        <v>0</v>
      </c>
      <c r="N13" s="68">
        <v>21.0</v>
      </c>
      <c r="O13" s="65">
        <f t="shared" si="7"/>
        <v>1</v>
      </c>
      <c r="P13" s="66">
        <f t="shared" si="8"/>
        <v>0</v>
      </c>
      <c r="Q13" s="67">
        <f t="shared" si="9"/>
        <v>0</v>
      </c>
      <c r="R13" s="84">
        <f t="shared" si="10"/>
        <v>49</v>
      </c>
      <c r="S13" s="85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</row>
    <row r="14" ht="19.5" customHeight="1">
      <c r="A14" s="72">
        <v>8.0</v>
      </c>
      <c r="B14" s="26" t="s">
        <v>55</v>
      </c>
      <c r="C14" s="26" t="s">
        <v>56</v>
      </c>
      <c r="D14" s="66"/>
      <c r="E14" s="83"/>
      <c r="F14" s="64">
        <v>13.0</v>
      </c>
      <c r="G14" s="65">
        <f t="shared" si="1"/>
        <v>1</v>
      </c>
      <c r="H14" s="66">
        <f t="shared" si="2"/>
        <v>1</v>
      </c>
      <c r="I14" s="67">
        <f t="shared" si="3"/>
        <v>1</v>
      </c>
      <c r="J14" s="68">
        <v>27.0</v>
      </c>
      <c r="K14" s="65">
        <f t="shared" si="4"/>
        <v>1</v>
      </c>
      <c r="L14" s="66">
        <f t="shared" si="5"/>
        <v>1</v>
      </c>
      <c r="M14" s="67">
        <f t="shared" si="6"/>
        <v>1</v>
      </c>
      <c r="N14" s="64">
        <v>27.0</v>
      </c>
      <c r="O14" s="65">
        <f t="shared" si="7"/>
        <v>1</v>
      </c>
      <c r="P14" s="66">
        <f t="shared" si="8"/>
        <v>1</v>
      </c>
      <c r="Q14" s="67">
        <f t="shared" si="9"/>
        <v>1</v>
      </c>
      <c r="R14" s="84">
        <f t="shared" si="10"/>
        <v>67</v>
      </c>
      <c r="S14" s="85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</row>
    <row r="15" ht="19.5" customHeight="1">
      <c r="A15" s="63">
        <v>9.0</v>
      </c>
      <c r="B15" s="26" t="s">
        <v>57</v>
      </c>
      <c r="C15" s="26" t="s">
        <v>58</v>
      </c>
      <c r="D15" s="66"/>
      <c r="E15" s="83"/>
      <c r="F15" s="64">
        <v>10.0</v>
      </c>
      <c r="G15" s="65">
        <f t="shared" si="1"/>
        <v>1</v>
      </c>
      <c r="H15" s="66">
        <f t="shared" si="2"/>
        <v>0</v>
      </c>
      <c r="I15" s="67">
        <f t="shared" si="3"/>
        <v>0</v>
      </c>
      <c r="J15" s="64">
        <v>28.0</v>
      </c>
      <c r="K15" s="65">
        <f t="shared" si="4"/>
        <v>1</v>
      </c>
      <c r="L15" s="66">
        <f t="shared" si="5"/>
        <v>1</v>
      </c>
      <c r="M15" s="67">
        <f t="shared" si="6"/>
        <v>1</v>
      </c>
      <c r="N15" s="68">
        <v>20.0</v>
      </c>
      <c r="O15" s="65">
        <f t="shared" si="7"/>
        <v>1</v>
      </c>
      <c r="P15" s="66">
        <f t="shared" si="8"/>
        <v>0</v>
      </c>
      <c r="Q15" s="67">
        <f t="shared" si="9"/>
        <v>0</v>
      </c>
      <c r="R15" s="84">
        <f t="shared" si="10"/>
        <v>58</v>
      </c>
      <c r="S15" s="85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</row>
    <row r="16" ht="19.5" customHeight="1">
      <c r="A16" s="72">
        <v>10.0</v>
      </c>
      <c r="B16" s="26" t="s">
        <v>59</v>
      </c>
      <c r="C16" s="26" t="s">
        <v>60</v>
      </c>
      <c r="D16" s="66"/>
      <c r="E16" s="83"/>
      <c r="F16" s="64">
        <v>13.0</v>
      </c>
      <c r="G16" s="65">
        <f t="shared" si="1"/>
        <v>1</v>
      </c>
      <c r="H16" s="66">
        <f t="shared" si="2"/>
        <v>1</v>
      </c>
      <c r="I16" s="67">
        <f t="shared" si="3"/>
        <v>1</v>
      </c>
      <c r="J16" s="64">
        <v>27.0</v>
      </c>
      <c r="K16" s="65">
        <f t="shared" si="4"/>
        <v>1</v>
      </c>
      <c r="L16" s="66">
        <f t="shared" si="5"/>
        <v>1</v>
      </c>
      <c r="M16" s="67">
        <f t="shared" si="6"/>
        <v>1</v>
      </c>
      <c r="N16" s="68">
        <v>21.0</v>
      </c>
      <c r="O16" s="65">
        <f t="shared" si="7"/>
        <v>1</v>
      </c>
      <c r="P16" s="66">
        <f t="shared" si="8"/>
        <v>0</v>
      </c>
      <c r="Q16" s="67">
        <f t="shared" si="9"/>
        <v>0</v>
      </c>
      <c r="R16" s="84">
        <f t="shared" si="10"/>
        <v>61</v>
      </c>
      <c r="S16" s="85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ht="19.5" customHeight="1">
      <c r="A17" s="63">
        <v>11.0</v>
      </c>
      <c r="B17" s="26" t="s">
        <v>61</v>
      </c>
      <c r="C17" s="26" t="s">
        <v>62</v>
      </c>
      <c r="D17" s="66"/>
      <c r="E17" s="83"/>
      <c r="F17" s="64">
        <v>14.0</v>
      </c>
      <c r="G17" s="65">
        <f t="shared" si="1"/>
        <v>1</v>
      </c>
      <c r="H17" s="66">
        <f t="shared" si="2"/>
        <v>1</v>
      </c>
      <c r="I17" s="67">
        <f t="shared" si="3"/>
        <v>1</v>
      </c>
      <c r="J17" s="68">
        <v>27.0</v>
      </c>
      <c r="K17" s="65">
        <f t="shared" si="4"/>
        <v>1</v>
      </c>
      <c r="L17" s="66">
        <f t="shared" si="5"/>
        <v>1</v>
      </c>
      <c r="M17" s="67">
        <f t="shared" si="6"/>
        <v>1</v>
      </c>
      <c r="N17" s="64">
        <v>26.0</v>
      </c>
      <c r="O17" s="65">
        <f t="shared" si="7"/>
        <v>1</v>
      </c>
      <c r="P17" s="66">
        <f t="shared" si="8"/>
        <v>1</v>
      </c>
      <c r="Q17" s="67">
        <f t="shared" si="9"/>
        <v>1</v>
      </c>
      <c r="R17" s="84">
        <f t="shared" si="10"/>
        <v>67</v>
      </c>
      <c r="S17" s="85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</row>
    <row r="18" ht="19.5" customHeight="1">
      <c r="A18" s="72">
        <v>12.0</v>
      </c>
      <c r="B18" s="26" t="s">
        <v>63</v>
      </c>
      <c r="C18" s="26" t="s">
        <v>64</v>
      </c>
      <c r="D18" s="66"/>
      <c r="E18" s="83"/>
      <c r="F18" s="64">
        <v>14.0</v>
      </c>
      <c r="G18" s="65">
        <f t="shared" si="1"/>
        <v>1</v>
      </c>
      <c r="H18" s="66">
        <f t="shared" si="2"/>
        <v>1</v>
      </c>
      <c r="I18" s="67">
        <f t="shared" si="3"/>
        <v>1</v>
      </c>
      <c r="J18" s="68">
        <v>10.0</v>
      </c>
      <c r="K18" s="65">
        <f t="shared" si="4"/>
        <v>0</v>
      </c>
      <c r="L18" s="66">
        <f t="shared" si="5"/>
        <v>0</v>
      </c>
      <c r="M18" s="67">
        <f t="shared" si="6"/>
        <v>0</v>
      </c>
      <c r="N18" s="64">
        <v>5.0</v>
      </c>
      <c r="O18" s="65">
        <f t="shared" si="7"/>
        <v>0</v>
      </c>
      <c r="P18" s="66">
        <f t="shared" si="8"/>
        <v>0</v>
      </c>
      <c r="Q18" s="67">
        <f t="shared" si="9"/>
        <v>0</v>
      </c>
      <c r="R18" s="84">
        <f t="shared" si="10"/>
        <v>29</v>
      </c>
      <c r="S18" s="85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</row>
    <row r="19" ht="19.5" customHeight="1">
      <c r="A19" s="63">
        <v>13.0</v>
      </c>
      <c r="B19" s="26" t="s">
        <v>65</v>
      </c>
      <c r="C19" s="26" t="s">
        <v>66</v>
      </c>
      <c r="D19" s="66"/>
      <c r="E19" s="83"/>
      <c r="F19" s="64">
        <v>10.0</v>
      </c>
      <c r="G19" s="65">
        <f t="shared" si="1"/>
        <v>1</v>
      </c>
      <c r="H19" s="66">
        <f t="shared" si="2"/>
        <v>0</v>
      </c>
      <c r="I19" s="67">
        <f t="shared" si="3"/>
        <v>0</v>
      </c>
      <c r="J19" s="64">
        <v>20.0</v>
      </c>
      <c r="K19" s="65">
        <f t="shared" si="4"/>
        <v>1</v>
      </c>
      <c r="L19" s="66">
        <f t="shared" si="5"/>
        <v>0</v>
      </c>
      <c r="M19" s="67">
        <f t="shared" si="6"/>
        <v>0</v>
      </c>
      <c r="N19" s="68">
        <v>21.0</v>
      </c>
      <c r="O19" s="65">
        <f t="shared" si="7"/>
        <v>1</v>
      </c>
      <c r="P19" s="66">
        <f t="shared" si="8"/>
        <v>0</v>
      </c>
      <c r="Q19" s="67">
        <f t="shared" si="9"/>
        <v>0</v>
      </c>
      <c r="R19" s="84">
        <f t="shared" si="10"/>
        <v>51</v>
      </c>
      <c r="S19" s="85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</row>
    <row r="20" ht="19.5" customHeight="1">
      <c r="A20" s="72">
        <v>14.0</v>
      </c>
      <c r="B20" s="26" t="s">
        <v>67</v>
      </c>
      <c r="C20" s="26" t="s">
        <v>68</v>
      </c>
      <c r="D20" s="66"/>
      <c r="E20" s="83"/>
      <c r="F20" s="64">
        <v>11.0</v>
      </c>
      <c r="G20" s="65">
        <f t="shared" si="1"/>
        <v>1</v>
      </c>
      <c r="H20" s="66">
        <f t="shared" si="2"/>
        <v>0</v>
      </c>
      <c r="I20" s="67">
        <f t="shared" si="3"/>
        <v>0</v>
      </c>
      <c r="J20" s="64">
        <v>26.0</v>
      </c>
      <c r="K20" s="65">
        <f t="shared" si="4"/>
        <v>1</v>
      </c>
      <c r="L20" s="66">
        <f t="shared" si="5"/>
        <v>1</v>
      </c>
      <c r="M20" s="67">
        <f t="shared" si="6"/>
        <v>1</v>
      </c>
      <c r="N20" s="68">
        <v>28.0</v>
      </c>
      <c r="O20" s="65">
        <f t="shared" si="7"/>
        <v>1</v>
      </c>
      <c r="P20" s="66">
        <f t="shared" si="8"/>
        <v>1</v>
      </c>
      <c r="Q20" s="67">
        <f t="shared" si="9"/>
        <v>1</v>
      </c>
      <c r="R20" s="84">
        <f t="shared" si="10"/>
        <v>65</v>
      </c>
      <c r="S20" s="85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</row>
    <row r="21" ht="19.5" customHeight="1">
      <c r="A21" s="63">
        <v>15.0</v>
      </c>
      <c r="B21" s="26" t="s">
        <v>69</v>
      </c>
      <c r="C21" s="26" t="s">
        <v>70</v>
      </c>
      <c r="D21" s="66"/>
      <c r="E21" s="83"/>
      <c r="F21" s="64">
        <v>0.0</v>
      </c>
      <c r="G21" s="65">
        <f t="shared" si="1"/>
        <v>0</v>
      </c>
      <c r="H21" s="66">
        <f t="shared" si="2"/>
        <v>0</v>
      </c>
      <c r="I21" s="67">
        <f t="shared" si="3"/>
        <v>0</v>
      </c>
      <c r="J21" s="68">
        <v>24.0</v>
      </c>
      <c r="K21" s="65">
        <f t="shared" si="4"/>
        <v>1</v>
      </c>
      <c r="L21" s="66">
        <f t="shared" si="5"/>
        <v>1</v>
      </c>
      <c r="M21" s="67">
        <f t="shared" si="6"/>
        <v>0</v>
      </c>
      <c r="N21" s="64">
        <v>16.0</v>
      </c>
      <c r="O21" s="65">
        <f t="shared" si="7"/>
        <v>0</v>
      </c>
      <c r="P21" s="66">
        <f t="shared" si="8"/>
        <v>0</v>
      </c>
      <c r="Q21" s="67">
        <f t="shared" si="9"/>
        <v>0</v>
      </c>
      <c r="R21" s="84">
        <f t="shared" si="10"/>
        <v>40</v>
      </c>
      <c r="S21" s="85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</row>
    <row r="22" ht="19.5" customHeight="1">
      <c r="A22" s="72">
        <v>16.0</v>
      </c>
      <c r="B22" s="26" t="s">
        <v>71</v>
      </c>
      <c r="C22" s="26" t="s">
        <v>72</v>
      </c>
      <c r="D22" s="66"/>
      <c r="E22" s="83"/>
      <c r="F22" s="64">
        <v>13.0</v>
      </c>
      <c r="G22" s="65">
        <f t="shared" si="1"/>
        <v>1</v>
      </c>
      <c r="H22" s="66">
        <f t="shared" si="2"/>
        <v>1</v>
      </c>
      <c r="I22" s="67">
        <f t="shared" si="3"/>
        <v>1</v>
      </c>
      <c r="J22" s="68">
        <v>28.0</v>
      </c>
      <c r="K22" s="65">
        <f t="shared" si="4"/>
        <v>1</v>
      </c>
      <c r="L22" s="66">
        <f t="shared" si="5"/>
        <v>1</v>
      </c>
      <c r="M22" s="67">
        <f t="shared" si="6"/>
        <v>1</v>
      </c>
      <c r="N22" s="64">
        <v>26.0</v>
      </c>
      <c r="O22" s="65">
        <f t="shared" si="7"/>
        <v>1</v>
      </c>
      <c r="P22" s="66">
        <f t="shared" si="8"/>
        <v>1</v>
      </c>
      <c r="Q22" s="67">
        <f t="shared" si="9"/>
        <v>1</v>
      </c>
      <c r="R22" s="84">
        <f t="shared" si="10"/>
        <v>67</v>
      </c>
      <c r="S22" s="85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</row>
    <row r="23" ht="19.5" customHeight="1">
      <c r="A23" s="63">
        <v>17.0</v>
      </c>
      <c r="B23" s="26" t="s">
        <v>73</v>
      </c>
      <c r="C23" s="26" t="s">
        <v>74</v>
      </c>
      <c r="D23" s="66"/>
      <c r="E23" s="83"/>
      <c r="F23" s="64">
        <v>13.0</v>
      </c>
      <c r="G23" s="65">
        <f t="shared" si="1"/>
        <v>1</v>
      </c>
      <c r="H23" s="66">
        <f t="shared" si="2"/>
        <v>1</v>
      </c>
      <c r="I23" s="67">
        <f t="shared" si="3"/>
        <v>1</v>
      </c>
      <c r="J23" s="68">
        <v>28.0</v>
      </c>
      <c r="K23" s="65">
        <f t="shared" si="4"/>
        <v>1</v>
      </c>
      <c r="L23" s="66">
        <f t="shared" si="5"/>
        <v>1</v>
      </c>
      <c r="M23" s="67">
        <f t="shared" si="6"/>
        <v>1</v>
      </c>
      <c r="N23" s="64">
        <v>26.0</v>
      </c>
      <c r="O23" s="65">
        <f t="shared" si="7"/>
        <v>1</v>
      </c>
      <c r="P23" s="66">
        <f t="shared" si="8"/>
        <v>1</v>
      </c>
      <c r="Q23" s="67">
        <f t="shared" si="9"/>
        <v>1</v>
      </c>
      <c r="R23" s="84">
        <f t="shared" si="10"/>
        <v>67</v>
      </c>
      <c r="S23" s="85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</row>
    <row r="24" ht="19.5" customHeight="1">
      <c r="A24" s="72">
        <v>18.0</v>
      </c>
      <c r="B24" s="26" t="s">
        <v>75</v>
      </c>
      <c r="C24" s="26" t="s">
        <v>76</v>
      </c>
      <c r="D24" s="66"/>
      <c r="E24" s="83"/>
      <c r="F24" s="64">
        <v>12.0</v>
      </c>
      <c r="G24" s="65">
        <f t="shared" si="1"/>
        <v>1</v>
      </c>
      <c r="H24" s="66">
        <f t="shared" si="2"/>
        <v>1</v>
      </c>
      <c r="I24" s="67">
        <f t="shared" si="3"/>
        <v>0</v>
      </c>
      <c r="J24" s="64">
        <v>28.0</v>
      </c>
      <c r="K24" s="65">
        <f t="shared" si="4"/>
        <v>1</v>
      </c>
      <c r="L24" s="66">
        <f t="shared" si="5"/>
        <v>1</v>
      </c>
      <c r="M24" s="67">
        <f t="shared" si="6"/>
        <v>1</v>
      </c>
      <c r="N24" s="68">
        <v>28.0</v>
      </c>
      <c r="O24" s="65">
        <f t="shared" si="7"/>
        <v>1</v>
      </c>
      <c r="P24" s="66">
        <f t="shared" si="8"/>
        <v>1</v>
      </c>
      <c r="Q24" s="67">
        <f t="shared" si="9"/>
        <v>1</v>
      </c>
      <c r="R24" s="84">
        <f t="shared" si="10"/>
        <v>68</v>
      </c>
      <c r="S24" s="8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</row>
    <row r="25" ht="19.5" customHeight="1">
      <c r="A25" s="63">
        <v>19.0</v>
      </c>
      <c r="B25" s="26" t="s">
        <v>77</v>
      </c>
      <c r="C25" s="26" t="s">
        <v>78</v>
      </c>
      <c r="D25" s="66"/>
      <c r="E25" s="83"/>
      <c r="F25" s="64">
        <v>10.0</v>
      </c>
      <c r="G25" s="65">
        <f t="shared" si="1"/>
        <v>1</v>
      </c>
      <c r="H25" s="66">
        <f t="shared" si="2"/>
        <v>0</v>
      </c>
      <c r="I25" s="67">
        <f t="shared" si="3"/>
        <v>0</v>
      </c>
      <c r="J25" s="64">
        <v>11.0</v>
      </c>
      <c r="K25" s="65">
        <f t="shared" si="4"/>
        <v>0</v>
      </c>
      <c r="L25" s="66">
        <f t="shared" si="5"/>
        <v>0</v>
      </c>
      <c r="M25" s="67">
        <f t="shared" si="6"/>
        <v>0</v>
      </c>
      <c r="N25" s="68">
        <v>27.0</v>
      </c>
      <c r="O25" s="65">
        <f t="shared" si="7"/>
        <v>1</v>
      </c>
      <c r="P25" s="66">
        <f t="shared" si="8"/>
        <v>1</v>
      </c>
      <c r="Q25" s="67">
        <f t="shared" si="9"/>
        <v>1</v>
      </c>
      <c r="R25" s="84">
        <f t="shared" si="10"/>
        <v>48</v>
      </c>
      <c r="S25" s="85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</row>
    <row r="26" ht="19.5" customHeight="1">
      <c r="A26" s="72">
        <v>20.0</v>
      </c>
      <c r="B26" s="26" t="s">
        <v>79</v>
      </c>
      <c r="C26" s="26" t="s">
        <v>80</v>
      </c>
      <c r="D26" s="66"/>
      <c r="E26" s="83"/>
      <c r="F26" s="64">
        <v>11.0</v>
      </c>
      <c r="G26" s="65">
        <f t="shared" si="1"/>
        <v>1</v>
      </c>
      <c r="H26" s="66">
        <f t="shared" si="2"/>
        <v>0</v>
      </c>
      <c r="I26" s="67">
        <f t="shared" si="3"/>
        <v>0</v>
      </c>
      <c r="J26" s="64">
        <v>24.0</v>
      </c>
      <c r="K26" s="65">
        <f t="shared" si="4"/>
        <v>1</v>
      </c>
      <c r="L26" s="66">
        <f t="shared" si="5"/>
        <v>1</v>
      </c>
      <c r="M26" s="67">
        <f t="shared" si="6"/>
        <v>0</v>
      </c>
      <c r="N26" s="68">
        <v>24.0</v>
      </c>
      <c r="O26" s="65">
        <f t="shared" si="7"/>
        <v>1</v>
      </c>
      <c r="P26" s="66">
        <f t="shared" si="8"/>
        <v>1</v>
      </c>
      <c r="Q26" s="67">
        <f t="shared" si="9"/>
        <v>0</v>
      </c>
      <c r="R26" s="84">
        <f t="shared" si="10"/>
        <v>59</v>
      </c>
      <c r="S26" s="85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</row>
    <row r="27" ht="19.5" customHeight="1">
      <c r="A27" s="63">
        <v>21.0</v>
      </c>
      <c r="B27" s="26" t="s">
        <v>81</v>
      </c>
      <c r="C27" s="26" t="s">
        <v>82</v>
      </c>
      <c r="D27" s="66"/>
      <c r="E27" s="83"/>
      <c r="F27" s="64">
        <v>14.0</v>
      </c>
      <c r="G27" s="65">
        <f t="shared" si="1"/>
        <v>1</v>
      </c>
      <c r="H27" s="66">
        <f t="shared" si="2"/>
        <v>1</v>
      </c>
      <c r="I27" s="67">
        <f t="shared" si="3"/>
        <v>1</v>
      </c>
      <c r="J27" s="64">
        <v>28.0</v>
      </c>
      <c r="K27" s="65">
        <f t="shared" si="4"/>
        <v>1</v>
      </c>
      <c r="L27" s="66">
        <f t="shared" si="5"/>
        <v>1</v>
      </c>
      <c r="M27" s="67">
        <f t="shared" si="6"/>
        <v>1</v>
      </c>
      <c r="N27" s="68">
        <v>27.0</v>
      </c>
      <c r="O27" s="65">
        <f t="shared" si="7"/>
        <v>1</v>
      </c>
      <c r="P27" s="66">
        <f t="shared" si="8"/>
        <v>1</v>
      </c>
      <c r="Q27" s="67">
        <f t="shared" si="9"/>
        <v>1</v>
      </c>
      <c r="R27" s="84">
        <f t="shared" si="10"/>
        <v>69</v>
      </c>
      <c r="S27" s="85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</row>
    <row r="28" ht="19.5" customHeight="1">
      <c r="A28" s="72">
        <v>22.0</v>
      </c>
      <c r="B28" s="26" t="s">
        <v>83</v>
      </c>
      <c r="C28" s="26" t="s">
        <v>84</v>
      </c>
      <c r="D28" s="66"/>
      <c r="E28" s="83"/>
      <c r="F28" s="64">
        <v>14.0</v>
      </c>
      <c r="G28" s="65">
        <f t="shared" si="1"/>
        <v>1</v>
      </c>
      <c r="H28" s="66">
        <f t="shared" si="2"/>
        <v>1</v>
      </c>
      <c r="I28" s="67">
        <f t="shared" si="3"/>
        <v>1</v>
      </c>
      <c r="J28" s="64">
        <v>28.0</v>
      </c>
      <c r="K28" s="65">
        <f t="shared" si="4"/>
        <v>1</v>
      </c>
      <c r="L28" s="66">
        <f t="shared" si="5"/>
        <v>1</v>
      </c>
      <c r="M28" s="67">
        <f t="shared" si="6"/>
        <v>1</v>
      </c>
      <c r="N28" s="68">
        <v>26.0</v>
      </c>
      <c r="O28" s="65">
        <f t="shared" si="7"/>
        <v>1</v>
      </c>
      <c r="P28" s="66">
        <f t="shared" si="8"/>
        <v>1</v>
      </c>
      <c r="Q28" s="67">
        <f t="shared" si="9"/>
        <v>1</v>
      </c>
      <c r="R28" s="84">
        <f t="shared" si="10"/>
        <v>68</v>
      </c>
      <c r="S28" s="85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</row>
    <row r="29" ht="19.5" customHeight="1">
      <c r="A29" s="63">
        <v>23.0</v>
      </c>
      <c r="B29" s="26" t="s">
        <v>85</v>
      </c>
      <c r="C29" s="26" t="s">
        <v>86</v>
      </c>
      <c r="D29" s="66"/>
      <c r="E29" s="83"/>
      <c r="F29" s="64">
        <v>11.0</v>
      </c>
      <c r="G29" s="65">
        <f t="shared" si="1"/>
        <v>1</v>
      </c>
      <c r="H29" s="66">
        <f t="shared" si="2"/>
        <v>0</v>
      </c>
      <c r="I29" s="67">
        <f t="shared" si="3"/>
        <v>0</v>
      </c>
      <c r="J29" s="64">
        <v>26.0</v>
      </c>
      <c r="K29" s="65">
        <f t="shared" si="4"/>
        <v>1</v>
      </c>
      <c r="L29" s="66">
        <f t="shared" si="5"/>
        <v>1</v>
      </c>
      <c r="M29" s="67">
        <f t="shared" si="6"/>
        <v>1</v>
      </c>
      <c r="N29" s="68">
        <v>28.0</v>
      </c>
      <c r="O29" s="65">
        <f t="shared" si="7"/>
        <v>1</v>
      </c>
      <c r="P29" s="66">
        <f t="shared" si="8"/>
        <v>1</v>
      </c>
      <c r="Q29" s="67">
        <f t="shared" si="9"/>
        <v>1</v>
      </c>
      <c r="R29" s="84">
        <f t="shared" si="10"/>
        <v>65</v>
      </c>
      <c r="S29" s="85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</row>
    <row r="30" ht="19.5" customHeight="1">
      <c r="A30" s="72">
        <v>24.0</v>
      </c>
      <c r="B30" s="26" t="s">
        <v>87</v>
      </c>
      <c r="C30" s="26" t="s">
        <v>88</v>
      </c>
      <c r="D30" s="66"/>
      <c r="E30" s="83"/>
      <c r="F30" s="64">
        <v>12.0</v>
      </c>
      <c r="G30" s="65">
        <f t="shared" si="1"/>
        <v>1</v>
      </c>
      <c r="H30" s="66">
        <f t="shared" si="2"/>
        <v>1</v>
      </c>
      <c r="I30" s="67">
        <f t="shared" si="3"/>
        <v>0</v>
      </c>
      <c r="J30" s="64">
        <v>24.0</v>
      </c>
      <c r="K30" s="65">
        <f t="shared" si="4"/>
        <v>1</v>
      </c>
      <c r="L30" s="66">
        <f t="shared" si="5"/>
        <v>1</v>
      </c>
      <c r="M30" s="67">
        <f t="shared" si="6"/>
        <v>0</v>
      </c>
      <c r="N30" s="68">
        <v>22.0</v>
      </c>
      <c r="O30" s="65">
        <f t="shared" si="7"/>
        <v>1</v>
      </c>
      <c r="P30" s="66">
        <f t="shared" si="8"/>
        <v>0</v>
      </c>
      <c r="Q30" s="67">
        <f t="shared" si="9"/>
        <v>0</v>
      </c>
      <c r="R30" s="84">
        <f t="shared" si="10"/>
        <v>58</v>
      </c>
      <c r="S30" s="85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</row>
    <row r="31" ht="19.5" customHeight="1">
      <c r="A31" s="63">
        <v>25.0</v>
      </c>
      <c r="B31" s="26" t="s">
        <v>89</v>
      </c>
      <c r="C31" s="26" t="s">
        <v>90</v>
      </c>
      <c r="D31" s="66"/>
      <c r="E31" s="83"/>
      <c r="F31" s="64">
        <v>14.0</v>
      </c>
      <c r="G31" s="65">
        <f t="shared" si="1"/>
        <v>1</v>
      </c>
      <c r="H31" s="66">
        <f t="shared" si="2"/>
        <v>1</v>
      </c>
      <c r="I31" s="67">
        <f t="shared" si="3"/>
        <v>1</v>
      </c>
      <c r="J31" s="64">
        <v>27.0</v>
      </c>
      <c r="K31" s="65">
        <f t="shared" si="4"/>
        <v>1</v>
      </c>
      <c r="L31" s="66">
        <f t="shared" si="5"/>
        <v>1</v>
      </c>
      <c r="M31" s="67">
        <f t="shared" si="6"/>
        <v>1</v>
      </c>
      <c r="N31" s="68">
        <v>28.0</v>
      </c>
      <c r="O31" s="65">
        <f t="shared" si="7"/>
        <v>1</v>
      </c>
      <c r="P31" s="66">
        <f t="shared" si="8"/>
        <v>1</v>
      </c>
      <c r="Q31" s="67">
        <f t="shared" si="9"/>
        <v>1</v>
      </c>
      <c r="R31" s="84">
        <f t="shared" si="10"/>
        <v>69</v>
      </c>
      <c r="S31" s="85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</row>
    <row r="32" ht="19.5" customHeight="1">
      <c r="A32" s="72">
        <v>26.0</v>
      </c>
      <c r="B32" s="26" t="s">
        <v>91</v>
      </c>
      <c r="C32" s="26" t="s">
        <v>92</v>
      </c>
      <c r="D32" s="66"/>
      <c r="E32" s="83"/>
      <c r="F32" s="64">
        <v>13.0</v>
      </c>
      <c r="G32" s="65">
        <f t="shared" si="1"/>
        <v>1</v>
      </c>
      <c r="H32" s="66">
        <f t="shared" si="2"/>
        <v>1</v>
      </c>
      <c r="I32" s="67">
        <f t="shared" si="3"/>
        <v>1</v>
      </c>
      <c r="J32" s="64">
        <v>26.0</v>
      </c>
      <c r="K32" s="65">
        <f t="shared" si="4"/>
        <v>1</v>
      </c>
      <c r="L32" s="66">
        <f t="shared" si="5"/>
        <v>1</v>
      </c>
      <c r="M32" s="67">
        <f t="shared" si="6"/>
        <v>1</v>
      </c>
      <c r="N32" s="68">
        <v>28.0</v>
      </c>
      <c r="O32" s="65">
        <f t="shared" si="7"/>
        <v>1</v>
      </c>
      <c r="P32" s="66">
        <f t="shared" si="8"/>
        <v>1</v>
      </c>
      <c r="Q32" s="67">
        <f t="shared" si="9"/>
        <v>1</v>
      </c>
      <c r="R32" s="84">
        <f t="shared" si="10"/>
        <v>67</v>
      </c>
      <c r="S32" s="85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</row>
    <row r="33" ht="19.5" customHeight="1">
      <c r="A33" s="63">
        <v>27.0</v>
      </c>
      <c r="B33" s="26" t="s">
        <v>93</v>
      </c>
      <c r="C33" s="26" t="s">
        <v>94</v>
      </c>
      <c r="D33" s="66"/>
      <c r="E33" s="83"/>
      <c r="F33" s="64">
        <v>6.0</v>
      </c>
      <c r="G33" s="65">
        <f t="shared" si="1"/>
        <v>0</v>
      </c>
      <c r="H33" s="66">
        <f t="shared" si="2"/>
        <v>0</v>
      </c>
      <c r="I33" s="67">
        <f t="shared" si="3"/>
        <v>0</v>
      </c>
      <c r="J33" s="64">
        <v>15.0</v>
      </c>
      <c r="K33" s="65">
        <f t="shared" si="4"/>
        <v>0</v>
      </c>
      <c r="L33" s="66">
        <f t="shared" si="5"/>
        <v>0</v>
      </c>
      <c r="M33" s="67">
        <f t="shared" si="6"/>
        <v>0</v>
      </c>
      <c r="N33" s="68">
        <v>15.0</v>
      </c>
      <c r="O33" s="65">
        <f t="shared" si="7"/>
        <v>0</v>
      </c>
      <c r="P33" s="66">
        <f t="shared" si="8"/>
        <v>0</v>
      </c>
      <c r="Q33" s="67">
        <f t="shared" si="9"/>
        <v>0</v>
      </c>
      <c r="R33" s="84">
        <f t="shared" si="10"/>
        <v>36</v>
      </c>
      <c r="S33" s="85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</row>
    <row r="34" ht="19.5" customHeight="1">
      <c r="A34" s="72">
        <v>28.0</v>
      </c>
      <c r="B34" s="26" t="s">
        <v>95</v>
      </c>
      <c r="C34" s="26" t="s">
        <v>96</v>
      </c>
      <c r="D34" s="66"/>
      <c r="E34" s="83"/>
      <c r="F34" s="64">
        <v>12.0</v>
      </c>
      <c r="G34" s="65">
        <f t="shared" si="1"/>
        <v>1</v>
      </c>
      <c r="H34" s="66">
        <f t="shared" si="2"/>
        <v>1</v>
      </c>
      <c r="I34" s="67">
        <f t="shared" si="3"/>
        <v>0</v>
      </c>
      <c r="J34" s="68">
        <v>17.0</v>
      </c>
      <c r="K34" s="65">
        <f t="shared" si="4"/>
        <v>0</v>
      </c>
      <c r="L34" s="66">
        <f t="shared" si="5"/>
        <v>0</v>
      </c>
      <c r="M34" s="67">
        <f t="shared" si="6"/>
        <v>0</v>
      </c>
      <c r="N34" s="64">
        <v>14.0</v>
      </c>
      <c r="O34" s="65">
        <f t="shared" si="7"/>
        <v>0</v>
      </c>
      <c r="P34" s="66">
        <f t="shared" si="8"/>
        <v>0</v>
      </c>
      <c r="Q34" s="67">
        <f t="shared" si="9"/>
        <v>0</v>
      </c>
      <c r="R34" s="84">
        <f t="shared" si="10"/>
        <v>43</v>
      </c>
      <c r="S34" s="85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</row>
    <row r="35" ht="19.5" customHeight="1">
      <c r="A35" s="63">
        <v>29.0</v>
      </c>
      <c r="B35" s="26" t="s">
        <v>97</v>
      </c>
      <c r="C35" s="26" t="s">
        <v>98</v>
      </c>
      <c r="D35" s="66"/>
      <c r="E35" s="83"/>
      <c r="F35" s="64">
        <v>14.0</v>
      </c>
      <c r="G35" s="65">
        <f t="shared" si="1"/>
        <v>1</v>
      </c>
      <c r="H35" s="66">
        <f t="shared" si="2"/>
        <v>1</v>
      </c>
      <c r="I35" s="67">
        <f t="shared" si="3"/>
        <v>1</v>
      </c>
      <c r="J35" s="64">
        <v>27.0</v>
      </c>
      <c r="K35" s="65">
        <f t="shared" si="4"/>
        <v>1</v>
      </c>
      <c r="L35" s="66">
        <f t="shared" si="5"/>
        <v>1</v>
      </c>
      <c r="M35" s="67">
        <f t="shared" si="6"/>
        <v>1</v>
      </c>
      <c r="N35" s="68">
        <v>28.0</v>
      </c>
      <c r="O35" s="65">
        <f t="shared" si="7"/>
        <v>1</v>
      </c>
      <c r="P35" s="66">
        <f t="shared" si="8"/>
        <v>1</v>
      </c>
      <c r="Q35" s="67">
        <f t="shared" si="9"/>
        <v>1</v>
      </c>
      <c r="R35" s="84">
        <f t="shared" si="10"/>
        <v>69</v>
      </c>
      <c r="S35" s="85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</row>
    <row r="36" ht="19.5" customHeight="1">
      <c r="A36" s="72">
        <v>30.0</v>
      </c>
      <c r="B36" s="26" t="s">
        <v>99</v>
      </c>
      <c r="C36" s="26" t="s">
        <v>100</v>
      </c>
      <c r="D36" s="66"/>
      <c r="E36" s="83"/>
      <c r="F36" s="64">
        <v>12.0</v>
      </c>
      <c r="G36" s="65">
        <f t="shared" si="1"/>
        <v>1</v>
      </c>
      <c r="H36" s="66">
        <f t="shared" si="2"/>
        <v>1</v>
      </c>
      <c r="I36" s="67">
        <f t="shared" si="3"/>
        <v>0</v>
      </c>
      <c r="J36" s="64">
        <v>25.0</v>
      </c>
      <c r="K36" s="65">
        <f t="shared" si="4"/>
        <v>1</v>
      </c>
      <c r="L36" s="66">
        <f t="shared" si="5"/>
        <v>1</v>
      </c>
      <c r="M36" s="67">
        <f t="shared" si="6"/>
        <v>0</v>
      </c>
      <c r="N36" s="68">
        <v>26.0</v>
      </c>
      <c r="O36" s="65">
        <f t="shared" si="7"/>
        <v>1</v>
      </c>
      <c r="P36" s="66">
        <f t="shared" si="8"/>
        <v>1</v>
      </c>
      <c r="Q36" s="67">
        <f t="shared" si="9"/>
        <v>1</v>
      </c>
      <c r="R36" s="84">
        <f t="shared" si="10"/>
        <v>63</v>
      </c>
      <c r="S36" s="85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</row>
    <row r="37" ht="19.5" customHeight="1">
      <c r="A37" s="63">
        <v>31.0</v>
      </c>
      <c r="B37" s="26" t="s">
        <v>101</v>
      </c>
      <c r="C37" s="26" t="s">
        <v>102</v>
      </c>
      <c r="D37" s="66"/>
      <c r="E37" s="83"/>
      <c r="F37" s="64">
        <v>8.0</v>
      </c>
      <c r="G37" s="65">
        <f t="shared" si="1"/>
        <v>0</v>
      </c>
      <c r="H37" s="66">
        <f t="shared" si="2"/>
        <v>0</v>
      </c>
      <c r="I37" s="67">
        <f t="shared" si="3"/>
        <v>0</v>
      </c>
      <c r="J37" s="68">
        <v>19.0</v>
      </c>
      <c r="K37" s="65">
        <f t="shared" si="4"/>
        <v>0</v>
      </c>
      <c r="L37" s="66">
        <f t="shared" si="5"/>
        <v>0</v>
      </c>
      <c r="M37" s="67">
        <f t="shared" si="6"/>
        <v>0</v>
      </c>
      <c r="N37" s="64">
        <v>17.0</v>
      </c>
      <c r="O37" s="65">
        <f t="shared" si="7"/>
        <v>0</v>
      </c>
      <c r="P37" s="66">
        <f t="shared" si="8"/>
        <v>0</v>
      </c>
      <c r="Q37" s="67">
        <f t="shared" si="9"/>
        <v>0</v>
      </c>
      <c r="R37" s="84">
        <f t="shared" si="10"/>
        <v>44</v>
      </c>
      <c r="S37" s="85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</row>
    <row r="38" ht="19.5" customHeight="1">
      <c r="A38" s="72">
        <v>32.0</v>
      </c>
      <c r="B38" s="26" t="s">
        <v>103</v>
      </c>
      <c r="C38" s="26" t="s">
        <v>104</v>
      </c>
      <c r="D38" s="66"/>
      <c r="E38" s="83"/>
      <c r="F38" s="64">
        <v>14.0</v>
      </c>
      <c r="G38" s="65">
        <f t="shared" si="1"/>
        <v>1</v>
      </c>
      <c r="H38" s="66">
        <f t="shared" si="2"/>
        <v>1</v>
      </c>
      <c r="I38" s="67">
        <f t="shared" si="3"/>
        <v>1</v>
      </c>
      <c r="J38" s="64">
        <v>26.0</v>
      </c>
      <c r="K38" s="65">
        <f t="shared" si="4"/>
        <v>1</v>
      </c>
      <c r="L38" s="66">
        <f t="shared" si="5"/>
        <v>1</v>
      </c>
      <c r="M38" s="67">
        <f t="shared" si="6"/>
        <v>1</v>
      </c>
      <c r="N38" s="68">
        <v>25.0</v>
      </c>
      <c r="O38" s="65">
        <f t="shared" si="7"/>
        <v>1</v>
      </c>
      <c r="P38" s="66">
        <f t="shared" si="8"/>
        <v>1</v>
      </c>
      <c r="Q38" s="67">
        <f t="shared" si="9"/>
        <v>0</v>
      </c>
      <c r="R38" s="84">
        <f t="shared" si="10"/>
        <v>65</v>
      </c>
      <c r="S38" s="85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</row>
    <row r="39" ht="19.5" customHeight="1">
      <c r="A39" s="63">
        <v>33.0</v>
      </c>
      <c r="B39" s="26" t="s">
        <v>105</v>
      </c>
      <c r="C39" s="26" t="s">
        <v>106</v>
      </c>
      <c r="D39" s="66"/>
      <c r="E39" s="83"/>
      <c r="F39" s="64">
        <v>12.0</v>
      </c>
      <c r="G39" s="65">
        <f t="shared" si="1"/>
        <v>1</v>
      </c>
      <c r="H39" s="66">
        <f t="shared" si="2"/>
        <v>1</v>
      </c>
      <c r="I39" s="67">
        <f t="shared" si="3"/>
        <v>0</v>
      </c>
      <c r="J39" s="64">
        <v>25.0</v>
      </c>
      <c r="K39" s="65">
        <f t="shared" si="4"/>
        <v>1</v>
      </c>
      <c r="L39" s="66">
        <f t="shared" si="5"/>
        <v>1</v>
      </c>
      <c r="M39" s="67">
        <f t="shared" si="6"/>
        <v>0</v>
      </c>
      <c r="N39" s="68">
        <v>27.0</v>
      </c>
      <c r="O39" s="65">
        <f t="shared" si="7"/>
        <v>1</v>
      </c>
      <c r="P39" s="66">
        <f t="shared" si="8"/>
        <v>1</v>
      </c>
      <c r="Q39" s="67">
        <f t="shared" si="9"/>
        <v>1</v>
      </c>
      <c r="R39" s="84">
        <f t="shared" si="10"/>
        <v>64</v>
      </c>
      <c r="S39" s="85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</row>
    <row r="40" ht="19.5" customHeight="1">
      <c r="A40" s="72">
        <v>34.0</v>
      </c>
      <c r="B40" s="26" t="s">
        <v>107</v>
      </c>
      <c r="C40" s="26" t="s">
        <v>108</v>
      </c>
      <c r="D40" s="66"/>
      <c r="E40" s="83"/>
      <c r="F40" s="64">
        <v>13.0</v>
      </c>
      <c r="G40" s="65">
        <f t="shared" si="1"/>
        <v>1</v>
      </c>
      <c r="H40" s="66">
        <f t="shared" si="2"/>
        <v>1</v>
      </c>
      <c r="I40" s="67">
        <f t="shared" si="3"/>
        <v>1</v>
      </c>
      <c r="J40" s="64">
        <v>26.0</v>
      </c>
      <c r="K40" s="65">
        <f t="shared" si="4"/>
        <v>1</v>
      </c>
      <c r="L40" s="66">
        <f t="shared" si="5"/>
        <v>1</v>
      </c>
      <c r="M40" s="67">
        <f t="shared" si="6"/>
        <v>1</v>
      </c>
      <c r="N40" s="68">
        <v>21.0</v>
      </c>
      <c r="O40" s="65">
        <f t="shared" si="7"/>
        <v>1</v>
      </c>
      <c r="P40" s="66">
        <f t="shared" si="8"/>
        <v>0</v>
      </c>
      <c r="Q40" s="67">
        <f t="shared" si="9"/>
        <v>0</v>
      </c>
      <c r="R40" s="84">
        <f t="shared" si="10"/>
        <v>60</v>
      </c>
      <c r="S40" s="85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</row>
    <row r="41" ht="19.5" customHeight="1">
      <c r="A41" s="63">
        <v>35.0</v>
      </c>
      <c r="B41" s="26" t="s">
        <v>109</v>
      </c>
      <c r="C41" s="26" t="s">
        <v>110</v>
      </c>
      <c r="D41" s="66"/>
      <c r="E41" s="83"/>
      <c r="F41" s="64">
        <v>6.0</v>
      </c>
      <c r="G41" s="65">
        <f t="shared" si="1"/>
        <v>0</v>
      </c>
      <c r="H41" s="66">
        <f t="shared" si="2"/>
        <v>0</v>
      </c>
      <c r="I41" s="67">
        <f t="shared" si="3"/>
        <v>0</v>
      </c>
      <c r="J41" s="64">
        <v>21.0</v>
      </c>
      <c r="K41" s="65">
        <f t="shared" si="4"/>
        <v>1</v>
      </c>
      <c r="L41" s="66">
        <f t="shared" si="5"/>
        <v>0</v>
      </c>
      <c r="M41" s="67">
        <f t="shared" si="6"/>
        <v>0</v>
      </c>
      <c r="N41" s="68">
        <v>26.0</v>
      </c>
      <c r="O41" s="65">
        <f t="shared" si="7"/>
        <v>1</v>
      </c>
      <c r="P41" s="66">
        <f t="shared" si="8"/>
        <v>1</v>
      </c>
      <c r="Q41" s="67">
        <f t="shared" si="9"/>
        <v>1</v>
      </c>
      <c r="R41" s="84">
        <f t="shared" si="10"/>
        <v>53</v>
      </c>
      <c r="S41" s="85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</row>
    <row r="42" ht="19.5" customHeight="1">
      <c r="A42" s="72">
        <v>36.0</v>
      </c>
      <c r="B42" s="26" t="s">
        <v>111</v>
      </c>
      <c r="C42" s="26" t="s">
        <v>112</v>
      </c>
      <c r="D42" s="66"/>
      <c r="E42" s="83"/>
      <c r="F42" s="64">
        <v>13.0</v>
      </c>
      <c r="G42" s="65">
        <f t="shared" si="1"/>
        <v>1</v>
      </c>
      <c r="H42" s="66">
        <f t="shared" si="2"/>
        <v>1</v>
      </c>
      <c r="I42" s="67">
        <f t="shared" si="3"/>
        <v>1</v>
      </c>
      <c r="J42" s="64">
        <v>28.0</v>
      </c>
      <c r="K42" s="65">
        <f t="shared" si="4"/>
        <v>1</v>
      </c>
      <c r="L42" s="66">
        <f t="shared" si="5"/>
        <v>1</v>
      </c>
      <c r="M42" s="67">
        <f t="shared" si="6"/>
        <v>1</v>
      </c>
      <c r="N42" s="68">
        <v>28.0</v>
      </c>
      <c r="O42" s="65">
        <f t="shared" si="7"/>
        <v>1</v>
      </c>
      <c r="P42" s="66">
        <f t="shared" si="8"/>
        <v>1</v>
      </c>
      <c r="Q42" s="67">
        <f t="shared" si="9"/>
        <v>1</v>
      </c>
      <c r="R42" s="84">
        <f t="shared" si="10"/>
        <v>69</v>
      </c>
      <c r="S42" s="85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</row>
    <row r="43" ht="19.5" customHeight="1">
      <c r="A43" s="63">
        <v>37.0</v>
      </c>
      <c r="B43" s="26" t="s">
        <v>113</v>
      </c>
      <c r="C43" s="26" t="s">
        <v>114</v>
      </c>
      <c r="D43" s="66"/>
      <c r="E43" s="83"/>
      <c r="F43" s="64">
        <v>11.0</v>
      </c>
      <c r="G43" s="65">
        <f t="shared" si="1"/>
        <v>1</v>
      </c>
      <c r="H43" s="66">
        <f t="shared" si="2"/>
        <v>0</v>
      </c>
      <c r="I43" s="67">
        <f t="shared" si="3"/>
        <v>0</v>
      </c>
      <c r="J43" s="64">
        <v>23.0</v>
      </c>
      <c r="K43" s="65">
        <f t="shared" si="4"/>
        <v>1</v>
      </c>
      <c r="L43" s="66">
        <f t="shared" si="5"/>
        <v>1</v>
      </c>
      <c r="M43" s="67">
        <f t="shared" si="6"/>
        <v>0</v>
      </c>
      <c r="N43" s="68">
        <v>26.0</v>
      </c>
      <c r="O43" s="65">
        <f t="shared" si="7"/>
        <v>1</v>
      </c>
      <c r="P43" s="66">
        <f t="shared" si="8"/>
        <v>1</v>
      </c>
      <c r="Q43" s="67">
        <f t="shared" si="9"/>
        <v>1</v>
      </c>
      <c r="R43" s="84">
        <f t="shared" si="10"/>
        <v>60</v>
      </c>
      <c r="S43" s="85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</row>
    <row r="44" ht="19.5" customHeight="1">
      <c r="A44" s="72">
        <v>38.0</v>
      </c>
      <c r="B44" s="26" t="s">
        <v>115</v>
      </c>
      <c r="C44" s="26" t="s">
        <v>116</v>
      </c>
      <c r="D44" s="66"/>
      <c r="E44" s="83"/>
      <c r="F44" s="64">
        <v>12.0</v>
      </c>
      <c r="G44" s="65">
        <f t="shared" si="1"/>
        <v>1</v>
      </c>
      <c r="H44" s="66">
        <f t="shared" si="2"/>
        <v>1</v>
      </c>
      <c r="I44" s="67">
        <f t="shared" si="3"/>
        <v>0</v>
      </c>
      <c r="J44" s="64">
        <v>28.0</v>
      </c>
      <c r="K44" s="65">
        <f t="shared" si="4"/>
        <v>1</v>
      </c>
      <c r="L44" s="66">
        <f t="shared" si="5"/>
        <v>1</v>
      </c>
      <c r="M44" s="67">
        <f t="shared" si="6"/>
        <v>1</v>
      </c>
      <c r="N44" s="68">
        <v>28.0</v>
      </c>
      <c r="O44" s="65">
        <f t="shared" si="7"/>
        <v>1</v>
      </c>
      <c r="P44" s="66">
        <f t="shared" si="8"/>
        <v>1</v>
      </c>
      <c r="Q44" s="67">
        <f t="shared" si="9"/>
        <v>1</v>
      </c>
      <c r="R44" s="84">
        <f t="shared" si="10"/>
        <v>68</v>
      </c>
      <c r="S44" s="85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</row>
    <row r="45" ht="18.75" customHeight="1">
      <c r="A45" s="63">
        <v>39.0</v>
      </c>
      <c r="B45" s="26" t="s">
        <v>117</v>
      </c>
      <c r="C45" s="26" t="s">
        <v>118</v>
      </c>
      <c r="D45" s="66"/>
      <c r="E45" s="83"/>
      <c r="F45" s="64">
        <v>14.0</v>
      </c>
      <c r="G45" s="65">
        <f t="shared" si="1"/>
        <v>1</v>
      </c>
      <c r="H45" s="66">
        <f t="shared" si="2"/>
        <v>1</v>
      </c>
      <c r="I45" s="67">
        <f t="shared" si="3"/>
        <v>1</v>
      </c>
      <c r="J45" s="64">
        <v>28.0</v>
      </c>
      <c r="K45" s="65">
        <f t="shared" si="4"/>
        <v>1</v>
      </c>
      <c r="L45" s="66">
        <f t="shared" si="5"/>
        <v>1</v>
      </c>
      <c r="M45" s="67">
        <f t="shared" si="6"/>
        <v>1</v>
      </c>
      <c r="N45" s="68">
        <v>28.0</v>
      </c>
      <c r="O45" s="65">
        <f t="shared" si="7"/>
        <v>1</v>
      </c>
      <c r="P45" s="66">
        <f t="shared" si="8"/>
        <v>1</v>
      </c>
      <c r="Q45" s="67">
        <f t="shared" si="9"/>
        <v>1</v>
      </c>
      <c r="R45" s="84">
        <f t="shared" si="10"/>
        <v>70</v>
      </c>
      <c r="S45" s="85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</row>
    <row r="46" ht="19.5" customHeight="1">
      <c r="A46" s="72">
        <v>40.0</v>
      </c>
      <c r="B46" s="26" t="s">
        <v>119</v>
      </c>
      <c r="C46" s="26" t="s">
        <v>120</v>
      </c>
      <c r="D46" s="66"/>
      <c r="E46" s="83"/>
      <c r="F46" s="64">
        <v>14.0</v>
      </c>
      <c r="G46" s="65">
        <f t="shared" si="1"/>
        <v>1</v>
      </c>
      <c r="H46" s="66">
        <f t="shared" si="2"/>
        <v>1</v>
      </c>
      <c r="I46" s="67">
        <f t="shared" si="3"/>
        <v>1</v>
      </c>
      <c r="J46" s="64">
        <v>26.0</v>
      </c>
      <c r="K46" s="65">
        <f t="shared" si="4"/>
        <v>1</v>
      </c>
      <c r="L46" s="66">
        <f t="shared" si="5"/>
        <v>1</v>
      </c>
      <c r="M46" s="67">
        <f t="shared" si="6"/>
        <v>1</v>
      </c>
      <c r="N46" s="68">
        <v>28.0</v>
      </c>
      <c r="O46" s="65">
        <f t="shared" si="7"/>
        <v>1</v>
      </c>
      <c r="P46" s="66">
        <f t="shared" si="8"/>
        <v>1</v>
      </c>
      <c r="Q46" s="67">
        <f t="shared" si="9"/>
        <v>1</v>
      </c>
      <c r="R46" s="84">
        <f t="shared" si="10"/>
        <v>68</v>
      </c>
      <c r="S46" s="85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</row>
    <row r="47" ht="19.5" customHeight="1">
      <c r="A47" s="63">
        <v>41.0</v>
      </c>
      <c r="B47" s="26" t="s">
        <v>121</v>
      </c>
      <c r="C47" s="26" t="s">
        <v>122</v>
      </c>
      <c r="D47" s="66"/>
      <c r="E47" s="83"/>
      <c r="F47" s="64">
        <v>12.0</v>
      </c>
      <c r="G47" s="65">
        <f t="shared" si="1"/>
        <v>1</v>
      </c>
      <c r="H47" s="66">
        <f t="shared" si="2"/>
        <v>1</v>
      </c>
      <c r="I47" s="67">
        <f t="shared" si="3"/>
        <v>0</v>
      </c>
      <c r="J47" s="68">
        <v>20.0</v>
      </c>
      <c r="K47" s="65">
        <f t="shared" si="4"/>
        <v>1</v>
      </c>
      <c r="L47" s="66">
        <f t="shared" si="5"/>
        <v>0</v>
      </c>
      <c r="M47" s="67">
        <f t="shared" si="6"/>
        <v>0</v>
      </c>
      <c r="N47" s="64">
        <v>9.0</v>
      </c>
      <c r="O47" s="65">
        <f t="shared" si="7"/>
        <v>0</v>
      </c>
      <c r="P47" s="66">
        <f t="shared" si="8"/>
        <v>0</v>
      </c>
      <c r="Q47" s="67">
        <f t="shared" si="9"/>
        <v>0</v>
      </c>
      <c r="R47" s="84">
        <f t="shared" si="10"/>
        <v>41</v>
      </c>
      <c r="S47" s="85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</row>
    <row r="48" ht="19.5" customHeight="1">
      <c r="A48" s="72">
        <v>42.0</v>
      </c>
      <c r="B48" s="26" t="s">
        <v>123</v>
      </c>
      <c r="C48" s="26" t="s">
        <v>124</v>
      </c>
      <c r="D48" s="66"/>
      <c r="E48" s="83"/>
      <c r="F48" s="64">
        <v>13.0</v>
      </c>
      <c r="G48" s="65">
        <f t="shared" si="1"/>
        <v>1</v>
      </c>
      <c r="H48" s="66">
        <f t="shared" si="2"/>
        <v>1</v>
      </c>
      <c r="I48" s="67">
        <f t="shared" si="3"/>
        <v>1</v>
      </c>
      <c r="J48" s="64">
        <v>27.0</v>
      </c>
      <c r="K48" s="65">
        <f t="shared" si="4"/>
        <v>1</v>
      </c>
      <c r="L48" s="66">
        <f t="shared" si="5"/>
        <v>1</v>
      </c>
      <c r="M48" s="67">
        <f t="shared" si="6"/>
        <v>1</v>
      </c>
      <c r="N48" s="68">
        <v>25.0</v>
      </c>
      <c r="O48" s="65">
        <f t="shared" si="7"/>
        <v>1</v>
      </c>
      <c r="P48" s="66">
        <f t="shared" si="8"/>
        <v>1</v>
      </c>
      <c r="Q48" s="67">
        <f t="shared" si="9"/>
        <v>0</v>
      </c>
      <c r="R48" s="84">
        <f t="shared" si="10"/>
        <v>65</v>
      </c>
      <c r="S48" s="85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</row>
    <row r="49" ht="19.5" customHeight="1">
      <c r="A49" s="63">
        <v>43.0</v>
      </c>
      <c r="B49" s="26" t="s">
        <v>125</v>
      </c>
      <c r="C49" s="26" t="s">
        <v>126</v>
      </c>
      <c r="D49" s="66"/>
      <c r="E49" s="83"/>
      <c r="F49" s="64">
        <v>12.0</v>
      </c>
      <c r="G49" s="65">
        <f t="shared" si="1"/>
        <v>1</v>
      </c>
      <c r="H49" s="66">
        <f t="shared" si="2"/>
        <v>1</v>
      </c>
      <c r="I49" s="67">
        <f t="shared" si="3"/>
        <v>0</v>
      </c>
      <c r="J49" s="68">
        <v>27.0</v>
      </c>
      <c r="K49" s="65">
        <f t="shared" si="4"/>
        <v>1</v>
      </c>
      <c r="L49" s="66">
        <f t="shared" si="5"/>
        <v>1</v>
      </c>
      <c r="M49" s="67">
        <f t="shared" si="6"/>
        <v>1</v>
      </c>
      <c r="N49" s="64">
        <v>28.0</v>
      </c>
      <c r="O49" s="65">
        <f t="shared" si="7"/>
        <v>1</v>
      </c>
      <c r="P49" s="66">
        <f t="shared" si="8"/>
        <v>1</v>
      </c>
      <c r="Q49" s="67">
        <f t="shared" si="9"/>
        <v>1</v>
      </c>
      <c r="R49" s="84">
        <f t="shared" si="10"/>
        <v>67</v>
      </c>
      <c r="S49" s="85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</row>
    <row r="50" ht="19.5" customHeight="1">
      <c r="A50" s="72">
        <v>44.0</v>
      </c>
      <c r="B50" s="26" t="s">
        <v>127</v>
      </c>
      <c r="C50" s="26" t="s">
        <v>128</v>
      </c>
      <c r="D50" s="66"/>
      <c r="E50" s="83"/>
      <c r="F50" s="64">
        <v>14.0</v>
      </c>
      <c r="G50" s="65">
        <f t="shared" si="1"/>
        <v>1</v>
      </c>
      <c r="H50" s="66">
        <f t="shared" si="2"/>
        <v>1</v>
      </c>
      <c r="I50" s="67">
        <f t="shared" si="3"/>
        <v>1</v>
      </c>
      <c r="J50" s="64">
        <v>28.0</v>
      </c>
      <c r="K50" s="65">
        <f t="shared" si="4"/>
        <v>1</v>
      </c>
      <c r="L50" s="66">
        <f t="shared" si="5"/>
        <v>1</v>
      </c>
      <c r="M50" s="67">
        <f t="shared" si="6"/>
        <v>1</v>
      </c>
      <c r="N50" s="68">
        <v>28.0</v>
      </c>
      <c r="O50" s="65">
        <f t="shared" si="7"/>
        <v>1</v>
      </c>
      <c r="P50" s="66">
        <f t="shared" si="8"/>
        <v>1</v>
      </c>
      <c r="Q50" s="67">
        <f t="shared" si="9"/>
        <v>1</v>
      </c>
      <c r="R50" s="84">
        <f t="shared" si="10"/>
        <v>70</v>
      </c>
      <c r="S50" s="85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</row>
    <row r="51" ht="19.5" customHeight="1">
      <c r="A51" s="63">
        <v>45.0</v>
      </c>
      <c r="B51" s="26" t="s">
        <v>129</v>
      </c>
      <c r="C51" s="26" t="s">
        <v>130</v>
      </c>
      <c r="D51" s="66"/>
      <c r="E51" s="83"/>
      <c r="F51" s="64">
        <v>6.0</v>
      </c>
      <c r="G51" s="65">
        <f t="shared" si="1"/>
        <v>0</v>
      </c>
      <c r="H51" s="66">
        <f t="shared" si="2"/>
        <v>0</v>
      </c>
      <c r="I51" s="67">
        <f t="shared" si="3"/>
        <v>0</v>
      </c>
      <c r="J51" s="64">
        <v>27.0</v>
      </c>
      <c r="K51" s="65">
        <f t="shared" si="4"/>
        <v>1</v>
      </c>
      <c r="L51" s="66">
        <f t="shared" si="5"/>
        <v>1</v>
      </c>
      <c r="M51" s="67">
        <f t="shared" si="6"/>
        <v>1</v>
      </c>
      <c r="N51" s="68">
        <v>24.0</v>
      </c>
      <c r="O51" s="65">
        <f t="shared" si="7"/>
        <v>1</v>
      </c>
      <c r="P51" s="66">
        <f t="shared" si="8"/>
        <v>1</v>
      </c>
      <c r="Q51" s="67">
        <f t="shared" si="9"/>
        <v>0</v>
      </c>
      <c r="R51" s="84">
        <f t="shared" si="10"/>
        <v>57</v>
      </c>
      <c r="S51" s="85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</row>
    <row r="52" ht="19.5" customHeight="1">
      <c r="A52" s="72">
        <v>46.0</v>
      </c>
      <c r="B52" s="26" t="s">
        <v>131</v>
      </c>
      <c r="C52" s="26" t="s">
        <v>132</v>
      </c>
      <c r="D52" s="66"/>
      <c r="E52" s="83"/>
      <c r="F52" s="64">
        <v>14.0</v>
      </c>
      <c r="G52" s="65">
        <f t="shared" si="1"/>
        <v>1</v>
      </c>
      <c r="H52" s="66">
        <f t="shared" si="2"/>
        <v>1</v>
      </c>
      <c r="I52" s="67">
        <f t="shared" si="3"/>
        <v>1</v>
      </c>
      <c r="J52" s="64">
        <v>28.0</v>
      </c>
      <c r="K52" s="65">
        <f t="shared" si="4"/>
        <v>1</v>
      </c>
      <c r="L52" s="66">
        <f t="shared" si="5"/>
        <v>1</v>
      </c>
      <c r="M52" s="67">
        <f t="shared" si="6"/>
        <v>1</v>
      </c>
      <c r="N52" s="68">
        <v>28.0</v>
      </c>
      <c r="O52" s="65">
        <f t="shared" si="7"/>
        <v>1</v>
      </c>
      <c r="P52" s="66">
        <f t="shared" si="8"/>
        <v>1</v>
      </c>
      <c r="Q52" s="67">
        <f t="shared" si="9"/>
        <v>1</v>
      </c>
      <c r="R52" s="84">
        <f t="shared" si="10"/>
        <v>70</v>
      </c>
      <c r="S52" s="85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</row>
    <row r="53" ht="19.5" customHeight="1">
      <c r="A53" s="63">
        <v>47.0</v>
      </c>
      <c r="B53" s="26" t="s">
        <v>133</v>
      </c>
      <c r="C53" s="26" t="s">
        <v>134</v>
      </c>
      <c r="D53" s="66"/>
      <c r="E53" s="83"/>
      <c r="F53" s="64">
        <v>8.0</v>
      </c>
      <c r="G53" s="65">
        <f t="shared" si="1"/>
        <v>0</v>
      </c>
      <c r="H53" s="66">
        <f t="shared" si="2"/>
        <v>0</v>
      </c>
      <c r="I53" s="67">
        <f t="shared" si="3"/>
        <v>0</v>
      </c>
      <c r="J53" s="68">
        <v>7.0</v>
      </c>
      <c r="K53" s="65">
        <f t="shared" si="4"/>
        <v>0</v>
      </c>
      <c r="L53" s="66">
        <f t="shared" si="5"/>
        <v>0</v>
      </c>
      <c r="M53" s="67">
        <f t="shared" si="6"/>
        <v>0</v>
      </c>
      <c r="N53" s="64">
        <v>24.0</v>
      </c>
      <c r="O53" s="65">
        <f t="shared" si="7"/>
        <v>1</v>
      </c>
      <c r="P53" s="66">
        <f t="shared" si="8"/>
        <v>1</v>
      </c>
      <c r="Q53" s="67">
        <f t="shared" si="9"/>
        <v>0</v>
      </c>
      <c r="R53" s="84">
        <f t="shared" si="10"/>
        <v>39</v>
      </c>
      <c r="S53" s="85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</row>
    <row r="54" ht="19.5" customHeight="1">
      <c r="A54" s="72">
        <v>48.0</v>
      </c>
      <c r="B54" s="26" t="s">
        <v>135</v>
      </c>
      <c r="C54" s="26" t="s">
        <v>136</v>
      </c>
      <c r="D54" s="66"/>
      <c r="E54" s="83"/>
      <c r="F54" s="64">
        <v>12.0</v>
      </c>
      <c r="G54" s="65">
        <f t="shared" si="1"/>
        <v>1</v>
      </c>
      <c r="H54" s="66">
        <f t="shared" si="2"/>
        <v>1</v>
      </c>
      <c r="I54" s="67">
        <f t="shared" si="3"/>
        <v>0</v>
      </c>
      <c r="J54" s="64">
        <v>21.0</v>
      </c>
      <c r="K54" s="65">
        <f t="shared" si="4"/>
        <v>1</v>
      </c>
      <c r="L54" s="66">
        <f t="shared" si="5"/>
        <v>0</v>
      </c>
      <c r="M54" s="67">
        <f t="shared" si="6"/>
        <v>0</v>
      </c>
      <c r="N54" s="68">
        <v>24.0</v>
      </c>
      <c r="O54" s="65">
        <f t="shared" si="7"/>
        <v>1</v>
      </c>
      <c r="P54" s="66">
        <f t="shared" si="8"/>
        <v>1</v>
      </c>
      <c r="Q54" s="67">
        <f t="shared" si="9"/>
        <v>0</v>
      </c>
      <c r="R54" s="84">
        <f t="shared" si="10"/>
        <v>57</v>
      </c>
      <c r="S54" s="85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</row>
    <row r="55" ht="19.5" customHeight="1">
      <c r="A55" s="63">
        <v>49.0</v>
      </c>
      <c r="B55" s="26" t="s">
        <v>137</v>
      </c>
      <c r="C55" s="26" t="s">
        <v>138</v>
      </c>
      <c r="D55" s="66"/>
      <c r="E55" s="83"/>
      <c r="F55" s="64">
        <v>11.0</v>
      </c>
      <c r="G55" s="65">
        <f t="shared" si="1"/>
        <v>1</v>
      </c>
      <c r="H55" s="66">
        <f t="shared" si="2"/>
        <v>0</v>
      </c>
      <c r="I55" s="67">
        <f t="shared" si="3"/>
        <v>0</v>
      </c>
      <c r="J55" s="64">
        <v>14.0</v>
      </c>
      <c r="K55" s="65">
        <f t="shared" si="4"/>
        <v>0</v>
      </c>
      <c r="L55" s="66">
        <f t="shared" si="5"/>
        <v>0</v>
      </c>
      <c r="M55" s="67">
        <f t="shared" si="6"/>
        <v>0</v>
      </c>
      <c r="N55" s="68">
        <v>27.0</v>
      </c>
      <c r="O55" s="65">
        <f t="shared" si="7"/>
        <v>1</v>
      </c>
      <c r="P55" s="66">
        <f t="shared" si="8"/>
        <v>1</v>
      </c>
      <c r="Q55" s="67">
        <f t="shared" si="9"/>
        <v>1</v>
      </c>
      <c r="R55" s="84">
        <f t="shared" si="10"/>
        <v>52</v>
      </c>
      <c r="S55" s="85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</row>
    <row r="56" ht="19.5" customHeight="1">
      <c r="A56" s="72">
        <v>50.0</v>
      </c>
      <c r="B56" s="26" t="s">
        <v>139</v>
      </c>
      <c r="C56" s="26" t="s">
        <v>140</v>
      </c>
      <c r="D56" s="66"/>
      <c r="E56" s="83"/>
      <c r="F56" s="64">
        <v>11.0</v>
      </c>
      <c r="G56" s="65">
        <f t="shared" si="1"/>
        <v>1</v>
      </c>
      <c r="H56" s="66">
        <f t="shared" si="2"/>
        <v>0</v>
      </c>
      <c r="I56" s="67">
        <f t="shared" si="3"/>
        <v>0</v>
      </c>
      <c r="J56" s="68">
        <v>28.0</v>
      </c>
      <c r="K56" s="65">
        <f t="shared" si="4"/>
        <v>1</v>
      </c>
      <c r="L56" s="66">
        <f t="shared" si="5"/>
        <v>1</v>
      </c>
      <c r="M56" s="67">
        <f t="shared" si="6"/>
        <v>1</v>
      </c>
      <c r="N56" s="64">
        <v>28.0</v>
      </c>
      <c r="O56" s="65">
        <f t="shared" si="7"/>
        <v>1</v>
      </c>
      <c r="P56" s="66">
        <f t="shared" si="8"/>
        <v>1</v>
      </c>
      <c r="Q56" s="67">
        <f t="shared" si="9"/>
        <v>1</v>
      </c>
      <c r="R56" s="84">
        <f t="shared" si="10"/>
        <v>67</v>
      </c>
      <c r="S56" s="85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</row>
    <row r="57" ht="19.5" customHeight="1">
      <c r="A57" s="63">
        <v>51.0</v>
      </c>
      <c r="B57" s="26" t="s">
        <v>141</v>
      </c>
      <c r="C57" s="26" t="s">
        <v>142</v>
      </c>
      <c r="D57" s="66"/>
      <c r="E57" s="83"/>
      <c r="F57" s="64">
        <v>11.0</v>
      </c>
      <c r="G57" s="65">
        <f t="shared" si="1"/>
        <v>1</v>
      </c>
      <c r="H57" s="66">
        <f t="shared" si="2"/>
        <v>0</v>
      </c>
      <c r="I57" s="67">
        <f t="shared" si="3"/>
        <v>0</v>
      </c>
      <c r="J57" s="64">
        <v>22.0</v>
      </c>
      <c r="K57" s="65">
        <f t="shared" si="4"/>
        <v>1</v>
      </c>
      <c r="L57" s="66">
        <f t="shared" si="5"/>
        <v>0</v>
      </c>
      <c r="M57" s="67">
        <f t="shared" si="6"/>
        <v>0</v>
      </c>
      <c r="N57" s="68">
        <v>17.0</v>
      </c>
      <c r="O57" s="65">
        <f t="shared" si="7"/>
        <v>0</v>
      </c>
      <c r="P57" s="66">
        <f t="shared" si="8"/>
        <v>0</v>
      </c>
      <c r="Q57" s="67">
        <f t="shared" si="9"/>
        <v>0</v>
      </c>
      <c r="R57" s="84">
        <f t="shared" si="10"/>
        <v>50</v>
      </c>
      <c r="S57" s="85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</row>
    <row r="58" ht="19.5" customHeight="1">
      <c r="A58" s="72">
        <v>52.0</v>
      </c>
      <c r="B58" s="26" t="s">
        <v>143</v>
      </c>
      <c r="C58" s="26" t="s">
        <v>144</v>
      </c>
      <c r="D58" s="66"/>
      <c r="E58" s="83"/>
      <c r="F58" s="64">
        <v>13.0</v>
      </c>
      <c r="G58" s="65">
        <f t="shared" si="1"/>
        <v>1</v>
      </c>
      <c r="H58" s="66">
        <f t="shared" si="2"/>
        <v>1</v>
      </c>
      <c r="I58" s="67">
        <f t="shared" si="3"/>
        <v>1</v>
      </c>
      <c r="J58" s="64">
        <v>28.0</v>
      </c>
      <c r="K58" s="65">
        <f t="shared" si="4"/>
        <v>1</v>
      </c>
      <c r="L58" s="66">
        <f t="shared" si="5"/>
        <v>1</v>
      </c>
      <c r="M58" s="67">
        <f t="shared" si="6"/>
        <v>1</v>
      </c>
      <c r="N58" s="68">
        <v>28.0</v>
      </c>
      <c r="O58" s="65">
        <f t="shared" si="7"/>
        <v>1</v>
      </c>
      <c r="P58" s="66">
        <f t="shared" si="8"/>
        <v>1</v>
      </c>
      <c r="Q58" s="67">
        <f t="shared" si="9"/>
        <v>1</v>
      </c>
      <c r="R58" s="84">
        <f t="shared" si="10"/>
        <v>69</v>
      </c>
      <c r="S58" s="85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</row>
    <row r="59" ht="19.5" customHeight="1">
      <c r="A59" s="63">
        <v>53.0</v>
      </c>
      <c r="B59" s="26" t="s">
        <v>145</v>
      </c>
      <c r="C59" s="26" t="s">
        <v>146</v>
      </c>
      <c r="D59" s="66"/>
      <c r="E59" s="83"/>
      <c r="F59" s="64">
        <v>9.0</v>
      </c>
      <c r="G59" s="65">
        <f t="shared" si="1"/>
        <v>0</v>
      </c>
      <c r="H59" s="66">
        <f t="shared" si="2"/>
        <v>0</v>
      </c>
      <c r="I59" s="67">
        <f t="shared" si="3"/>
        <v>0</v>
      </c>
      <c r="J59" s="64">
        <v>26.0</v>
      </c>
      <c r="K59" s="65">
        <f t="shared" si="4"/>
        <v>1</v>
      </c>
      <c r="L59" s="66">
        <f t="shared" si="5"/>
        <v>1</v>
      </c>
      <c r="M59" s="67">
        <f t="shared" si="6"/>
        <v>1</v>
      </c>
      <c r="N59" s="68">
        <v>28.0</v>
      </c>
      <c r="O59" s="65">
        <f t="shared" si="7"/>
        <v>1</v>
      </c>
      <c r="P59" s="66">
        <f t="shared" si="8"/>
        <v>1</v>
      </c>
      <c r="Q59" s="67">
        <f t="shared" si="9"/>
        <v>1</v>
      </c>
      <c r="R59" s="84">
        <f t="shared" si="10"/>
        <v>63</v>
      </c>
      <c r="S59" s="85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</row>
    <row r="60" ht="19.5" customHeight="1">
      <c r="A60" s="72">
        <v>54.0</v>
      </c>
      <c r="B60" s="26" t="s">
        <v>147</v>
      </c>
      <c r="C60" s="26" t="s">
        <v>148</v>
      </c>
      <c r="D60" s="66"/>
      <c r="E60" s="83"/>
      <c r="F60" s="64">
        <v>14.0</v>
      </c>
      <c r="G60" s="65">
        <f t="shared" si="1"/>
        <v>1</v>
      </c>
      <c r="H60" s="66">
        <f t="shared" si="2"/>
        <v>1</v>
      </c>
      <c r="I60" s="67">
        <f t="shared" si="3"/>
        <v>1</v>
      </c>
      <c r="J60" s="64">
        <v>28.0</v>
      </c>
      <c r="K60" s="65">
        <f t="shared" si="4"/>
        <v>1</v>
      </c>
      <c r="L60" s="66">
        <f t="shared" si="5"/>
        <v>1</v>
      </c>
      <c r="M60" s="67">
        <f t="shared" si="6"/>
        <v>1</v>
      </c>
      <c r="N60" s="68">
        <v>26.0</v>
      </c>
      <c r="O60" s="65">
        <f t="shared" si="7"/>
        <v>1</v>
      </c>
      <c r="P60" s="66">
        <f t="shared" si="8"/>
        <v>1</v>
      </c>
      <c r="Q60" s="67">
        <f t="shared" si="9"/>
        <v>1</v>
      </c>
      <c r="R60" s="84">
        <f t="shared" si="10"/>
        <v>68</v>
      </c>
      <c r="S60" s="85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</row>
    <row r="61" ht="19.5" customHeight="1">
      <c r="A61" s="63">
        <v>55.0</v>
      </c>
      <c r="B61" s="26" t="s">
        <v>149</v>
      </c>
      <c r="C61" s="26" t="s">
        <v>150</v>
      </c>
      <c r="D61" s="66"/>
      <c r="E61" s="83"/>
      <c r="F61" s="64">
        <v>12.0</v>
      </c>
      <c r="G61" s="65">
        <f t="shared" si="1"/>
        <v>1</v>
      </c>
      <c r="H61" s="66">
        <f t="shared" si="2"/>
        <v>1</v>
      </c>
      <c r="I61" s="67">
        <f t="shared" si="3"/>
        <v>0</v>
      </c>
      <c r="J61" s="64">
        <v>19.0</v>
      </c>
      <c r="K61" s="65">
        <f t="shared" si="4"/>
        <v>0</v>
      </c>
      <c r="L61" s="66">
        <f t="shared" si="5"/>
        <v>0</v>
      </c>
      <c r="M61" s="67">
        <f t="shared" si="6"/>
        <v>0</v>
      </c>
      <c r="N61" s="68">
        <v>26.0</v>
      </c>
      <c r="O61" s="65">
        <f t="shared" si="7"/>
        <v>1</v>
      </c>
      <c r="P61" s="66">
        <f t="shared" si="8"/>
        <v>1</v>
      </c>
      <c r="Q61" s="67">
        <f t="shared" si="9"/>
        <v>1</v>
      </c>
      <c r="R61" s="84">
        <f t="shared" si="10"/>
        <v>57</v>
      </c>
      <c r="S61" s="85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</row>
    <row r="62" ht="19.5" customHeight="1">
      <c r="A62" s="72">
        <v>56.0</v>
      </c>
      <c r="B62" s="26" t="s">
        <v>151</v>
      </c>
      <c r="C62" s="26" t="s">
        <v>152</v>
      </c>
      <c r="D62" s="66"/>
      <c r="E62" s="83"/>
      <c r="F62" s="64">
        <v>13.0</v>
      </c>
      <c r="G62" s="65">
        <f t="shared" si="1"/>
        <v>1</v>
      </c>
      <c r="H62" s="66">
        <f t="shared" si="2"/>
        <v>1</v>
      </c>
      <c r="I62" s="67">
        <f t="shared" si="3"/>
        <v>1</v>
      </c>
      <c r="J62" s="64">
        <v>28.0</v>
      </c>
      <c r="K62" s="65">
        <f t="shared" si="4"/>
        <v>1</v>
      </c>
      <c r="L62" s="66">
        <f t="shared" si="5"/>
        <v>1</v>
      </c>
      <c r="M62" s="67">
        <f t="shared" si="6"/>
        <v>1</v>
      </c>
      <c r="N62" s="68">
        <v>21.0</v>
      </c>
      <c r="O62" s="65">
        <f t="shared" si="7"/>
        <v>1</v>
      </c>
      <c r="P62" s="66">
        <f t="shared" si="8"/>
        <v>0</v>
      </c>
      <c r="Q62" s="67">
        <f t="shared" si="9"/>
        <v>0</v>
      </c>
      <c r="R62" s="84">
        <f t="shared" si="10"/>
        <v>62</v>
      </c>
      <c r="S62" s="85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</row>
    <row r="63" ht="19.5" customHeight="1">
      <c r="A63" s="63">
        <v>57.0</v>
      </c>
      <c r="B63" s="26" t="s">
        <v>153</v>
      </c>
      <c r="C63" s="26" t="s">
        <v>154</v>
      </c>
      <c r="D63" s="66"/>
      <c r="E63" s="83"/>
      <c r="F63" s="64">
        <v>12.0</v>
      </c>
      <c r="G63" s="65">
        <f t="shared" si="1"/>
        <v>1</v>
      </c>
      <c r="H63" s="66">
        <f t="shared" si="2"/>
        <v>1</v>
      </c>
      <c r="I63" s="67">
        <f t="shared" si="3"/>
        <v>0</v>
      </c>
      <c r="J63" s="64">
        <v>27.0</v>
      </c>
      <c r="K63" s="65">
        <f t="shared" si="4"/>
        <v>1</v>
      </c>
      <c r="L63" s="66">
        <f t="shared" si="5"/>
        <v>1</v>
      </c>
      <c r="M63" s="67">
        <f t="shared" si="6"/>
        <v>1</v>
      </c>
      <c r="N63" s="68">
        <v>25.0</v>
      </c>
      <c r="O63" s="65">
        <f t="shared" si="7"/>
        <v>1</v>
      </c>
      <c r="P63" s="66">
        <f t="shared" si="8"/>
        <v>1</v>
      </c>
      <c r="Q63" s="67">
        <f t="shared" si="9"/>
        <v>0</v>
      </c>
      <c r="R63" s="84">
        <f t="shared" si="10"/>
        <v>64</v>
      </c>
      <c r="S63" s="85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</row>
    <row r="64" ht="19.5" customHeight="1">
      <c r="A64" s="72">
        <v>58.0</v>
      </c>
      <c r="B64" s="26" t="s">
        <v>155</v>
      </c>
      <c r="C64" s="26" t="s">
        <v>156</v>
      </c>
      <c r="D64" s="66"/>
      <c r="E64" s="83"/>
      <c r="F64" s="64">
        <v>9.0</v>
      </c>
      <c r="G64" s="65">
        <f t="shared" si="1"/>
        <v>0</v>
      </c>
      <c r="H64" s="66">
        <f t="shared" si="2"/>
        <v>0</v>
      </c>
      <c r="I64" s="67">
        <f t="shared" si="3"/>
        <v>0</v>
      </c>
      <c r="J64" s="64">
        <v>18.0</v>
      </c>
      <c r="K64" s="65">
        <f t="shared" si="4"/>
        <v>0</v>
      </c>
      <c r="L64" s="66">
        <f t="shared" si="5"/>
        <v>0</v>
      </c>
      <c r="M64" s="67">
        <f t="shared" si="6"/>
        <v>0</v>
      </c>
      <c r="N64" s="68">
        <v>22.0</v>
      </c>
      <c r="O64" s="65">
        <f t="shared" si="7"/>
        <v>1</v>
      </c>
      <c r="P64" s="66">
        <f t="shared" si="8"/>
        <v>0</v>
      </c>
      <c r="Q64" s="67">
        <f t="shared" si="9"/>
        <v>0</v>
      </c>
      <c r="R64" s="84">
        <f t="shared" si="10"/>
        <v>49</v>
      </c>
      <c r="S64" s="85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</row>
    <row r="65" ht="19.5" customHeight="1">
      <c r="A65" s="63">
        <v>59.0</v>
      </c>
      <c r="B65" s="26" t="s">
        <v>157</v>
      </c>
      <c r="C65" s="26" t="s">
        <v>158</v>
      </c>
      <c r="D65" s="66"/>
      <c r="E65" s="83"/>
      <c r="F65" s="64">
        <v>10.0</v>
      </c>
      <c r="G65" s="65">
        <f t="shared" si="1"/>
        <v>1</v>
      </c>
      <c r="H65" s="66">
        <f t="shared" si="2"/>
        <v>0</v>
      </c>
      <c r="I65" s="67">
        <f t="shared" si="3"/>
        <v>0</v>
      </c>
      <c r="J65" s="68">
        <v>13.0</v>
      </c>
      <c r="K65" s="65">
        <f t="shared" si="4"/>
        <v>0</v>
      </c>
      <c r="L65" s="66">
        <f t="shared" si="5"/>
        <v>0</v>
      </c>
      <c r="M65" s="67">
        <f t="shared" si="6"/>
        <v>0</v>
      </c>
      <c r="N65" s="64">
        <v>24.0</v>
      </c>
      <c r="O65" s="65">
        <f t="shared" si="7"/>
        <v>1</v>
      </c>
      <c r="P65" s="66">
        <f t="shared" si="8"/>
        <v>1</v>
      </c>
      <c r="Q65" s="67">
        <f t="shared" si="9"/>
        <v>0</v>
      </c>
      <c r="R65" s="84">
        <f t="shared" si="10"/>
        <v>47</v>
      </c>
      <c r="S65" s="85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</row>
    <row r="66" ht="19.5" customHeight="1">
      <c r="A66" s="72">
        <v>60.0</v>
      </c>
      <c r="B66" s="26" t="s">
        <v>159</v>
      </c>
      <c r="C66" s="26" t="s">
        <v>160</v>
      </c>
      <c r="D66" s="66"/>
      <c r="E66" s="83"/>
      <c r="F66" s="64">
        <v>11.0</v>
      </c>
      <c r="G66" s="65">
        <f t="shared" si="1"/>
        <v>1</v>
      </c>
      <c r="H66" s="66">
        <f t="shared" si="2"/>
        <v>0</v>
      </c>
      <c r="I66" s="67">
        <f t="shared" si="3"/>
        <v>0</v>
      </c>
      <c r="J66" s="64">
        <v>27.0</v>
      </c>
      <c r="K66" s="65">
        <f t="shared" si="4"/>
        <v>1</v>
      </c>
      <c r="L66" s="66">
        <f t="shared" si="5"/>
        <v>1</v>
      </c>
      <c r="M66" s="67">
        <f t="shared" si="6"/>
        <v>1</v>
      </c>
      <c r="N66" s="68">
        <v>21.0</v>
      </c>
      <c r="O66" s="65">
        <f t="shared" si="7"/>
        <v>1</v>
      </c>
      <c r="P66" s="66">
        <f t="shared" si="8"/>
        <v>0</v>
      </c>
      <c r="Q66" s="67">
        <f t="shared" si="9"/>
        <v>0</v>
      </c>
      <c r="R66" s="84">
        <f t="shared" si="10"/>
        <v>59</v>
      </c>
      <c r="S66" s="85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</row>
    <row r="67" ht="19.5" customHeight="1">
      <c r="A67" s="63">
        <v>61.0</v>
      </c>
      <c r="B67" s="26" t="s">
        <v>161</v>
      </c>
      <c r="C67" s="26" t="s">
        <v>162</v>
      </c>
      <c r="D67" s="66"/>
      <c r="E67" s="83"/>
      <c r="F67" s="64">
        <v>13.0</v>
      </c>
      <c r="G67" s="65">
        <f t="shared" si="1"/>
        <v>1</v>
      </c>
      <c r="H67" s="66">
        <f t="shared" si="2"/>
        <v>1</v>
      </c>
      <c r="I67" s="67">
        <f t="shared" si="3"/>
        <v>1</v>
      </c>
      <c r="J67" s="64">
        <v>25.0</v>
      </c>
      <c r="K67" s="65">
        <f t="shared" si="4"/>
        <v>1</v>
      </c>
      <c r="L67" s="66">
        <f t="shared" si="5"/>
        <v>1</v>
      </c>
      <c r="M67" s="67">
        <f t="shared" si="6"/>
        <v>0</v>
      </c>
      <c r="N67" s="68">
        <v>21.0</v>
      </c>
      <c r="O67" s="65">
        <f t="shared" si="7"/>
        <v>1</v>
      </c>
      <c r="P67" s="66">
        <f t="shared" si="8"/>
        <v>0</v>
      </c>
      <c r="Q67" s="67">
        <f t="shared" si="9"/>
        <v>0</v>
      </c>
      <c r="R67" s="84">
        <f t="shared" si="10"/>
        <v>59</v>
      </c>
      <c r="S67" s="85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</row>
    <row r="68" ht="19.5" customHeight="1">
      <c r="A68" s="72">
        <v>62.0</v>
      </c>
      <c r="B68" s="26" t="s">
        <v>163</v>
      </c>
      <c r="C68" s="26" t="s">
        <v>164</v>
      </c>
      <c r="D68" s="66"/>
      <c r="E68" s="83"/>
      <c r="F68" s="64">
        <v>13.0</v>
      </c>
      <c r="G68" s="65">
        <f t="shared" si="1"/>
        <v>1</v>
      </c>
      <c r="H68" s="66">
        <f t="shared" si="2"/>
        <v>1</v>
      </c>
      <c r="I68" s="67">
        <f t="shared" si="3"/>
        <v>1</v>
      </c>
      <c r="J68" s="64">
        <v>28.0</v>
      </c>
      <c r="K68" s="65">
        <f t="shared" si="4"/>
        <v>1</v>
      </c>
      <c r="L68" s="66">
        <f t="shared" si="5"/>
        <v>1</v>
      </c>
      <c r="M68" s="67">
        <f t="shared" si="6"/>
        <v>1</v>
      </c>
      <c r="N68" s="68">
        <v>28.0</v>
      </c>
      <c r="O68" s="65">
        <f t="shared" si="7"/>
        <v>1</v>
      </c>
      <c r="P68" s="66">
        <f t="shared" si="8"/>
        <v>1</v>
      </c>
      <c r="Q68" s="67">
        <f t="shared" si="9"/>
        <v>1</v>
      </c>
      <c r="R68" s="84">
        <f t="shared" si="10"/>
        <v>69</v>
      </c>
      <c r="S68" s="85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</row>
    <row r="69" ht="19.5" customHeight="1">
      <c r="A69" s="63">
        <v>63.0</v>
      </c>
      <c r="B69" s="26" t="s">
        <v>165</v>
      </c>
      <c r="C69" s="26" t="s">
        <v>166</v>
      </c>
      <c r="D69" s="66"/>
      <c r="E69" s="83"/>
      <c r="F69" s="64">
        <v>14.0</v>
      </c>
      <c r="G69" s="65">
        <f t="shared" si="1"/>
        <v>1</v>
      </c>
      <c r="H69" s="66">
        <f t="shared" si="2"/>
        <v>1</v>
      </c>
      <c r="I69" s="67">
        <f t="shared" si="3"/>
        <v>1</v>
      </c>
      <c r="J69" s="68">
        <v>28.0</v>
      </c>
      <c r="K69" s="65">
        <f t="shared" si="4"/>
        <v>1</v>
      </c>
      <c r="L69" s="66">
        <f t="shared" si="5"/>
        <v>1</v>
      </c>
      <c r="M69" s="67">
        <f t="shared" si="6"/>
        <v>1</v>
      </c>
      <c r="N69" s="64">
        <v>24.0</v>
      </c>
      <c r="O69" s="65">
        <f t="shared" si="7"/>
        <v>1</v>
      </c>
      <c r="P69" s="66">
        <f t="shared" si="8"/>
        <v>1</v>
      </c>
      <c r="Q69" s="67">
        <f t="shared" si="9"/>
        <v>0</v>
      </c>
      <c r="R69" s="84">
        <f t="shared" si="10"/>
        <v>66</v>
      </c>
      <c r="S69" s="85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</row>
    <row r="70" ht="19.5" customHeight="1">
      <c r="A70" s="72">
        <v>64.0</v>
      </c>
      <c r="B70" s="26" t="s">
        <v>167</v>
      </c>
      <c r="C70" s="26" t="s">
        <v>168</v>
      </c>
      <c r="D70" s="66"/>
      <c r="E70" s="83"/>
      <c r="F70" s="64">
        <v>8.0</v>
      </c>
      <c r="G70" s="65">
        <f t="shared" si="1"/>
        <v>0</v>
      </c>
      <c r="H70" s="66">
        <f t="shared" si="2"/>
        <v>0</v>
      </c>
      <c r="I70" s="67">
        <f t="shared" si="3"/>
        <v>0</v>
      </c>
      <c r="J70" s="68">
        <v>19.0</v>
      </c>
      <c r="K70" s="65">
        <f t="shared" si="4"/>
        <v>0</v>
      </c>
      <c r="L70" s="66">
        <f t="shared" si="5"/>
        <v>0</v>
      </c>
      <c r="M70" s="67">
        <f t="shared" si="6"/>
        <v>0</v>
      </c>
      <c r="N70" s="64">
        <v>17.0</v>
      </c>
      <c r="O70" s="65">
        <f t="shared" si="7"/>
        <v>0</v>
      </c>
      <c r="P70" s="66">
        <f t="shared" si="8"/>
        <v>0</v>
      </c>
      <c r="Q70" s="67">
        <f t="shared" si="9"/>
        <v>0</v>
      </c>
      <c r="R70" s="84">
        <f t="shared" si="10"/>
        <v>44</v>
      </c>
      <c r="S70" s="85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</row>
    <row r="71" ht="19.5" customHeight="1">
      <c r="A71" s="63">
        <v>65.0</v>
      </c>
      <c r="B71" s="26" t="s">
        <v>169</v>
      </c>
      <c r="C71" s="26" t="s">
        <v>170</v>
      </c>
      <c r="D71" s="66"/>
      <c r="E71" s="83"/>
      <c r="F71" s="64">
        <v>14.0</v>
      </c>
      <c r="G71" s="65">
        <f t="shared" si="1"/>
        <v>1</v>
      </c>
      <c r="H71" s="66">
        <f t="shared" si="2"/>
        <v>1</v>
      </c>
      <c r="I71" s="67">
        <f t="shared" si="3"/>
        <v>1</v>
      </c>
      <c r="J71" s="68">
        <v>28.0</v>
      </c>
      <c r="K71" s="65">
        <f t="shared" si="4"/>
        <v>1</v>
      </c>
      <c r="L71" s="66">
        <f t="shared" si="5"/>
        <v>1</v>
      </c>
      <c r="M71" s="67">
        <f t="shared" si="6"/>
        <v>1</v>
      </c>
      <c r="N71" s="64">
        <v>24.0</v>
      </c>
      <c r="O71" s="65">
        <f t="shared" si="7"/>
        <v>1</v>
      </c>
      <c r="P71" s="66">
        <f t="shared" si="8"/>
        <v>1</v>
      </c>
      <c r="Q71" s="67">
        <f t="shared" si="9"/>
        <v>0</v>
      </c>
      <c r="R71" s="84">
        <f t="shared" si="10"/>
        <v>66</v>
      </c>
      <c r="S71" s="85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</row>
    <row r="72" ht="19.5" customHeight="1">
      <c r="A72" s="72">
        <v>66.0</v>
      </c>
      <c r="B72" s="26" t="s">
        <v>171</v>
      </c>
      <c r="C72" s="26" t="s">
        <v>172</v>
      </c>
      <c r="D72" s="66"/>
      <c r="E72" s="83"/>
      <c r="F72" s="64">
        <v>11.0</v>
      </c>
      <c r="G72" s="65">
        <f t="shared" si="1"/>
        <v>1</v>
      </c>
      <c r="H72" s="66">
        <f t="shared" si="2"/>
        <v>0</v>
      </c>
      <c r="I72" s="67">
        <f t="shared" si="3"/>
        <v>0</v>
      </c>
      <c r="J72" s="68">
        <v>27.0</v>
      </c>
      <c r="K72" s="65">
        <f t="shared" si="4"/>
        <v>1</v>
      </c>
      <c r="L72" s="66">
        <f t="shared" si="5"/>
        <v>1</v>
      </c>
      <c r="M72" s="67">
        <f t="shared" si="6"/>
        <v>1</v>
      </c>
      <c r="N72" s="64">
        <v>28.0</v>
      </c>
      <c r="O72" s="65">
        <f t="shared" si="7"/>
        <v>1</v>
      </c>
      <c r="P72" s="66">
        <f t="shared" si="8"/>
        <v>1</v>
      </c>
      <c r="Q72" s="67">
        <f t="shared" si="9"/>
        <v>1</v>
      </c>
      <c r="R72" s="84">
        <f t="shared" si="10"/>
        <v>66</v>
      </c>
      <c r="S72" s="85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</row>
    <row r="73" ht="19.5" customHeight="1">
      <c r="A73" s="63">
        <v>67.0</v>
      </c>
      <c r="B73" s="26" t="s">
        <v>173</v>
      </c>
      <c r="C73" s="26" t="s">
        <v>174</v>
      </c>
      <c r="D73" s="66"/>
      <c r="E73" s="83"/>
      <c r="F73" s="64">
        <v>12.0</v>
      </c>
      <c r="G73" s="65">
        <f t="shared" si="1"/>
        <v>1</v>
      </c>
      <c r="H73" s="66">
        <f t="shared" si="2"/>
        <v>1</v>
      </c>
      <c r="I73" s="67">
        <f t="shared" si="3"/>
        <v>0</v>
      </c>
      <c r="J73" s="64">
        <v>22.0</v>
      </c>
      <c r="K73" s="65">
        <f t="shared" si="4"/>
        <v>1</v>
      </c>
      <c r="L73" s="66">
        <f t="shared" si="5"/>
        <v>0</v>
      </c>
      <c r="M73" s="67">
        <f t="shared" si="6"/>
        <v>0</v>
      </c>
      <c r="N73" s="68">
        <v>27.0</v>
      </c>
      <c r="O73" s="65">
        <f t="shared" si="7"/>
        <v>1</v>
      </c>
      <c r="P73" s="66">
        <f t="shared" si="8"/>
        <v>1</v>
      </c>
      <c r="Q73" s="67">
        <f t="shared" si="9"/>
        <v>1</v>
      </c>
      <c r="R73" s="84">
        <f t="shared" si="10"/>
        <v>61</v>
      </c>
      <c r="S73" s="85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</row>
    <row r="74" ht="19.5" customHeight="1">
      <c r="A74" s="72">
        <v>68.0</v>
      </c>
      <c r="B74" s="26" t="s">
        <v>175</v>
      </c>
      <c r="C74" s="26" t="s">
        <v>176</v>
      </c>
      <c r="D74" s="66"/>
      <c r="E74" s="83"/>
      <c r="F74" s="64">
        <v>10.0</v>
      </c>
      <c r="G74" s="65">
        <f t="shared" si="1"/>
        <v>1</v>
      </c>
      <c r="H74" s="66">
        <f t="shared" si="2"/>
        <v>0</v>
      </c>
      <c r="I74" s="67">
        <f t="shared" si="3"/>
        <v>0</v>
      </c>
      <c r="J74" s="68">
        <v>13.0</v>
      </c>
      <c r="K74" s="65">
        <f t="shared" si="4"/>
        <v>0</v>
      </c>
      <c r="L74" s="66">
        <f t="shared" si="5"/>
        <v>0</v>
      </c>
      <c r="M74" s="67">
        <f t="shared" si="6"/>
        <v>0</v>
      </c>
      <c r="N74" s="64">
        <v>24.0</v>
      </c>
      <c r="O74" s="65">
        <f t="shared" si="7"/>
        <v>1</v>
      </c>
      <c r="P74" s="66">
        <f t="shared" si="8"/>
        <v>1</v>
      </c>
      <c r="Q74" s="67">
        <f t="shared" si="9"/>
        <v>0</v>
      </c>
      <c r="R74" s="84">
        <f t="shared" si="10"/>
        <v>47</v>
      </c>
      <c r="S74" s="85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</row>
    <row r="75" ht="19.5" customHeight="1">
      <c r="A75" s="63">
        <v>69.0</v>
      </c>
      <c r="B75" s="26" t="s">
        <v>177</v>
      </c>
      <c r="C75" s="26" t="s">
        <v>178</v>
      </c>
      <c r="D75" s="66"/>
      <c r="E75" s="83"/>
      <c r="F75" s="64">
        <v>10.0</v>
      </c>
      <c r="G75" s="65">
        <f t="shared" si="1"/>
        <v>1</v>
      </c>
      <c r="H75" s="66">
        <f t="shared" si="2"/>
        <v>0</v>
      </c>
      <c r="I75" s="67">
        <f t="shared" si="3"/>
        <v>0</v>
      </c>
      <c r="J75" s="64">
        <v>26.0</v>
      </c>
      <c r="K75" s="65">
        <f t="shared" si="4"/>
        <v>1</v>
      </c>
      <c r="L75" s="66">
        <f t="shared" si="5"/>
        <v>1</v>
      </c>
      <c r="M75" s="67">
        <f t="shared" si="6"/>
        <v>1</v>
      </c>
      <c r="N75" s="68">
        <v>26.0</v>
      </c>
      <c r="O75" s="65">
        <f t="shared" si="7"/>
        <v>1</v>
      </c>
      <c r="P75" s="66">
        <f t="shared" si="8"/>
        <v>1</v>
      </c>
      <c r="Q75" s="67">
        <f t="shared" si="9"/>
        <v>1</v>
      </c>
      <c r="R75" s="84">
        <f t="shared" si="10"/>
        <v>62</v>
      </c>
      <c r="S75" s="85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</row>
    <row r="76" ht="19.5" customHeight="1">
      <c r="A76" s="72">
        <v>70.0</v>
      </c>
      <c r="B76" s="26" t="s">
        <v>179</v>
      </c>
      <c r="C76" s="26" t="s">
        <v>180</v>
      </c>
      <c r="D76" s="66"/>
      <c r="E76" s="83"/>
      <c r="F76" s="64">
        <v>14.0</v>
      </c>
      <c r="G76" s="65">
        <f t="shared" si="1"/>
        <v>1</v>
      </c>
      <c r="H76" s="66">
        <f t="shared" si="2"/>
        <v>1</v>
      </c>
      <c r="I76" s="67">
        <f t="shared" si="3"/>
        <v>1</v>
      </c>
      <c r="J76" s="68">
        <v>24.0</v>
      </c>
      <c r="K76" s="65">
        <f t="shared" si="4"/>
        <v>1</v>
      </c>
      <c r="L76" s="66">
        <f t="shared" si="5"/>
        <v>1</v>
      </c>
      <c r="M76" s="67">
        <f t="shared" si="6"/>
        <v>0</v>
      </c>
      <c r="N76" s="64">
        <v>28.0</v>
      </c>
      <c r="O76" s="65">
        <f t="shared" si="7"/>
        <v>1</v>
      </c>
      <c r="P76" s="66">
        <f t="shared" si="8"/>
        <v>1</v>
      </c>
      <c r="Q76" s="67">
        <f t="shared" si="9"/>
        <v>1</v>
      </c>
      <c r="R76" s="84">
        <f t="shared" si="10"/>
        <v>66</v>
      </c>
      <c r="S76" s="85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</row>
    <row r="77" ht="19.5" customHeight="1">
      <c r="A77" s="63">
        <v>71.0</v>
      </c>
      <c r="B77" s="26" t="s">
        <v>181</v>
      </c>
      <c r="C77" s="26" t="s">
        <v>182</v>
      </c>
      <c r="D77" s="66"/>
      <c r="E77" s="83"/>
      <c r="F77" s="64">
        <v>12.0</v>
      </c>
      <c r="G77" s="65">
        <f t="shared" si="1"/>
        <v>1</v>
      </c>
      <c r="H77" s="66">
        <f t="shared" si="2"/>
        <v>1</v>
      </c>
      <c r="I77" s="67">
        <f t="shared" si="3"/>
        <v>0</v>
      </c>
      <c r="J77" s="64">
        <v>23.0</v>
      </c>
      <c r="K77" s="65">
        <f t="shared" si="4"/>
        <v>1</v>
      </c>
      <c r="L77" s="66">
        <f t="shared" si="5"/>
        <v>1</v>
      </c>
      <c r="M77" s="67">
        <f t="shared" si="6"/>
        <v>0</v>
      </c>
      <c r="N77" s="68">
        <v>24.0</v>
      </c>
      <c r="O77" s="65">
        <f t="shared" si="7"/>
        <v>1</v>
      </c>
      <c r="P77" s="66">
        <f t="shared" si="8"/>
        <v>1</v>
      </c>
      <c r="Q77" s="67">
        <f t="shared" si="9"/>
        <v>0</v>
      </c>
      <c r="R77" s="84">
        <f t="shared" si="10"/>
        <v>59</v>
      </c>
      <c r="S77" s="85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</row>
    <row r="78" ht="19.5" customHeight="1">
      <c r="A78" s="72">
        <v>72.0</v>
      </c>
      <c r="B78" s="26" t="s">
        <v>183</v>
      </c>
      <c r="C78" s="26" t="s">
        <v>184</v>
      </c>
      <c r="D78" s="66"/>
      <c r="E78" s="83"/>
      <c r="F78" s="64">
        <v>12.0</v>
      </c>
      <c r="G78" s="65">
        <f t="shared" si="1"/>
        <v>1</v>
      </c>
      <c r="H78" s="66">
        <f t="shared" si="2"/>
        <v>1</v>
      </c>
      <c r="I78" s="67">
        <f t="shared" si="3"/>
        <v>0</v>
      </c>
      <c r="J78" s="64">
        <v>25.0</v>
      </c>
      <c r="K78" s="65">
        <f t="shared" si="4"/>
        <v>1</v>
      </c>
      <c r="L78" s="66">
        <f t="shared" si="5"/>
        <v>1</v>
      </c>
      <c r="M78" s="67">
        <f t="shared" si="6"/>
        <v>0</v>
      </c>
      <c r="N78" s="68">
        <v>27.0</v>
      </c>
      <c r="O78" s="65">
        <f t="shared" si="7"/>
        <v>1</v>
      </c>
      <c r="P78" s="66">
        <f t="shared" si="8"/>
        <v>1</v>
      </c>
      <c r="Q78" s="67">
        <f t="shared" si="9"/>
        <v>1</v>
      </c>
      <c r="R78" s="84">
        <f t="shared" si="10"/>
        <v>64</v>
      </c>
      <c r="S78" s="85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</row>
    <row r="79" ht="19.5" customHeight="1">
      <c r="A79" s="63">
        <v>73.0</v>
      </c>
      <c r="B79" s="26" t="s">
        <v>185</v>
      </c>
      <c r="C79" s="26" t="s">
        <v>186</v>
      </c>
      <c r="D79" s="66"/>
      <c r="E79" s="83"/>
      <c r="F79" s="64">
        <v>8.0</v>
      </c>
      <c r="G79" s="65">
        <f t="shared" si="1"/>
        <v>0</v>
      </c>
      <c r="H79" s="66">
        <f t="shared" si="2"/>
        <v>0</v>
      </c>
      <c r="I79" s="67">
        <f t="shared" si="3"/>
        <v>0</v>
      </c>
      <c r="J79" s="64">
        <v>25.0</v>
      </c>
      <c r="K79" s="65">
        <f t="shared" si="4"/>
        <v>1</v>
      </c>
      <c r="L79" s="66">
        <f t="shared" si="5"/>
        <v>1</v>
      </c>
      <c r="M79" s="67">
        <f t="shared" si="6"/>
        <v>0</v>
      </c>
      <c r="N79" s="68">
        <v>18.0</v>
      </c>
      <c r="O79" s="65">
        <f t="shared" si="7"/>
        <v>0</v>
      </c>
      <c r="P79" s="66">
        <f t="shared" si="8"/>
        <v>0</v>
      </c>
      <c r="Q79" s="67">
        <f t="shared" si="9"/>
        <v>0</v>
      </c>
      <c r="R79" s="84">
        <f t="shared" si="10"/>
        <v>51</v>
      </c>
      <c r="S79" s="85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</row>
    <row r="80" ht="19.5" customHeight="1">
      <c r="A80" s="72">
        <v>74.0</v>
      </c>
      <c r="B80" s="26" t="s">
        <v>187</v>
      </c>
      <c r="C80" s="26" t="s">
        <v>188</v>
      </c>
      <c r="D80" s="66"/>
      <c r="E80" s="83"/>
      <c r="F80" s="64">
        <v>14.0</v>
      </c>
      <c r="G80" s="65">
        <f t="shared" si="1"/>
        <v>1</v>
      </c>
      <c r="H80" s="66">
        <f t="shared" si="2"/>
        <v>1</v>
      </c>
      <c r="I80" s="67">
        <f t="shared" si="3"/>
        <v>1</v>
      </c>
      <c r="J80" s="64">
        <v>26.0</v>
      </c>
      <c r="K80" s="65">
        <f t="shared" si="4"/>
        <v>1</v>
      </c>
      <c r="L80" s="66">
        <f t="shared" si="5"/>
        <v>1</v>
      </c>
      <c r="M80" s="67">
        <f t="shared" si="6"/>
        <v>1</v>
      </c>
      <c r="N80" s="68">
        <v>28.0</v>
      </c>
      <c r="O80" s="65">
        <f t="shared" si="7"/>
        <v>1</v>
      </c>
      <c r="P80" s="66">
        <f t="shared" si="8"/>
        <v>1</v>
      </c>
      <c r="Q80" s="67">
        <f t="shared" si="9"/>
        <v>1</v>
      </c>
      <c r="R80" s="84">
        <f t="shared" si="10"/>
        <v>68</v>
      </c>
      <c r="S80" s="85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</row>
    <row r="81" ht="19.5" customHeight="1">
      <c r="A81" s="63">
        <v>75.0</v>
      </c>
      <c r="B81" s="26" t="s">
        <v>189</v>
      </c>
      <c r="C81" s="26" t="s">
        <v>190</v>
      </c>
      <c r="D81" s="66"/>
      <c r="E81" s="83"/>
      <c r="F81" s="64">
        <v>11.0</v>
      </c>
      <c r="G81" s="65">
        <f t="shared" si="1"/>
        <v>1</v>
      </c>
      <c r="H81" s="66">
        <f t="shared" si="2"/>
        <v>0</v>
      </c>
      <c r="I81" s="67">
        <f t="shared" si="3"/>
        <v>0</v>
      </c>
      <c r="J81" s="68">
        <v>10.0</v>
      </c>
      <c r="K81" s="65">
        <f t="shared" si="4"/>
        <v>0</v>
      </c>
      <c r="L81" s="66">
        <f t="shared" si="5"/>
        <v>0</v>
      </c>
      <c r="M81" s="67">
        <f t="shared" si="6"/>
        <v>0</v>
      </c>
      <c r="N81" s="64">
        <v>20.0</v>
      </c>
      <c r="O81" s="65">
        <f t="shared" si="7"/>
        <v>1</v>
      </c>
      <c r="P81" s="66">
        <f t="shared" si="8"/>
        <v>0</v>
      </c>
      <c r="Q81" s="67">
        <f t="shared" si="9"/>
        <v>0</v>
      </c>
      <c r="R81" s="84">
        <f t="shared" si="10"/>
        <v>41</v>
      </c>
      <c r="S81" s="85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</row>
    <row r="82" ht="19.5" customHeight="1">
      <c r="A82" s="72">
        <v>76.0</v>
      </c>
      <c r="B82" s="26" t="s">
        <v>191</v>
      </c>
      <c r="C82" s="26" t="s">
        <v>192</v>
      </c>
      <c r="D82" s="66"/>
      <c r="E82" s="83"/>
      <c r="F82" s="64">
        <v>8.0</v>
      </c>
      <c r="G82" s="65">
        <f t="shared" si="1"/>
        <v>0</v>
      </c>
      <c r="H82" s="66">
        <f t="shared" si="2"/>
        <v>0</v>
      </c>
      <c r="I82" s="67">
        <f t="shared" si="3"/>
        <v>0</v>
      </c>
      <c r="J82" s="64">
        <v>8.0</v>
      </c>
      <c r="K82" s="65">
        <f t="shared" si="4"/>
        <v>0</v>
      </c>
      <c r="L82" s="66">
        <f t="shared" si="5"/>
        <v>0</v>
      </c>
      <c r="M82" s="67">
        <f t="shared" si="6"/>
        <v>0</v>
      </c>
      <c r="N82" s="64">
        <v>22.0</v>
      </c>
      <c r="O82" s="65">
        <f t="shared" si="7"/>
        <v>1</v>
      </c>
      <c r="P82" s="66">
        <f t="shared" si="8"/>
        <v>0</v>
      </c>
      <c r="Q82" s="67">
        <f t="shared" si="9"/>
        <v>0</v>
      </c>
      <c r="R82" s="84">
        <f t="shared" si="10"/>
        <v>38</v>
      </c>
      <c r="S82" s="85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</row>
    <row r="83" ht="19.5" customHeight="1">
      <c r="A83" s="63">
        <v>77.0</v>
      </c>
      <c r="B83" s="26" t="s">
        <v>193</v>
      </c>
      <c r="C83" s="26" t="s">
        <v>194</v>
      </c>
      <c r="D83" s="66"/>
      <c r="E83" s="83"/>
      <c r="F83" s="64">
        <v>10.0</v>
      </c>
      <c r="G83" s="65">
        <f t="shared" si="1"/>
        <v>1</v>
      </c>
      <c r="H83" s="66">
        <f t="shared" si="2"/>
        <v>0</v>
      </c>
      <c r="I83" s="67">
        <f t="shared" si="3"/>
        <v>0</v>
      </c>
      <c r="J83" s="68">
        <v>13.0</v>
      </c>
      <c r="K83" s="65">
        <f t="shared" si="4"/>
        <v>0</v>
      </c>
      <c r="L83" s="66">
        <f t="shared" si="5"/>
        <v>0</v>
      </c>
      <c r="M83" s="67">
        <f t="shared" si="6"/>
        <v>0</v>
      </c>
      <c r="N83" s="64">
        <v>24.0</v>
      </c>
      <c r="O83" s="65">
        <f t="shared" si="7"/>
        <v>1</v>
      </c>
      <c r="P83" s="66">
        <f t="shared" si="8"/>
        <v>1</v>
      </c>
      <c r="Q83" s="67">
        <f t="shared" si="9"/>
        <v>0</v>
      </c>
      <c r="R83" s="84">
        <f t="shared" si="10"/>
        <v>47</v>
      </c>
      <c r="S83" s="85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</row>
    <row r="84" ht="19.5" customHeight="1">
      <c r="A84" s="72">
        <v>78.0</v>
      </c>
      <c r="B84" s="26" t="s">
        <v>195</v>
      </c>
      <c r="C84" s="26" t="s">
        <v>196</v>
      </c>
      <c r="D84" s="66"/>
      <c r="E84" s="83"/>
      <c r="F84" s="64">
        <v>14.0</v>
      </c>
      <c r="G84" s="65">
        <f t="shared" si="1"/>
        <v>1</v>
      </c>
      <c r="H84" s="66">
        <f t="shared" si="2"/>
        <v>1</v>
      </c>
      <c r="I84" s="67">
        <f t="shared" si="3"/>
        <v>1</v>
      </c>
      <c r="J84" s="64">
        <v>28.0</v>
      </c>
      <c r="K84" s="65">
        <f t="shared" si="4"/>
        <v>1</v>
      </c>
      <c r="L84" s="66">
        <f t="shared" si="5"/>
        <v>1</v>
      </c>
      <c r="M84" s="67">
        <f t="shared" si="6"/>
        <v>1</v>
      </c>
      <c r="N84" s="68">
        <v>28.0</v>
      </c>
      <c r="O84" s="65">
        <f t="shared" si="7"/>
        <v>1</v>
      </c>
      <c r="P84" s="66">
        <f t="shared" si="8"/>
        <v>1</v>
      </c>
      <c r="Q84" s="67">
        <f t="shared" si="9"/>
        <v>1</v>
      </c>
      <c r="R84" s="84">
        <f t="shared" si="10"/>
        <v>70</v>
      </c>
      <c r="S84" s="85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</row>
    <row r="85" ht="19.5" customHeight="1">
      <c r="A85" s="63">
        <v>79.0</v>
      </c>
      <c r="B85" s="26" t="s">
        <v>197</v>
      </c>
      <c r="C85" s="26" t="s">
        <v>198</v>
      </c>
      <c r="D85" s="66"/>
      <c r="E85" s="83"/>
      <c r="F85" s="64">
        <v>9.0</v>
      </c>
      <c r="G85" s="65">
        <f t="shared" si="1"/>
        <v>0</v>
      </c>
      <c r="H85" s="66">
        <f t="shared" si="2"/>
        <v>0</v>
      </c>
      <c r="I85" s="67">
        <f t="shared" si="3"/>
        <v>0</v>
      </c>
      <c r="J85" s="64">
        <v>23.0</v>
      </c>
      <c r="K85" s="65">
        <f t="shared" si="4"/>
        <v>1</v>
      </c>
      <c r="L85" s="66">
        <f t="shared" si="5"/>
        <v>1</v>
      </c>
      <c r="M85" s="67">
        <f t="shared" si="6"/>
        <v>0</v>
      </c>
      <c r="N85" s="68">
        <v>28.0</v>
      </c>
      <c r="O85" s="65">
        <f t="shared" si="7"/>
        <v>1</v>
      </c>
      <c r="P85" s="66">
        <f t="shared" si="8"/>
        <v>1</v>
      </c>
      <c r="Q85" s="67">
        <f t="shared" si="9"/>
        <v>1</v>
      </c>
      <c r="R85" s="84">
        <f t="shared" si="10"/>
        <v>60</v>
      </c>
      <c r="S85" s="85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</row>
    <row r="86" ht="19.5" customHeight="1">
      <c r="A86" s="72">
        <v>80.0</v>
      </c>
      <c r="B86" s="26" t="s">
        <v>199</v>
      </c>
      <c r="C86" s="26" t="s">
        <v>200</v>
      </c>
      <c r="D86" s="66"/>
      <c r="E86" s="83"/>
      <c r="F86" s="64">
        <v>9.0</v>
      </c>
      <c r="G86" s="65">
        <f t="shared" si="1"/>
        <v>0</v>
      </c>
      <c r="H86" s="66">
        <f t="shared" si="2"/>
        <v>0</v>
      </c>
      <c r="I86" s="67">
        <f t="shared" si="3"/>
        <v>0</v>
      </c>
      <c r="J86" s="64">
        <v>27.0</v>
      </c>
      <c r="K86" s="65">
        <f t="shared" si="4"/>
        <v>1</v>
      </c>
      <c r="L86" s="66">
        <f t="shared" si="5"/>
        <v>1</v>
      </c>
      <c r="M86" s="67">
        <f t="shared" si="6"/>
        <v>1</v>
      </c>
      <c r="N86" s="68">
        <v>25.0</v>
      </c>
      <c r="O86" s="65">
        <f t="shared" si="7"/>
        <v>1</v>
      </c>
      <c r="P86" s="66">
        <f t="shared" si="8"/>
        <v>1</v>
      </c>
      <c r="Q86" s="67">
        <f t="shared" si="9"/>
        <v>0</v>
      </c>
      <c r="R86" s="84">
        <f t="shared" si="10"/>
        <v>61</v>
      </c>
      <c r="S86" s="85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</row>
    <row r="87" ht="19.5" customHeight="1">
      <c r="A87" s="63">
        <v>81.0</v>
      </c>
      <c r="B87" s="26" t="s">
        <v>201</v>
      </c>
      <c r="C87" s="26" t="s">
        <v>202</v>
      </c>
      <c r="D87" s="66"/>
      <c r="E87" s="83"/>
      <c r="F87" s="64">
        <v>14.0</v>
      </c>
      <c r="G87" s="65">
        <f t="shared" si="1"/>
        <v>1</v>
      </c>
      <c r="H87" s="66">
        <f t="shared" si="2"/>
        <v>1</v>
      </c>
      <c r="I87" s="67">
        <f t="shared" si="3"/>
        <v>1</v>
      </c>
      <c r="J87" s="64">
        <v>28.0</v>
      </c>
      <c r="K87" s="65">
        <f t="shared" si="4"/>
        <v>1</v>
      </c>
      <c r="L87" s="66">
        <f t="shared" si="5"/>
        <v>1</v>
      </c>
      <c r="M87" s="67">
        <f t="shared" si="6"/>
        <v>1</v>
      </c>
      <c r="N87" s="68">
        <v>28.0</v>
      </c>
      <c r="O87" s="65">
        <f t="shared" si="7"/>
        <v>1</v>
      </c>
      <c r="P87" s="66">
        <f t="shared" si="8"/>
        <v>1</v>
      </c>
      <c r="Q87" s="67">
        <f t="shared" si="9"/>
        <v>1</v>
      </c>
      <c r="R87" s="84">
        <f t="shared" si="10"/>
        <v>70</v>
      </c>
      <c r="S87" s="85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</row>
    <row r="88" ht="19.5" customHeight="1">
      <c r="A88" s="72">
        <v>82.0</v>
      </c>
      <c r="B88" s="26" t="s">
        <v>203</v>
      </c>
      <c r="C88" s="26" t="s">
        <v>204</v>
      </c>
      <c r="D88" s="66"/>
      <c r="E88" s="83"/>
      <c r="F88" s="64">
        <v>14.0</v>
      </c>
      <c r="G88" s="65">
        <f t="shared" si="1"/>
        <v>1</v>
      </c>
      <c r="H88" s="66">
        <f t="shared" si="2"/>
        <v>1</v>
      </c>
      <c r="I88" s="67">
        <f t="shared" si="3"/>
        <v>1</v>
      </c>
      <c r="J88" s="64">
        <v>28.0</v>
      </c>
      <c r="K88" s="65">
        <f t="shared" si="4"/>
        <v>1</v>
      </c>
      <c r="L88" s="66">
        <f t="shared" si="5"/>
        <v>1</v>
      </c>
      <c r="M88" s="67">
        <f t="shared" si="6"/>
        <v>1</v>
      </c>
      <c r="N88" s="68">
        <v>27.0</v>
      </c>
      <c r="O88" s="65">
        <f t="shared" si="7"/>
        <v>1</v>
      </c>
      <c r="P88" s="66">
        <f t="shared" si="8"/>
        <v>1</v>
      </c>
      <c r="Q88" s="67">
        <f t="shared" si="9"/>
        <v>1</v>
      </c>
      <c r="R88" s="84">
        <f t="shared" si="10"/>
        <v>69</v>
      </c>
      <c r="S88" s="85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</row>
    <row r="89" ht="19.5" customHeight="1">
      <c r="A89" s="63">
        <v>83.0</v>
      </c>
      <c r="B89" s="26" t="s">
        <v>205</v>
      </c>
      <c r="C89" s="26" t="s">
        <v>206</v>
      </c>
      <c r="D89" s="66"/>
      <c r="E89" s="83"/>
      <c r="F89" s="64">
        <v>14.0</v>
      </c>
      <c r="G89" s="65">
        <f t="shared" si="1"/>
        <v>1</v>
      </c>
      <c r="H89" s="66">
        <f t="shared" si="2"/>
        <v>1</v>
      </c>
      <c r="I89" s="67">
        <f t="shared" si="3"/>
        <v>1</v>
      </c>
      <c r="J89" s="64">
        <v>28.0</v>
      </c>
      <c r="K89" s="65">
        <f t="shared" si="4"/>
        <v>1</v>
      </c>
      <c r="L89" s="66">
        <f t="shared" si="5"/>
        <v>1</v>
      </c>
      <c r="M89" s="67">
        <f t="shared" si="6"/>
        <v>1</v>
      </c>
      <c r="N89" s="68">
        <v>27.0</v>
      </c>
      <c r="O89" s="65">
        <f t="shared" si="7"/>
        <v>1</v>
      </c>
      <c r="P89" s="66">
        <f t="shared" si="8"/>
        <v>1</v>
      </c>
      <c r="Q89" s="67">
        <f t="shared" si="9"/>
        <v>1</v>
      </c>
      <c r="R89" s="84">
        <f t="shared" si="10"/>
        <v>69</v>
      </c>
      <c r="S89" s="85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</row>
    <row r="90" ht="19.5" customHeight="1">
      <c r="A90" s="72">
        <v>84.0</v>
      </c>
      <c r="B90" s="26" t="s">
        <v>207</v>
      </c>
      <c r="C90" s="26" t="s">
        <v>208</v>
      </c>
      <c r="D90" s="66"/>
      <c r="E90" s="83"/>
      <c r="F90" s="64">
        <v>14.0</v>
      </c>
      <c r="G90" s="65">
        <f t="shared" si="1"/>
        <v>1</v>
      </c>
      <c r="H90" s="66">
        <f t="shared" si="2"/>
        <v>1</v>
      </c>
      <c r="I90" s="67">
        <f t="shared" si="3"/>
        <v>1</v>
      </c>
      <c r="J90" s="68">
        <v>20.0</v>
      </c>
      <c r="K90" s="65">
        <f t="shared" si="4"/>
        <v>1</v>
      </c>
      <c r="L90" s="66">
        <f t="shared" si="5"/>
        <v>0</v>
      </c>
      <c r="M90" s="67">
        <f t="shared" si="6"/>
        <v>0</v>
      </c>
      <c r="N90" s="64">
        <v>7.0</v>
      </c>
      <c r="O90" s="65">
        <f t="shared" si="7"/>
        <v>0</v>
      </c>
      <c r="P90" s="66">
        <f t="shared" si="8"/>
        <v>0</v>
      </c>
      <c r="Q90" s="67">
        <f t="shared" si="9"/>
        <v>0</v>
      </c>
      <c r="R90" s="84">
        <f t="shared" si="10"/>
        <v>41</v>
      </c>
      <c r="S90" s="85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</row>
    <row r="91" ht="19.5" customHeight="1">
      <c r="A91" s="63">
        <v>85.0</v>
      </c>
      <c r="B91" s="26" t="s">
        <v>209</v>
      </c>
      <c r="C91" s="26" t="s">
        <v>210</v>
      </c>
      <c r="D91" s="66"/>
      <c r="E91" s="83"/>
      <c r="F91" s="64">
        <v>12.0</v>
      </c>
      <c r="G91" s="65">
        <f t="shared" si="1"/>
        <v>1</v>
      </c>
      <c r="H91" s="66">
        <f t="shared" si="2"/>
        <v>1</v>
      </c>
      <c r="I91" s="67">
        <f t="shared" si="3"/>
        <v>0</v>
      </c>
      <c r="J91" s="64">
        <v>26.0</v>
      </c>
      <c r="K91" s="65">
        <f t="shared" si="4"/>
        <v>1</v>
      </c>
      <c r="L91" s="66">
        <f t="shared" si="5"/>
        <v>1</v>
      </c>
      <c r="M91" s="67">
        <f t="shared" si="6"/>
        <v>1</v>
      </c>
      <c r="N91" s="68">
        <v>24.0</v>
      </c>
      <c r="O91" s="65">
        <f t="shared" si="7"/>
        <v>1</v>
      </c>
      <c r="P91" s="66">
        <f t="shared" si="8"/>
        <v>1</v>
      </c>
      <c r="Q91" s="67">
        <f t="shared" si="9"/>
        <v>0</v>
      </c>
      <c r="R91" s="84">
        <f t="shared" si="10"/>
        <v>62</v>
      </c>
      <c r="S91" s="85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</row>
    <row r="92" ht="19.5" customHeight="1">
      <c r="A92" s="72">
        <v>86.0</v>
      </c>
      <c r="B92" s="26" t="s">
        <v>211</v>
      </c>
      <c r="C92" s="26" t="s">
        <v>212</v>
      </c>
      <c r="D92" s="66"/>
      <c r="E92" s="83"/>
      <c r="F92" s="64">
        <v>8.0</v>
      </c>
      <c r="G92" s="65">
        <f t="shared" si="1"/>
        <v>0</v>
      </c>
      <c r="H92" s="66">
        <f t="shared" si="2"/>
        <v>0</v>
      </c>
      <c r="I92" s="67">
        <f t="shared" si="3"/>
        <v>0</v>
      </c>
      <c r="J92" s="64">
        <v>20.0</v>
      </c>
      <c r="K92" s="65">
        <f t="shared" si="4"/>
        <v>1</v>
      </c>
      <c r="L92" s="66">
        <f t="shared" si="5"/>
        <v>0</v>
      </c>
      <c r="M92" s="67">
        <f t="shared" si="6"/>
        <v>0</v>
      </c>
      <c r="N92" s="68">
        <v>21.0</v>
      </c>
      <c r="O92" s="65">
        <f t="shared" si="7"/>
        <v>1</v>
      </c>
      <c r="P92" s="66">
        <f t="shared" si="8"/>
        <v>0</v>
      </c>
      <c r="Q92" s="67">
        <f t="shared" si="9"/>
        <v>0</v>
      </c>
      <c r="R92" s="84">
        <v>70.0</v>
      </c>
      <c r="S92" s="85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</row>
    <row r="93" ht="19.5" customHeight="1">
      <c r="A93" s="63">
        <v>87.0</v>
      </c>
      <c r="B93" s="26" t="s">
        <v>213</v>
      </c>
      <c r="C93" s="26" t="s">
        <v>214</v>
      </c>
      <c r="D93" s="66"/>
      <c r="E93" s="83"/>
      <c r="F93" s="64">
        <v>14.0</v>
      </c>
      <c r="G93" s="65">
        <f t="shared" si="1"/>
        <v>1</v>
      </c>
      <c r="H93" s="66">
        <f t="shared" si="2"/>
        <v>1</v>
      </c>
      <c r="I93" s="67">
        <f t="shared" si="3"/>
        <v>1</v>
      </c>
      <c r="J93" s="68">
        <v>25.0</v>
      </c>
      <c r="K93" s="65">
        <f t="shared" si="4"/>
        <v>1</v>
      </c>
      <c r="L93" s="66">
        <f t="shared" si="5"/>
        <v>1</v>
      </c>
      <c r="M93" s="67">
        <f t="shared" si="6"/>
        <v>0</v>
      </c>
      <c r="N93" s="64">
        <v>27.0</v>
      </c>
      <c r="O93" s="65">
        <f t="shared" si="7"/>
        <v>1</v>
      </c>
      <c r="P93" s="66">
        <f t="shared" si="8"/>
        <v>1</v>
      </c>
      <c r="Q93" s="67">
        <f t="shared" si="9"/>
        <v>1</v>
      </c>
      <c r="R93" s="84">
        <v>70.0</v>
      </c>
      <c r="S93" s="85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</row>
    <row r="94" ht="19.5" customHeight="1">
      <c r="A94" s="72">
        <v>88.0</v>
      </c>
      <c r="B94" s="26" t="s">
        <v>215</v>
      </c>
      <c r="C94" s="26" t="s">
        <v>216</v>
      </c>
      <c r="D94" s="66"/>
      <c r="E94" s="83"/>
      <c r="F94" s="64">
        <v>8.0</v>
      </c>
      <c r="G94" s="65">
        <f t="shared" si="1"/>
        <v>0</v>
      </c>
      <c r="H94" s="66">
        <f t="shared" si="2"/>
        <v>0</v>
      </c>
      <c r="I94" s="67">
        <f t="shared" si="3"/>
        <v>0</v>
      </c>
      <c r="J94" s="68">
        <v>29.0</v>
      </c>
      <c r="K94" s="65">
        <f t="shared" si="4"/>
        <v>1</v>
      </c>
      <c r="L94" s="66">
        <f t="shared" si="5"/>
        <v>1</v>
      </c>
      <c r="M94" s="67">
        <f t="shared" si="6"/>
        <v>1</v>
      </c>
      <c r="N94" s="64">
        <v>9.0</v>
      </c>
      <c r="O94" s="65">
        <f t="shared" si="7"/>
        <v>0</v>
      </c>
      <c r="P94" s="66">
        <f t="shared" si="8"/>
        <v>0</v>
      </c>
      <c r="Q94" s="67">
        <f t="shared" si="9"/>
        <v>0</v>
      </c>
      <c r="R94" s="84">
        <f t="shared" ref="R94:R184" si="11">N94+J94+F94</f>
        <v>46</v>
      </c>
      <c r="S94" s="85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</row>
    <row r="95" ht="19.5" customHeight="1">
      <c r="A95" s="63">
        <v>89.0</v>
      </c>
      <c r="B95" s="26" t="s">
        <v>217</v>
      </c>
      <c r="C95" s="26" t="s">
        <v>218</v>
      </c>
      <c r="D95" s="66"/>
      <c r="E95" s="83"/>
      <c r="F95" s="64">
        <v>6.0</v>
      </c>
      <c r="G95" s="65">
        <f t="shared" si="1"/>
        <v>0</v>
      </c>
      <c r="H95" s="66">
        <f t="shared" si="2"/>
        <v>0</v>
      </c>
      <c r="I95" s="67">
        <f t="shared" si="3"/>
        <v>0</v>
      </c>
      <c r="J95" s="64">
        <v>28.0</v>
      </c>
      <c r="K95" s="65">
        <f t="shared" si="4"/>
        <v>1</v>
      </c>
      <c r="L95" s="66">
        <f t="shared" si="5"/>
        <v>1</v>
      </c>
      <c r="M95" s="67">
        <f t="shared" si="6"/>
        <v>1</v>
      </c>
      <c r="N95" s="68">
        <v>23.0</v>
      </c>
      <c r="O95" s="65">
        <f t="shared" si="7"/>
        <v>1</v>
      </c>
      <c r="P95" s="66">
        <f t="shared" si="8"/>
        <v>1</v>
      </c>
      <c r="Q95" s="67">
        <f t="shared" si="9"/>
        <v>0</v>
      </c>
      <c r="R95" s="84">
        <f t="shared" si="11"/>
        <v>57</v>
      </c>
      <c r="S95" s="85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</row>
    <row r="96" ht="19.5" customHeight="1">
      <c r="A96" s="72">
        <v>90.0</v>
      </c>
      <c r="B96" s="26" t="s">
        <v>219</v>
      </c>
      <c r="C96" s="26" t="s">
        <v>220</v>
      </c>
      <c r="D96" s="66"/>
      <c r="E96" s="83"/>
      <c r="F96" s="64">
        <v>5.0</v>
      </c>
      <c r="G96" s="65">
        <f t="shared" si="1"/>
        <v>0</v>
      </c>
      <c r="H96" s="66">
        <f t="shared" si="2"/>
        <v>0</v>
      </c>
      <c r="I96" s="67">
        <f t="shared" si="3"/>
        <v>0</v>
      </c>
      <c r="J96" s="68">
        <v>24.0</v>
      </c>
      <c r="K96" s="65">
        <f t="shared" si="4"/>
        <v>1</v>
      </c>
      <c r="L96" s="66">
        <f t="shared" si="5"/>
        <v>1</v>
      </c>
      <c r="M96" s="67">
        <f t="shared" si="6"/>
        <v>0</v>
      </c>
      <c r="N96" s="64">
        <v>10.0</v>
      </c>
      <c r="O96" s="65">
        <f t="shared" si="7"/>
        <v>0</v>
      </c>
      <c r="P96" s="66">
        <f t="shared" si="8"/>
        <v>0</v>
      </c>
      <c r="Q96" s="67">
        <f t="shared" si="9"/>
        <v>0</v>
      </c>
      <c r="R96" s="84">
        <f t="shared" si="11"/>
        <v>39</v>
      </c>
      <c r="S96" s="85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</row>
    <row r="97" ht="19.5" customHeight="1">
      <c r="A97" s="63">
        <v>91.0</v>
      </c>
      <c r="B97" s="26" t="s">
        <v>221</v>
      </c>
      <c r="C97" s="26" t="s">
        <v>222</v>
      </c>
      <c r="D97" s="66"/>
      <c r="E97" s="83"/>
      <c r="F97" s="64">
        <v>12.0</v>
      </c>
      <c r="G97" s="65">
        <f t="shared" si="1"/>
        <v>1</v>
      </c>
      <c r="H97" s="66">
        <f t="shared" si="2"/>
        <v>1</v>
      </c>
      <c r="I97" s="67">
        <f t="shared" si="3"/>
        <v>0</v>
      </c>
      <c r="J97" s="64">
        <v>21.0</v>
      </c>
      <c r="K97" s="65">
        <f t="shared" si="4"/>
        <v>1</v>
      </c>
      <c r="L97" s="66">
        <f t="shared" si="5"/>
        <v>0</v>
      </c>
      <c r="M97" s="67">
        <f t="shared" si="6"/>
        <v>0</v>
      </c>
      <c r="N97" s="68">
        <v>24.0</v>
      </c>
      <c r="O97" s="65">
        <f t="shared" si="7"/>
        <v>1</v>
      </c>
      <c r="P97" s="66">
        <f t="shared" si="8"/>
        <v>1</v>
      </c>
      <c r="Q97" s="67">
        <f t="shared" si="9"/>
        <v>0</v>
      </c>
      <c r="R97" s="84">
        <f t="shared" si="11"/>
        <v>57</v>
      </c>
      <c r="S97" s="85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</row>
    <row r="98" ht="19.5" customHeight="1">
      <c r="A98" s="72">
        <v>92.0</v>
      </c>
      <c r="B98" s="26" t="s">
        <v>223</v>
      </c>
      <c r="C98" s="26" t="s">
        <v>224</v>
      </c>
      <c r="D98" s="66"/>
      <c r="E98" s="83"/>
      <c r="F98" s="64">
        <v>14.0</v>
      </c>
      <c r="G98" s="65">
        <f t="shared" si="1"/>
        <v>1</v>
      </c>
      <c r="H98" s="66">
        <f t="shared" si="2"/>
        <v>1</v>
      </c>
      <c r="I98" s="67">
        <f t="shared" si="3"/>
        <v>1</v>
      </c>
      <c r="J98" s="64">
        <v>27.0</v>
      </c>
      <c r="K98" s="65">
        <f t="shared" si="4"/>
        <v>1</v>
      </c>
      <c r="L98" s="66">
        <f t="shared" si="5"/>
        <v>1</v>
      </c>
      <c r="M98" s="67">
        <f t="shared" si="6"/>
        <v>1</v>
      </c>
      <c r="N98" s="68">
        <v>28.0</v>
      </c>
      <c r="O98" s="65">
        <f t="shared" si="7"/>
        <v>1</v>
      </c>
      <c r="P98" s="66">
        <f t="shared" si="8"/>
        <v>1</v>
      </c>
      <c r="Q98" s="67">
        <f t="shared" si="9"/>
        <v>1</v>
      </c>
      <c r="R98" s="84">
        <f t="shared" si="11"/>
        <v>69</v>
      </c>
      <c r="S98" s="85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</row>
    <row r="99" ht="19.5" customHeight="1">
      <c r="A99" s="63">
        <v>93.0</v>
      </c>
      <c r="B99" s="26" t="s">
        <v>225</v>
      </c>
      <c r="C99" s="26" t="s">
        <v>226</v>
      </c>
      <c r="D99" s="66"/>
      <c r="E99" s="83"/>
      <c r="F99" s="64">
        <v>12.0</v>
      </c>
      <c r="G99" s="65">
        <f t="shared" si="1"/>
        <v>1</v>
      </c>
      <c r="H99" s="66">
        <f t="shared" si="2"/>
        <v>1</v>
      </c>
      <c r="I99" s="67">
        <f t="shared" si="3"/>
        <v>0</v>
      </c>
      <c r="J99" s="68">
        <v>28.0</v>
      </c>
      <c r="K99" s="65">
        <f t="shared" si="4"/>
        <v>1</v>
      </c>
      <c r="L99" s="66">
        <f t="shared" si="5"/>
        <v>1</v>
      </c>
      <c r="M99" s="67">
        <f t="shared" si="6"/>
        <v>1</v>
      </c>
      <c r="N99" s="64">
        <v>26.0</v>
      </c>
      <c r="O99" s="65">
        <f t="shared" si="7"/>
        <v>1</v>
      </c>
      <c r="P99" s="66">
        <f t="shared" si="8"/>
        <v>1</v>
      </c>
      <c r="Q99" s="67">
        <f t="shared" si="9"/>
        <v>1</v>
      </c>
      <c r="R99" s="84">
        <f t="shared" si="11"/>
        <v>66</v>
      </c>
      <c r="S99" s="85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</row>
    <row r="100" ht="19.5" customHeight="1">
      <c r="A100" s="72">
        <v>94.0</v>
      </c>
      <c r="B100" s="26" t="s">
        <v>227</v>
      </c>
      <c r="C100" s="26" t="s">
        <v>228</v>
      </c>
      <c r="D100" s="66"/>
      <c r="E100" s="83"/>
      <c r="F100" s="64">
        <v>14.0</v>
      </c>
      <c r="G100" s="65">
        <f t="shared" si="1"/>
        <v>1</v>
      </c>
      <c r="H100" s="66">
        <f t="shared" si="2"/>
        <v>1</v>
      </c>
      <c r="I100" s="67">
        <f t="shared" si="3"/>
        <v>1</v>
      </c>
      <c r="J100" s="68">
        <v>26.0</v>
      </c>
      <c r="K100" s="65">
        <f t="shared" si="4"/>
        <v>1</v>
      </c>
      <c r="L100" s="66">
        <f t="shared" si="5"/>
        <v>1</v>
      </c>
      <c r="M100" s="67">
        <f t="shared" si="6"/>
        <v>1</v>
      </c>
      <c r="N100" s="64">
        <v>0.0</v>
      </c>
      <c r="O100" s="65">
        <f t="shared" si="7"/>
        <v>0</v>
      </c>
      <c r="P100" s="66">
        <f t="shared" si="8"/>
        <v>0</v>
      </c>
      <c r="Q100" s="67">
        <f t="shared" si="9"/>
        <v>0</v>
      </c>
      <c r="R100" s="84">
        <f t="shared" si="11"/>
        <v>40</v>
      </c>
      <c r="S100" s="85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</row>
    <row r="101" ht="19.5" customHeight="1">
      <c r="A101" s="63">
        <v>95.0</v>
      </c>
      <c r="B101" s="26" t="s">
        <v>229</v>
      </c>
      <c r="C101" s="26" t="s">
        <v>230</v>
      </c>
      <c r="D101" s="66"/>
      <c r="E101" s="83"/>
      <c r="F101" s="64">
        <v>5.0</v>
      </c>
      <c r="G101" s="65">
        <f t="shared" si="1"/>
        <v>0</v>
      </c>
      <c r="H101" s="66">
        <f t="shared" si="2"/>
        <v>0</v>
      </c>
      <c r="I101" s="67">
        <f t="shared" si="3"/>
        <v>0</v>
      </c>
      <c r="J101" s="64">
        <v>24.0</v>
      </c>
      <c r="K101" s="65">
        <f t="shared" si="4"/>
        <v>1</v>
      </c>
      <c r="L101" s="66">
        <f t="shared" si="5"/>
        <v>1</v>
      </c>
      <c r="M101" s="67">
        <f t="shared" si="6"/>
        <v>0</v>
      </c>
      <c r="N101" s="68">
        <v>25.0</v>
      </c>
      <c r="O101" s="65">
        <f t="shared" si="7"/>
        <v>1</v>
      </c>
      <c r="P101" s="66">
        <f t="shared" si="8"/>
        <v>1</v>
      </c>
      <c r="Q101" s="67">
        <f t="shared" si="9"/>
        <v>0</v>
      </c>
      <c r="R101" s="84">
        <f t="shared" si="11"/>
        <v>54</v>
      </c>
      <c r="S101" s="85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</row>
    <row r="102" ht="19.5" customHeight="1">
      <c r="A102" s="72">
        <v>96.0</v>
      </c>
      <c r="B102" s="26" t="s">
        <v>231</v>
      </c>
      <c r="C102" s="26" t="s">
        <v>232</v>
      </c>
      <c r="D102" s="66"/>
      <c r="E102" s="83"/>
      <c r="F102" s="64">
        <v>12.0</v>
      </c>
      <c r="G102" s="65">
        <f t="shared" si="1"/>
        <v>1</v>
      </c>
      <c r="H102" s="66">
        <f t="shared" si="2"/>
        <v>1</v>
      </c>
      <c r="I102" s="67">
        <f t="shared" si="3"/>
        <v>0</v>
      </c>
      <c r="J102" s="64">
        <v>27.0</v>
      </c>
      <c r="K102" s="65">
        <f t="shared" si="4"/>
        <v>1</v>
      </c>
      <c r="L102" s="66">
        <f t="shared" si="5"/>
        <v>1</v>
      </c>
      <c r="M102" s="67">
        <f t="shared" si="6"/>
        <v>1</v>
      </c>
      <c r="N102" s="68">
        <v>25.0</v>
      </c>
      <c r="O102" s="65">
        <f t="shared" si="7"/>
        <v>1</v>
      </c>
      <c r="P102" s="66">
        <f t="shared" si="8"/>
        <v>1</v>
      </c>
      <c r="Q102" s="67">
        <f t="shared" si="9"/>
        <v>0</v>
      </c>
      <c r="R102" s="84">
        <f t="shared" si="11"/>
        <v>64</v>
      </c>
      <c r="S102" s="85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</row>
    <row r="103" ht="19.5" customHeight="1">
      <c r="A103" s="63">
        <v>97.0</v>
      </c>
      <c r="B103" s="26" t="s">
        <v>233</v>
      </c>
      <c r="C103" s="26" t="s">
        <v>234</v>
      </c>
      <c r="D103" s="66"/>
      <c r="E103" s="83"/>
      <c r="F103" s="64">
        <v>14.0</v>
      </c>
      <c r="G103" s="65">
        <f t="shared" si="1"/>
        <v>1</v>
      </c>
      <c r="H103" s="66">
        <f t="shared" si="2"/>
        <v>1</v>
      </c>
      <c r="I103" s="67">
        <f t="shared" si="3"/>
        <v>1</v>
      </c>
      <c r="J103" s="64">
        <v>26.0</v>
      </c>
      <c r="K103" s="65">
        <f t="shared" si="4"/>
        <v>1</v>
      </c>
      <c r="L103" s="66">
        <f t="shared" si="5"/>
        <v>1</v>
      </c>
      <c r="M103" s="67">
        <f t="shared" si="6"/>
        <v>1</v>
      </c>
      <c r="N103" s="68">
        <v>25.0</v>
      </c>
      <c r="O103" s="65">
        <f t="shared" si="7"/>
        <v>1</v>
      </c>
      <c r="P103" s="66">
        <f t="shared" si="8"/>
        <v>1</v>
      </c>
      <c r="Q103" s="67">
        <f t="shared" si="9"/>
        <v>0</v>
      </c>
      <c r="R103" s="84">
        <f t="shared" si="11"/>
        <v>65</v>
      </c>
      <c r="S103" s="85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</row>
    <row r="104" ht="19.5" customHeight="1">
      <c r="A104" s="72">
        <v>98.0</v>
      </c>
      <c r="B104" s="26" t="s">
        <v>235</v>
      </c>
      <c r="C104" s="26" t="s">
        <v>236</v>
      </c>
      <c r="D104" s="66"/>
      <c r="E104" s="83"/>
      <c r="F104" s="64">
        <v>14.0</v>
      </c>
      <c r="G104" s="65">
        <f t="shared" si="1"/>
        <v>1</v>
      </c>
      <c r="H104" s="66">
        <f t="shared" si="2"/>
        <v>1</v>
      </c>
      <c r="I104" s="67">
        <f t="shared" si="3"/>
        <v>1</v>
      </c>
      <c r="J104" s="64">
        <v>28.0</v>
      </c>
      <c r="K104" s="65">
        <f t="shared" si="4"/>
        <v>1</v>
      </c>
      <c r="L104" s="66">
        <f t="shared" si="5"/>
        <v>1</v>
      </c>
      <c r="M104" s="67">
        <f t="shared" si="6"/>
        <v>1</v>
      </c>
      <c r="N104" s="68">
        <v>28.0</v>
      </c>
      <c r="O104" s="65">
        <f t="shared" si="7"/>
        <v>1</v>
      </c>
      <c r="P104" s="66">
        <f t="shared" si="8"/>
        <v>1</v>
      </c>
      <c r="Q104" s="67">
        <f t="shared" si="9"/>
        <v>1</v>
      </c>
      <c r="R104" s="84">
        <f t="shared" si="11"/>
        <v>70</v>
      </c>
      <c r="S104" s="85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</row>
    <row r="105" ht="19.5" customHeight="1">
      <c r="A105" s="63">
        <v>99.0</v>
      </c>
      <c r="B105" s="26" t="s">
        <v>237</v>
      </c>
      <c r="C105" s="26" t="s">
        <v>238</v>
      </c>
      <c r="D105" s="66"/>
      <c r="E105" s="83"/>
      <c r="F105" s="64">
        <v>9.0</v>
      </c>
      <c r="G105" s="65">
        <f t="shared" si="1"/>
        <v>0</v>
      </c>
      <c r="H105" s="66">
        <f t="shared" si="2"/>
        <v>0</v>
      </c>
      <c r="I105" s="67">
        <f t="shared" si="3"/>
        <v>0</v>
      </c>
      <c r="J105" s="64">
        <v>26.0</v>
      </c>
      <c r="K105" s="65">
        <f t="shared" si="4"/>
        <v>1</v>
      </c>
      <c r="L105" s="66">
        <f t="shared" si="5"/>
        <v>1</v>
      </c>
      <c r="M105" s="67">
        <f t="shared" si="6"/>
        <v>1</v>
      </c>
      <c r="N105" s="68">
        <v>19.0</v>
      </c>
      <c r="O105" s="65">
        <f t="shared" si="7"/>
        <v>0</v>
      </c>
      <c r="P105" s="66">
        <f t="shared" si="8"/>
        <v>0</v>
      </c>
      <c r="Q105" s="67">
        <f t="shared" si="9"/>
        <v>0</v>
      </c>
      <c r="R105" s="84">
        <f t="shared" si="11"/>
        <v>54</v>
      </c>
      <c r="S105" s="85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</row>
    <row r="106" ht="19.5" customHeight="1">
      <c r="A106" s="72">
        <v>100.0</v>
      </c>
      <c r="B106" s="26" t="s">
        <v>239</v>
      </c>
      <c r="C106" s="26" t="s">
        <v>240</v>
      </c>
      <c r="D106" s="66"/>
      <c r="E106" s="83"/>
      <c r="F106" s="64">
        <v>14.0</v>
      </c>
      <c r="G106" s="65">
        <f t="shared" si="1"/>
        <v>1</v>
      </c>
      <c r="H106" s="66">
        <f t="shared" si="2"/>
        <v>1</v>
      </c>
      <c r="I106" s="67">
        <f t="shared" si="3"/>
        <v>1</v>
      </c>
      <c r="J106" s="64">
        <v>28.0</v>
      </c>
      <c r="K106" s="65">
        <f t="shared" si="4"/>
        <v>1</v>
      </c>
      <c r="L106" s="66">
        <f t="shared" si="5"/>
        <v>1</v>
      </c>
      <c r="M106" s="67">
        <f t="shared" si="6"/>
        <v>1</v>
      </c>
      <c r="N106" s="68">
        <v>26.0</v>
      </c>
      <c r="O106" s="65">
        <f t="shared" si="7"/>
        <v>1</v>
      </c>
      <c r="P106" s="66">
        <f t="shared" si="8"/>
        <v>1</v>
      </c>
      <c r="Q106" s="67">
        <f t="shared" si="9"/>
        <v>1</v>
      </c>
      <c r="R106" s="84">
        <f t="shared" si="11"/>
        <v>68</v>
      </c>
      <c r="S106" s="85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</row>
    <row r="107" ht="19.5" customHeight="1">
      <c r="A107" s="63">
        <v>101.0</v>
      </c>
      <c r="B107" s="26" t="s">
        <v>241</v>
      </c>
      <c r="C107" s="26" t="s">
        <v>242</v>
      </c>
      <c r="D107" s="66"/>
      <c r="E107" s="83"/>
      <c r="F107" s="64">
        <v>14.0</v>
      </c>
      <c r="G107" s="65">
        <f t="shared" si="1"/>
        <v>1</v>
      </c>
      <c r="H107" s="66">
        <f t="shared" si="2"/>
        <v>1</v>
      </c>
      <c r="I107" s="67">
        <f t="shared" si="3"/>
        <v>1</v>
      </c>
      <c r="J107" s="64">
        <v>22.0</v>
      </c>
      <c r="K107" s="65">
        <f t="shared" si="4"/>
        <v>1</v>
      </c>
      <c r="L107" s="66">
        <f t="shared" si="5"/>
        <v>0</v>
      </c>
      <c r="M107" s="67">
        <f t="shared" si="6"/>
        <v>0</v>
      </c>
      <c r="N107" s="68">
        <v>26.0</v>
      </c>
      <c r="O107" s="65">
        <f t="shared" si="7"/>
        <v>1</v>
      </c>
      <c r="P107" s="66">
        <f t="shared" si="8"/>
        <v>1</v>
      </c>
      <c r="Q107" s="67">
        <f t="shared" si="9"/>
        <v>1</v>
      </c>
      <c r="R107" s="84">
        <f t="shared" si="11"/>
        <v>62</v>
      </c>
      <c r="S107" s="85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</row>
    <row r="108" ht="19.5" customHeight="1">
      <c r="A108" s="72">
        <v>102.0</v>
      </c>
      <c r="B108" s="26" t="s">
        <v>243</v>
      </c>
      <c r="C108" s="26" t="s">
        <v>244</v>
      </c>
      <c r="D108" s="66"/>
      <c r="E108" s="83"/>
      <c r="F108" s="64">
        <v>10.0</v>
      </c>
      <c r="G108" s="65">
        <f t="shared" si="1"/>
        <v>1</v>
      </c>
      <c r="H108" s="66">
        <f t="shared" si="2"/>
        <v>0</v>
      </c>
      <c r="I108" s="67">
        <f t="shared" si="3"/>
        <v>0</v>
      </c>
      <c r="J108" s="64">
        <v>27.0</v>
      </c>
      <c r="K108" s="65">
        <f t="shared" si="4"/>
        <v>1</v>
      </c>
      <c r="L108" s="66">
        <f t="shared" si="5"/>
        <v>1</v>
      </c>
      <c r="M108" s="67">
        <f t="shared" si="6"/>
        <v>1</v>
      </c>
      <c r="N108" s="68">
        <v>23.0</v>
      </c>
      <c r="O108" s="65">
        <f t="shared" si="7"/>
        <v>1</v>
      </c>
      <c r="P108" s="66">
        <f t="shared" si="8"/>
        <v>1</v>
      </c>
      <c r="Q108" s="67">
        <f t="shared" si="9"/>
        <v>0</v>
      </c>
      <c r="R108" s="84">
        <f t="shared" si="11"/>
        <v>60</v>
      </c>
      <c r="S108" s="85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</row>
    <row r="109" ht="19.5" customHeight="1">
      <c r="A109" s="63">
        <v>103.0</v>
      </c>
      <c r="B109" s="26" t="s">
        <v>245</v>
      </c>
      <c r="C109" s="26" t="s">
        <v>246</v>
      </c>
      <c r="D109" s="66"/>
      <c r="E109" s="83"/>
      <c r="F109" s="64">
        <v>8.0</v>
      </c>
      <c r="G109" s="65">
        <f t="shared" si="1"/>
        <v>0</v>
      </c>
      <c r="H109" s="66">
        <f t="shared" si="2"/>
        <v>0</v>
      </c>
      <c r="I109" s="67">
        <f t="shared" si="3"/>
        <v>0</v>
      </c>
      <c r="J109" s="68">
        <v>29.0</v>
      </c>
      <c r="K109" s="65">
        <f t="shared" si="4"/>
        <v>1</v>
      </c>
      <c r="L109" s="66">
        <f t="shared" si="5"/>
        <v>1</v>
      </c>
      <c r="M109" s="67">
        <f t="shared" si="6"/>
        <v>1</v>
      </c>
      <c r="N109" s="64">
        <v>9.0</v>
      </c>
      <c r="O109" s="65">
        <f t="shared" si="7"/>
        <v>0</v>
      </c>
      <c r="P109" s="66">
        <f t="shared" si="8"/>
        <v>0</v>
      </c>
      <c r="Q109" s="67">
        <f t="shared" si="9"/>
        <v>0</v>
      </c>
      <c r="R109" s="84">
        <f t="shared" si="11"/>
        <v>46</v>
      </c>
      <c r="S109" s="85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</row>
    <row r="110" ht="19.5" customHeight="1">
      <c r="A110" s="72">
        <v>104.0</v>
      </c>
      <c r="B110" s="26" t="s">
        <v>247</v>
      </c>
      <c r="C110" s="26" t="s">
        <v>248</v>
      </c>
      <c r="D110" s="66"/>
      <c r="E110" s="83"/>
      <c r="F110" s="64">
        <v>14.0</v>
      </c>
      <c r="G110" s="65">
        <f t="shared" si="1"/>
        <v>1</v>
      </c>
      <c r="H110" s="66">
        <f t="shared" si="2"/>
        <v>1</v>
      </c>
      <c r="I110" s="67">
        <f t="shared" si="3"/>
        <v>1</v>
      </c>
      <c r="J110" s="68">
        <v>28.0</v>
      </c>
      <c r="K110" s="65">
        <f t="shared" si="4"/>
        <v>1</v>
      </c>
      <c r="L110" s="66">
        <f t="shared" si="5"/>
        <v>1</v>
      </c>
      <c r="M110" s="67">
        <f t="shared" si="6"/>
        <v>1</v>
      </c>
      <c r="N110" s="64">
        <v>25.0</v>
      </c>
      <c r="O110" s="65">
        <f t="shared" si="7"/>
        <v>1</v>
      </c>
      <c r="P110" s="66">
        <f t="shared" si="8"/>
        <v>1</v>
      </c>
      <c r="Q110" s="67">
        <f t="shared" si="9"/>
        <v>0</v>
      </c>
      <c r="R110" s="84">
        <f t="shared" si="11"/>
        <v>67</v>
      </c>
      <c r="S110" s="85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</row>
    <row r="111" ht="19.5" customHeight="1">
      <c r="A111" s="63">
        <v>105.0</v>
      </c>
      <c r="B111" s="26" t="s">
        <v>249</v>
      </c>
      <c r="C111" s="26" t="s">
        <v>250</v>
      </c>
      <c r="D111" s="66"/>
      <c r="E111" s="83"/>
      <c r="F111" s="64">
        <v>14.0</v>
      </c>
      <c r="G111" s="65">
        <f t="shared" si="1"/>
        <v>1</v>
      </c>
      <c r="H111" s="66">
        <f t="shared" si="2"/>
        <v>1</v>
      </c>
      <c r="I111" s="67">
        <f t="shared" si="3"/>
        <v>1</v>
      </c>
      <c r="J111" s="64">
        <v>24.0</v>
      </c>
      <c r="K111" s="65">
        <f t="shared" si="4"/>
        <v>1</v>
      </c>
      <c r="L111" s="66">
        <f t="shared" si="5"/>
        <v>1</v>
      </c>
      <c r="M111" s="67">
        <f t="shared" si="6"/>
        <v>0</v>
      </c>
      <c r="N111" s="64">
        <v>1.0</v>
      </c>
      <c r="O111" s="65">
        <f t="shared" si="7"/>
        <v>0</v>
      </c>
      <c r="P111" s="66">
        <f t="shared" si="8"/>
        <v>0</v>
      </c>
      <c r="Q111" s="67">
        <f t="shared" si="9"/>
        <v>0</v>
      </c>
      <c r="R111" s="84">
        <f t="shared" si="11"/>
        <v>39</v>
      </c>
      <c r="S111" s="85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</row>
    <row r="112" ht="19.5" customHeight="1">
      <c r="A112" s="72">
        <v>106.0</v>
      </c>
      <c r="B112" s="26" t="s">
        <v>251</v>
      </c>
      <c r="C112" s="26" t="s">
        <v>252</v>
      </c>
      <c r="D112" s="66"/>
      <c r="E112" s="83"/>
      <c r="F112" s="64">
        <v>12.0</v>
      </c>
      <c r="G112" s="65">
        <f t="shared" si="1"/>
        <v>1</v>
      </c>
      <c r="H112" s="66">
        <f t="shared" si="2"/>
        <v>1</v>
      </c>
      <c r="I112" s="67">
        <f t="shared" si="3"/>
        <v>0</v>
      </c>
      <c r="J112" s="64">
        <v>24.0</v>
      </c>
      <c r="K112" s="65">
        <f t="shared" si="4"/>
        <v>1</v>
      </c>
      <c r="L112" s="66">
        <f t="shared" si="5"/>
        <v>1</v>
      </c>
      <c r="M112" s="67">
        <f t="shared" si="6"/>
        <v>0</v>
      </c>
      <c r="N112" s="68">
        <v>22.0</v>
      </c>
      <c r="O112" s="65">
        <f t="shared" si="7"/>
        <v>1</v>
      </c>
      <c r="P112" s="66">
        <f t="shared" si="8"/>
        <v>0</v>
      </c>
      <c r="Q112" s="67">
        <f t="shared" si="9"/>
        <v>0</v>
      </c>
      <c r="R112" s="84">
        <f t="shared" si="11"/>
        <v>58</v>
      </c>
      <c r="S112" s="85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</row>
    <row r="113" ht="19.5" customHeight="1">
      <c r="A113" s="63">
        <v>107.0</v>
      </c>
      <c r="B113" s="26" t="s">
        <v>253</v>
      </c>
      <c r="C113" s="26" t="s">
        <v>254</v>
      </c>
      <c r="D113" s="66"/>
      <c r="E113" s="83"/>
      <c r="F113" s="64">
        <v>11.0</v>
      </c>
      <c r="G113" s="65">
        <f t="shared" si="1"/>
        <v>1</v>
      </c>
      <c r="H113" s="66">
        <f t="shared" si="2"/>
        <v>0</v>
      </c>
      <c r="I113" s="67">
        <f t="shared" si="3"/>
        <v>0</v>
      </c>
      <c r="J113" s="64">
        <v>26.0</v>
      </c>
      <c r="K113" s="65">
        <f t="shared" si="4"/>
        <v>1</v>
      </c>
      <c r="L113" s="66">
        <f t="shared" si="5"/>
        <v>1</v>
      </c>
      <c r="M113" s="67">
        <f t="shared" si="6"/>
        <v>1</v>
      </c>
      <c r="N113" s="68">
        <v>25.0</v>
      </c>
      <c r="O113" s="65">
        <f t="shared" si="7"/>
        <v>1</v>
      </c>
      <c r="P113" s="66">
        <f t="shared" si="8"/>
        <v>1</v>
      </c>
      <c r="Q113" s="67">
        <f t="shared" si="9"/>
        <v>0</v>
      </c>
      <c r="R113" s="84">
        <f t="shared" si="11"/>
        <v>62</v>
      </c>
      <c r="S113" s="85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</row>
    <row r="114" ht="19.5" customHeight="1">
      <c r="A114" s="72">
        <v>108.0</v>
      </c>
      <c r="B114" s="26" t="s">
        <v>255</v>
      </c>
      <c r="C114" s="26" t="s">
        <v>256</v>
      </c>
      <c r="D114" s="66"/>
      <c r="E114" s="83"/>
      <c r="F114" s="64">
        <v>14.0</v>
      </c>
      <c r="G114" s="65">
        <f t="shared" si="1"/>
        <v>1</v>
      </c>
      <c r="H114" s="66">
        <f t="shared" si="2"/>
        <v>1</v>
      </c>
      <c r="I114" s="67">
        <f t="shared" si="3"/>
        <v>1</v>
      </c>
      <c r="J114" s="64">
        <v>28.0</v>
      </c>
      <c r="K114" s="65">
        <f t="shared" si="4"/>
        <v>1</v>
      </c>
      <c r="L114" s="66">
        <f t="shared" si="5"/>
        <v>1</v>
      </c>
      <c r="M114" s="67">
        <f t="shared" si="6"/>
        <v>1</v>
      </c>
      <c r="N114" s="68">
        <v>28.0</v>
      </c>
      <c r="O114" s="65">
        <f t="shared" si="7"/>
        <v>1</v>
      </c>
      <c r="P114" s="66">
        <f t="shared" si="8"/>
        <v>1</v>
      </c>
      <c r="Q114" s="67">
        <f t="shared" si="9"/>
        <v>1</v>
      </c>
      <c r="R114" s="84">
        <f t="shared" si="11"/>
        <v>70</v>
      </c>
      <c r="S114" s="85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</row>
    <row r="115" ht="19.5" customHeight="1">
      <c r="A115" s="63">
        <v>109.0</v>
      </c>
      <c r="B115" s="26" t="s">
        <v>257</v>
      </c>
      <c r="C115" s="26" t="s">
        <v>258</v>
      </c>
      <c r="D115" s="66"/>
      <c r="E115" s="83"/>
      <c r="F115" s="64">
        <v>13.0</v>
      </c>
      <c r="G115" s="65">
        <f t="shared" si="1"/>
        <v>1</v>
      </c>
      <c r="H115" s="66">
        <f t="shared" si="2"/>
        <v>1</v>
      </c>
      <c r="I115" s="67">
        <f t="shared" si="3"/>
        <v>1</v>
      </c>
      <c r="J115" s="68">
        <v>26.0</v>
      </c>
      <c r="K115" s="65">
        <f t="shared" si="4"/>
        <v>1</v>
      </c>
      <c r="L115" s="66">
        <f t="shared" si="5"/>
        <v>1</v>
      </c>
      <c r="M115" s="67">
        <f t="shared" si="6"/>
        <v>1</v>
      </c>
      <c r="N115" s="64">
        <v>27.0</v>
      </c>
      <c r="O115" s="65">
        <f t="shared" si="7"/>
        <v>1</v>
      </c>
      <c r="P115" s="66">
        <f t="shared" si="8"/>
        <v>1</v>
      </c>
      <c r="Q115" s="67">
        <f t="shared" si="9"/>
        <v>1</v>
      </c>
      <c r="R115" s="84">
        <f t="shared" si="11"/>
        <v>66</v>
      </c>
      <c r="S115" s="85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</row>
    <row r="116" ht="19.5" customHeight="1">
      <c r="A116" s="72">
        <v>110.0</v>
      </c>
      <c r="B116" s="26" t="s">
        <v>259</v>
      </c>
      <c r="C116" s="26" t="s">
        <v>260</v>
      </c>
      <c r="D116" s="66"/>
      <c r="E116" s="83"/>
      <c r="F116" s="64">
        <v>14.0</v>
      </c>
      <c r="G116" s="65">
        <f t="shared" si="1"/>
        <v>1</v>
      </c>
      <c r="H116" s="66">
        <f t="shared" si="2"/>
        <v>1</v>
      </c>
      <c r="I116" s="67">
        <f t="shared" si="3"/>
        <v>1</v>
      </c>
      <c r="J116" s="64">
        <v>18.0</v>
      </c>
      <c r="K116" s="65">
        <f t="shared" si="4"/>
        <v>0</v>
      </c>
      <c r="L116" s="66">
        <f t="shared" si="5"/>
        <v>0</v>
      </c>
      <c r="M116" s="67">
        <f t="shared" si="6"/>
        <v>0</v>
      </c>
      <c r="N116" s="68">
        <v>18.0</v>
      </c>
      <c r="O116" s="65">
        <f t="shared" si="7"/>
        <v>0</v>
      </c>
      <c r="P116" s="66">
        <f t="shared" si="8"/>
        <v>0</v>
      </c>
      <c r="Q116" s="67">
        <f t="shared" si="9"/>
        <v>0</v>
      </c>
      <c r="R116" s="84">
        <f t="shared" si="11"/>
        <v>50</v>
      </c>
      <c r="S116" s="85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</row>
    <row r="117" ht="19.5" customHeight="1">
      <c r="A117" s="63">
        <v>111.0</v>
      </c>
      <c r="B117" s="26" t="s">
        <v>261</v>
      </c>
      <c r="C117" s="26" t="s">
        <v>262</v>
      </c>
      <c r="D117" s="66"/>
      <c r="E117" s="83"/>
      <c r="F117" s="64">
        <v>6.0</v>
      </c>
      <c r="G117" s="65">
        <f t="shared" si="1"/>
        <v>0</v>
      </c>
      <c r="H117" s="66">
        <f t="shared" si="2"/>
        <v>0</v>
      </c>
      <c r="I117" s="67">
        <f t="shared" si="3"/>
        <v>0</v>
      </c>
      <c r="J117" s="64">
        <v>22.0</v>
      </c>
      <c r="K117" s="65">
        <f t="shared" si="4"/>
        <v>1</v>
      </c>
      <c r="L117" s="66">
        <f t="shared" si="5"/>
        <v>0</v>
      </c>
      <c r="M117" s="67">
        <f t="shared" si="6"/>
        <v>0</v>
      </c>
      <c r="N117" s="68">
        <v>26.0</v>
      </c>
      <c r="O117" s="65">
        <f t="shared" si="7"/>
        <v>1</v>
      </c>
      <c r="P117" s="66">
        <f t="shared" si="8"/>
        <v>1</v>
      </c>
      <c r="Q117" s="67">
        <f t="shared" si="9"/>
        <v>1</v>
      </c>
      <c r="R117" s="84">
        <f t="shared" si="11"/>
        <v>54</v>
      </c>
      <c r="S117" s="85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</row>
    <row r="118" ht="19.5" customHeight="1">
      <c r="A118" s="72">
        <v>112.0</v>
      </c>
      <c r="B118" s="26" t="s">
        <v>263</v>
      </c>
      <c r="C118" s="26" t="s">
        <v>264</v>
      </c>
      <c r="D118" s="66"/>
      <c r="E118" s="83"/>
      <c r="F118" s="64">
        <v>6.0</v>
      </c>
      <c r="G118" s="65">
        <f t="shared" si="1"/>
        <v>0</v>
      </c>
      <c r="H118" s="66">
        <f t="shared" si="2"/>
        <v>0</v>
      </c>
      <c r="I118" s="67">
        <f t="shared" si="3"/>
        <v>0</v>
      </c>
      <c r="J118" s="64">
        <v>24.0</v>
      </c>
      <c r="K118" s="65">
        <f t="shared" si="4"/>
        <v>1</v>
      </c>
      <c r="L118" s="66">
        <f t="shared" si="5"/>
        <v>1</v>
      </c>
      <c r="M118" s="67">
        <f t="shared" si="6"/>
        <v>0</v>
      </c>
      <c r="N118" s="68">
        <v>23.0</v>
      </c>
      <c r="O118" s="65">
        <f t="shared" si="7"/>
        <v>1</v>
      </c>
      <c r="P118" s="66">
        <f t="shared" si="8"/>
        <v>1</v>
      </c>
      <c r="Q118" s="67">
        <f t="shared" si="9"/>
        <v>0</v>
      </c>
      <c r="R118" s="84">
        <f t="shared" si="11"/>
        <v>53</v>
      </c>
      <c r="S118" s="85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</row>
    <row r="119" ht="19.5" customHeight="1">
      <c r="A119" s="63">
        <v>113.0</v>
      </c>
      <c r="B119" s="26" t="s">
        <v>265</v>
      </c>
      <c r="C119" s="26" t="s">
        <v>266</v>
      </c>
      <c r="D119" s="66"/>
      <c r="E119" s="83"/>
      <c r="F119" s="64">
        <v>13.0</v>
      </c>
      <c r="G119" s="65">
        <f t="shared" si="1"/>
        <v>1</v>
      </c>
      <c r="H119" s="66">
        <f t="shared" si="2"/>
        <v>1</v>
      </c>
      <c r="I119" s="67">
        <f t="shared" si="3"/>
        <v>1</v>
      </c>
      <c r="J119" s="64">
        <v>27.0</v>
      </c>
      <c r="K119" s="65">
        <f t="shared" si="4"/>
        <v>1</v>
      </c>
      <c r="L119" s="66">
        <f t="shared" si="5"/>
        <v>1</v>
      </c>
      <c r="M119" s="67">
        <f t="shared" si="6"/>
        <v>1</v>
      </c>
      <c r="N119" s="68">
        <v>23.0</v>
      </c>
      <c r="O119" s="65">
        <f t="shared" si="7"/>
        <v>1</v>
      </c>
      <c r="P119" s="66">
        <f t="shared" si="8"/>
        <v>1</v>
      </c>
      <c r="Q119" s="67">
        <f t="shared" si="9"/>
        <v>0</v>
      </c>
      <c r="R119" s="84">
        <f t="shared" si="11"/>
        <v>63</v>
      </c>
      <c r="S119" s="85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</row>
    <row r="120" ht="19.5" customHeight="1">
      <c r="A120" s="72">
        <v>114.0</v>
      </c>
      <c r="B120" s="26" t="s">
        <v>267</v>
      </c>
      <c r="C120" s="26" t="s">
        <v>268</v>
      </c>
      <c r="D120" s="66"/>
      <c r="E120" s="83"/>
      <c r="F120" s="64">
        <v>13.0</v>
      </c>
      <c r="G120" s="65">
        <f t="shared" si="1"/>
        <v>1</v>
      </c>
      <c r="H120" s="66">
        <f t="shared" si="2"/>
        <v>1</v>
      </c>
      <c r="I120" s="67">
        <f t="shared" si="3"/>
        <v>1</v>
      </c>
      <c r="J120" s="64">
        <v>24.0</v>
      </c>
      <c r="K120" s="65">
        <f t="shared" si="4"/>
        <v>1</v>
      </c>
      <c r="L120" s="66">
        <f t="shared" si="5"/>
        <v>1</v>
      </c>
      <c r="M120" s="67">
        <f t="shared" si="6"/>
        <v>0</v>
      </c>
      <c r="N120" s="68">
        <v>26.0</v>
      </c>
      <c r="O120" s="65">
        <f t="shared" si="7"/>
        <v>1</v>
      </c>
      <c r="P120" s="66">
        <f t="shared" si="8"/>
        <v>1</v>
      </c>
      <c r="Q120" s="67">
        <f t="shared" si="9"/>
        <v>1</v>
      </c>
      <c r="R120" s="84">
        <f t="shared" si="11"/>
        <v>63</v>
      </c>
      <c r="S120" s="85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</row>
    <row r="121" ht="19.5" customHeight="1">
      <c r="A121" s="63">
        <v>115.0</v>
      </c>
      <c r="B121" s="26" t="s">
        <v>269</v>
      </c>
      <c r="C121" s="26" t="s">
        <v>270</v>
      </c>
      <c r="D121" s="66"/>
      <c r="E121" s="83"/>
      <c r="F121" s="64">
        <v>14.0</v>
      </c>
      <c r="G121" s="65">
        <f t="shared" si="1"/>
        <v>1</v>
      </c>
      <c r="H121" s="66">
        <f t="shared" si="2"/>
        <v>1</v>
      </c>
      <c r="I121" s="67">
        <f t="shared" si="3"/>
        <v>1</v>
      </c>
      <c r="J121" s="64">
        <v>26.0</v>
      </c>
      <c r="K121" s="65">
        <f t="shared" si="4"/>
        <v>1</v>
      </c>
      <c r="L121" s="66">
        <f t="shared" si="5"/>
        <v>1</v>
      </c>
      <c r="M121" s="67">
        <f t="shared" si="6"/>
        <v>1</v>
      </c>
      <c r="N121" s="68">
        <v>28.0</v>
      </c>
      <c r="O121" s="65">
        <f t="shared" si="7"/>
        <v>1</v>
      </c>
      <c r="P121" s="66">
        <f t="shared" si="8"/>
        <v>1</v>
      </c>
      <c r="Q121" s="67">
        <f t="shared" si="9"/>
        <v>1</v>
      </c>
      <c r="R121" s="84">
        <f t="shared" si="11"/>
        <v>68</v>
      </c>
      <c r="S121" s="85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</row>
    <row r="122" ht="19.5" customHeight="1">
      <c r="A122" s="72">
        <v>116.0</v>
      </c>
      <c r="B122" s="26" t="s">
        <v>271</v>
      </c>
      <c r="C122" s="26" t="s">
        <v>272</v>
      </c>
      <c r="D122" s="66"/>
      <c r="E122" s="83"/>
      <c r="F122" s="64">
        <v>12.0</v>
      </c>
      <c r="G122" s="65">
        <f t="shared" si="1"/>
        <v>1</v>
      </c>
      <c r="H122" s="66">
        <f t="shared" si="2"/>
        <v>1</v>
      </c>
      <c r="I122" s="67">
        <f t="shared" si="3"/>
        <v>0</v>
      </c>
      <c r="J122" s="68">
        <v>27.0</v>
      </c>
      <c r="K122" s="65">
        <f t="shared" si="4"/>
        <v>1</v>
      </c>
      <c r="L122" s="66">
        <f t="shared" si="5"/>
        <v>1</v>
      </c>
      <c r="M122" s="67">
        <f t="shared" si="6"/>
        <v>1</v>
      </c>
      <c r="N122" s="64">
        <v>28.0</v>
      </c>
      <c r="O122" s="65">
        <f t="shared" si="7"/>
        <v>1</v>
      </c>
      <c r="P122" s="66">
        <f t="shared" si="8"/>
        <v>1</v>
      </c>
      <c r="Q122" s="67">
        <f t="shared" si="9"/>
        <v>1</v>
      </c>
      <c r="R122" s="84">
        <f t="shared" si="11"/>
        <v>67</v>
      </c>
      <c r="S122" s="85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</row>
    <row r="123" ht="19.5" customHeight="1">
      <c r="A123" s="63">
        <v>117.0</v>
      </c>
      <c r="B123" s="26" t="s">
        <v>273</v>
      </c>
      <c r="C123" s="26" t="s">
        <v>274</v>
      </c>
      <c r="D123" s="66"/>
      <c r="E123" s="83"/>
      <c r="F123" s="64">
        <v>14.0</v>
      </c>
      <c r="G123" s="65">
        <f t="shared" si="1"/>
        <v>1</v>
      </c>
      <c r="H123" s="66">
        <f t="shared" si="2"/>
        <v>1</v>
      </c>
      <c r="I123" s="67">
        <f t="shared" si="3"/>
        <v>1</v>
      </c>
      <c r="J123" s="68">
        <v>27.0</v>
      </c>
      <c r="K123" s="65">
        <f t="shared" si="4"/>
        <v>1</v>
      </c>
      <c r="L123" s="66">
        <f t="shared" si="5"/>
        <v>1</v>
      </c>
      <c r="M123" s="67">
        <f t="shared" si="6"/>
        <v>1</v>
      </c>
      <c r="N123" s="64">
        <v>26.0</v>
      </c>
      <c r="O123" s="65">
        <f t="shared" si="7"/>
        <v>1</v>
      </c>
      <c r="P123" s="66">
        <f t="shared" si="8"/>
        <v>1</v>
      </c>
      <c r="Q123" s="67">
        <f t="shared" si="9"/>
        <v>1</v>
      </c>
      <c r="R123" s="84">
        <f t="shared" si="11"/>
        <v>67</v>
      </c>
      <c r="S123" s="85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</row>
    <row r="124" ht="19.5" customHeight="1">
      <c r="A124" s="72">
        <v>118.0</v>
      </c>
      <c r="B124" s="26" t="s">
        <v>275</v>
      </c>
      <c r="C124" s="26" t="s">
        <v>276</v>
      </c>
      <c r="D124" s="66"/>
      <c r="E124" s="83"/>
      <c r="F124" s="64">
        <v>9.0</v>
      </c>
      <c r="G124" s="65">
        <f t="shared" si="1"/>
        <v>0</v>
      </c>
      <c r="H124" s="66">
        <f t="shared" si="2"/>
        <v>0</v>
      </c>
      <c r="I124" s="67">
        <f t="shared" si="3"/>
        <v>0</v>
      </c>
      <c r="J124" s="64">
        <v>27.0</v>
      </c>
      <c r="K124" s="65">
        <f t="shared" si="4"/>
        <v>1</v>
      </c>
      <c r="L124" s="66">
        <f t="shared" si="5"/>
        <v>1</v>
      </c>
      <c r="M124" s="67">
        <f t="shared" si="6"/>
        <v>1</v>
      </c>
      <c r="N124" s="68">
        <v>24.0</v>
      </c>
      <c r="O124" s="65">
        <f t="shared" si="7"/>
        <v>1</v>
      </c>
      <c r="P124" s="66">
        <f t="shared" si="8"/>
        <v>1</v>
      </c>
      <c r="Q124" s="67">
        <f t="shared" si="9"/>
        <v>0</v>
      </c>
      <c r="R124" s="84">
        <f t="shared" si="11"/>
        <v>60</v>
      </c>
      <c r="S124" s="85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</row>
    <row r="125" ht="19.5" customHeight="1">
      <c r="A125" s="63">
        <v>119.0</v>
      </c>
      <c r="B125" s="26" t="s">
        <v>277</v>
      </c>
      <c r="C125" s="26" t="s">
        <v>278</v>
      </c>
      <c r="D125" s="66"/>
      <c r="E125" s="83"/>
      <c r="F125" s="64">
        <v>12.0</v>
      </c>
      <c r="G125" s="65">
        <f t="shared" si="1"/>
        <v>1</v>
      </c>
      <c r="H125" s="66">
        <f t="shared" si="2"/>
        <v>1</v>
      </c>
      <c r="I125" s="67">
        <f t="shared" si="3"/>
        <v>0</v>
      </c>
      <c r="J125" s="64">
        <v>24.0</v>
      </c>
      <c r="K125" s="65">
        <f t="shared" si="4"/>
        <v>1</v>
      </c>
      <c r="L125" s="66">
        <f t="shared" si="5"/>
        <v>1</v>
      </c>
      <c r="M125" s="67">
        <f t="shared" si="6"/>
        <v>0</v>
      </c>
      <c r="N125" s="68">
        <v>22.0</v>
      </c>
      <c r="O125" s="65">
        <f t="shared" si="7"/>
        <v>1</v>
      </c>
      <c r="P125" s="66">
        <f t="shared" si="8"/>
        <v>0</v>
      </c>
      <c r="Q125" s="67">
        <f t="shared" si="9"/>
        <v>0</v>
      </c>
      <c r="R125" s="84">
        <f t="shared" si="11"/>
        <v>58</v>
      </c>
      <c r="S125" s="85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</row>
    <row r="126" ht="19.5" customHeight="1">
      <c r="A126" s="72">
        <v>120.0</v>
      </c>
      <c r="B126" s="26" t="s">
        <v>279</v>
      </c>
      <c r="C126" s="26" t="s">
        <v>280</v>
      </c>
      <c r="D126" s="66"/>
      <c r="E126" s="83"/>
      <c r="F126" s="64">
        <v>13.0</v>
      </c>
      <c r="G126" s="65">
        <f t="shared" si="1"/>
        <v>1</v>
      </c>
      <c r="H126" s="66">
        <f t="shared" si="2"/>
        <v>1</v>
      </c>
      <c r="I126" s="67">
        <f t="shared" si="3"/>
        <v>1</v>
      </c>
      <c r="J126" s="68">
        <v>26.0</v>
      </c>
      <c r="K126" s="65">
        <f t="shared" si="4"/>
        <v>1</v>
      </c>
      <c r="L126" s="66">
        <f t="shared" si="5"/>
        <v>1</v>
      </c>
      <c r="M126" s="67">
        <f t="shared" si="6"/>
        <v>1</v>
      </c>
      <c r="N126" s="64">
        <v>27.0</v>
      </c>
      <c r="O126" s="65">
        <f t="shared" si="7"/>
        <v>1</v>
      </c>
      <c r="P126" s="66">
        <f t="shared" si="8"/>
        <v>1</v>
      </c>
      <c r="Q126" s="67">
        <f t="shared" si="9"/>
        <v>1</v>
      </c>
      <c r="R126" s="84">
        <f t="shared" si="11"/>
        <v>66</v>
      </c>
      <c r="S126" s="85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</row>
    <row r="127" ht="19.5" customHeight="1">
      <c r="A127" s="63">
        <v>121.0</v>
      </c>
      <c r="B127" s="26" t="s">
        <v>281</v>
      </c>
      <c r="C127" s="26" t="s">
        <v>282</v>
      </c>
      <c r="D127" s="66"/>
      <c r="E127" s="83"/>
      <c r="F127" s="64">
        <v>10.0</v>
      </c>
      <c r="G127" s="65">
        <f t="shared" si="1"/>
        <v>1</v>
      </c>
      <c r="H127" s="66">
        <f t="shared" si="2"/>
        <v>0</v>
      </c>
      <c r="I127" s="67">
        <f t="shared" si="3"/>
        <v>0</v>
      </c>
      <c r="J127" s="64">
        <v>26.0</v>
      </c>
      <c r="K127" s="65">
        <f t="shared" si="4"/>
        <v>1</v>
      </c>
      <c r="L127" s="66">
        <f t="shared" si="5"/>
        <v>1</v>
      </c>
      <c r="M127" s="67">
        <f t="shared" si="6"/>
        <v>1</v>
      </c>
      <c r="N127" s="68">
        <v>22.0</v>
      </c>
      <c r="O127" s="65">
        <f t="shared" si="7"/>
        <v>1</v>
      </c>
      <c r="P127" s="66">
        <f t="shared" si="8"/>
        <v>0</v>
      </c>
      <c r="Q127" s="67">
        <f t="shared" si="9"/>
        <v>0</v>
      </c>
      <c r="R127" s="84">
        <f t="shared" si="11"/>
        <v>58</v>
      </c>
      <c r="S127" s="85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</row>
    <row r="128" ht="19.5" customHeight="1">
      <c r="A128" s="72">
        <v>122.0</v>
      </c>
      <c r="B128" s="26" t="s">
        <v>283</v>
      </c>
      <c r="C128" s="26" t="s">
        <v>284</v>
      </c>
      <c r="D128" s="66"/>
      <c r="E128" s="83"/>
      <c r="F128" s="64">
        <v>14.0</v>
      </c>
      <c r="G128" s="65">
        <f t="shared" si="1"/>
        <v>1</v>
      </c>
      <c r="H128" s="66">
        <f t="shared" si="2"/>
        <v>1</v>
      </c>
      <c r="I128" s="67">
        <f t="shared" si="3"/>
        <v>1</v>
      </c>
      <c r="J128" s="68">
        <v>28.0</v>
      </c>
      <c r="K128" s="65">
        <f t="shared" si="4"/>
        <v>1</v>
      </c>
      <c r="L128" s="66">
        <f t="shared" si="5"/>
        <v>1</v>
      </c>
      <c r="M128" s="67">
        <f t="shared" si="6"/>
        <v>1</v>
      </c>
      <c r="N128" s="64">
        <v>25.0</v>
      </c>
      <c r="O128" s="65">
        <f t="shared" si="7"/>
        <v>1</v>
      </c>
      <c r="P128" s="66">
        <f t="shared" si="8"/>
        <v>1</v>
      </c>
      <c r="Q128" s="67">
        <f t="shared" si="9"/>
        <v>0</v>
      </c>
      <c r="R128" s="84">
        <f t="shared" si="11"/>
        <v>67</v>
      </c>
      <c r="S128" s="85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</row>
    <row r="129" ht="19.5" customHeight="1">
      <c r="A129" s="63">
        <v>123.0</v>
      </c>
      <c r="B129" s="26" t="s">
        <v>285</v>
      </c>
      <c r="C129" s="26" t="s">
        <v>286</v>
      </c>
      <c r="D129" s="66"/>
      <c r="E129" s="83"/>
      <c r="F129" s="64">
        <v>12.0</v>
      </c>
      <c r="G129" s="65">
        <f t="shared" si="1"/>
        <v>1</v>
      </c>
      <c r="H129" s="66">
        <f t="shared" si="2"/>
        <v>1</v>
      </c>
      <c r="I129" s="67">
        <f t="shared" si="3"/>
        <v>0</v>
      </c>
      <c r="J129" s="64">
        <v>28.0</v>
      </c>
      <c r="K129" s="65">
        <f t="shared" si="4"/>
        <v>1</v>
      </c>
      <c r="L129" s="66">
        <f t="shared" si="5"/>
        <v>1</v>
      </c>
      <c r="M129" s="67">
        <f t="shared" si="6"/>
        <v>1</v>
      </c>
      <c r="N129" s="68">
        <v>28.0</v>
      </c>
      <c r="O129" s="65">
        <f t="shared" si="7"/>
        <v>1</v>
      </c>
      <c r="P129" s="66">
        <f t="shared" si="8"/>
        <v>1</v>
      </c>
      <c r="Q129" s="67">
        <f t="shared" si="9"/>
        <v>1</v>
      </c>
      <c r="R129" s="84">
        <f t="shared" si="11"/>
        <v>68</v>
      </c>
      <c r="S129" s="85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</row>
    <row r="130" ht="19.5" customHeight="1">
      <c r="A130" s="72">
        <v>124.0</v>
      </c>
      <c r="B130" s="26" t="s">
        <v>287</v>
      </c>
      <c r="C130" s="26" t="s">
        <v>288</v>
      </c>
      <c r="D130" s="66"/>
      <c r="E130" s="83"/>
      <c r="F130" s="64">
        <v>10.0</v>
      </c>
      <c r="G130" s="65">
        <f t="shared" si="1"/>
        <v>1</v>
      </c>
      <c r="H130" s="66">
        <f t="shared" si="2"/>
        <v>0</v>
      </c>
      <c r="I130" s="67">
        <f t="shared" si="3"/>
        <v>0</v>
      </c>
      <c r="J130" s="64">
        <v>28.0</v>
      </c>
      <c r="K130" s="65">
        <f t="shared" si="4"/>
        <v>1</v>
      </c>
      <c r="L130" s="66">
        <f t="shared" si="5"/>
        <v>1</v>
      </c>
      <c r="M130" s="67">
        <f t="shared" si="6"/>
        <v>1</v>
      </c>
      <c r="N130" s="68">
        <v>20.0</v>
      </c>
      <c r="O130" s="65">
        <f t="shared" si="7"/>
        <v>1</v>
      </c>
      <c r="P130" s="66">
        <f t="shared" si="8"/>
        <v>0</v>
      </c>
      <c r="Q130" s="67">
        <f t="shared" si="9"/>
        <v>0</v>
      </c>
      <c r="R130" s="84">
        <f t="shared" si="11"/>
        <v>58</v>
      </c>
      <c r="S130" s="85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</row>
    <row r="131" ht="19.5" customHeight="1">
      <c r="A131" s="63">
        <v>125.0</v>
      </c>
      <c r="B131" s="26" t="s">
        <v>289</v>
      </c>
      <c r="C131" s="26" t="s">
        <v>290</v>
      </c>
      <c r="D131" s="66"/>
      <c r="E131" s="83"/>
      <c r="F131" s="64">
        <v>14.0</v>
      </c>
      <c r="G131" s="65">
        <f t="shared" si="1"/>
        <v>1</v>
      </c>
      <c r="H131" s="66">
        <f t="shared" si="2"/>
        <v>1</v>
      </c>
      <c r="I131" s="67">
        <f t="shared" si="3"/>
        <v>1</v>
      </c>
      <c r="J131" s="68">
        <v>24.0</v>
      </c>
      <c r="K131" s="65">
        <f t="shared" si="4"/>
        <v>1</v>
      </c>
      <c r="L131" s="66">
        <f t="shared" si="5"/>
        <v>1</v>
      </c>
      <c r="M131" s="67">
        <f t="shared" si="6"/>
        <v>0</v>
      </c>
      <c r="N131" s="64">
        <v>28.0</v>
      </c>
      <c r="O131" s="65">
        <f t="shared" si="7"/>
        <v>1</v>
      </c>
      <c r="P131" s="66">
        <f t="shared" si="8"/>
        <v>1</v>
      </c>
      <c r="Q131" s="67">
        <f t="shared" si="9"/>
        <v>1</v>
      </c>
      <c r="R131" s="84">
        <f t="shared" si="11"/>
        <v>66</v>
      </c>
      <c r="S131" s="85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</row>
    <row r="132" ht="19.5" customHeight="1">
      <c r="A132" s="72">
        <v>126.0</v>
      </c>
      <c r="B132" s="26" t="s">
        <v>291</v>
      </c>
      <c r="C132" s="26" t="s">
        <v>292</v>
      </c>
      <c r="D132" s="66"/>
      <c r="E132" s="83"/>
      <c r="F132" s="64">
        <v>6.0</v>
      </c>
      <c r="G132" s="65">
        <f t="shared" si="1"/>
        <v>0</v>
      </c>
      <c r="H132" s="66">
        <f t="shared" si="2"/>
        <v>0</v>
      </c>
      <c r="I132" s="67">
        <f t="shared" si="3"/>
        <v>0</v>
      </c>
      <c r="J132" s="64">
        <v>21.0</v>
      </c>
      <c r="K132" s="65">
        <f t="shared" si="4"/>
        <v>1</v>
      </c>
      <c r="L132" s="66">
        <f t="shared" si="5"/>
        <v>0</v>
      </c>
      <c r="M132" s="67">
        <f t="shared" si="6"/>
        <v>0</v>
      </c>
      <c r="N132" s="68">
        <v>26.0</v>
      </c>
      <c r="O132" s="65">
        <f t="shared" si="7"/>
        <v>1</v>
      </c>
      <c r="P132" s="66">
        <f t="shared" si="8"/>
        <v>1</v>
      </c>
      <c r="Q132" s="67">
        <f t="shared" si="9"/>
        <v>1</v>
      </c>
      <c r="R132" s="84">
        <f t="shared" si="11"/>
        <v>53</v>
      </c>
      <c r="S132" s="85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</row>
    <row r="133" ht="19.5" customHeight="1">
      <c r="A133" s="63">
        <v>127.0</v>
      </c>
      <c r="B133" s="26" t="s">
        <v>293</v>
      </c>
      <c r="C133" s="26" t="s">
        <v>294</v>
      </c>
      <c r="D133" s="66"/>
      <c r="E133" s="83"/>
      <c r="F133" s="64">
        <v>14.0</v>
      </c>
      <c r="G133" s="65">
        <f t="shared" si="1"/>
        <v>1</v>
      </c>
      <c r="H133" s="66">
        <f t="shared" si="2"/>
        <v>1</v>
      </c>
      <c r="I133" s="67">
        <f t="shared" si="3"/>
        <v>1</v>
      </c>
      <c r="J133" s="68">
        <v>27.0</v>
      </c>
      <c r="K133" s="65">
        <f t="shared" si="4"/>
        <v>1</v>
      </c>
      <c r="L133" s="66">
        <f t="shared" si="5"/>
        <v>1</v>
      </c>
      <c r="M133" s="67">
        <f t="shared" si="6"/>
        <v>1</v>
      </c>
      <c r="N133" s="64">
        <v>26.0</v>
      </c>
      <c r="O133" s="65">
        <f t="shared" si="7"/>
        <v>1</v>
      </c>
      <c r="P133" s="66">
        <f t="shared" si="8"/>
        <v>1</v>
      </c>
      <c r="Q133" s="67">
        <f t="shared" si="9"/>
        <v>1</v>
      </c>
      <c r="R133" s="84">
        <f t="shared" si="11"/>
        <v>67</v>
      </c>
      <c r="S133" s="85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</row>
    <row r="134" ht="19.5" customHeight="1">
      <c r="A134" s="72">
        <v>128.0</v>
      </c>
      <c r="B134" s="26" t="s">
        <v>295</v>
      </c>
      <c r="C134" s="26" t="s">
        <v>296</v>
      </c>
      <c r="D134" s="66"/>
      <c r="E134" s="83"/>
      <c r="F134" s="64">
        <v>12.0</v>
      </c>
      <c r="G134" s="65">
        <f t="shared" si="1"/>
        <v>1</v>
      </c>
      <c r="H134" s="66">
        <f t="shared" si="2"/>
        <v>1</v>
      </c>
      <c r="I134" s="67">
        <f t="shared" si="3"/>
        <v>0</v>
      </c>
      <c r="J134" s="64">
        <v>23.0</v>
      </c>
      <c r="K134" s="65">
        <f t="shared" si="4"/>
        <v>1</v>
      </c>
      <c r="L134" s="66">
        <f t="shared" si="5"/>
        <v>1</v>
      </c>
      <c r="M134" s="67">
        <f t="shared" si="6"/>
        <v>0</v>
      </c>
      <c r="N134" s="68">
        <v>16.0</v>
      </c>
      <c r="O134" s="65">
        <f t="shared" si="7"/>
        <v>0</v>
      </c>
      <c r="P134" s="66">
        <f t="shared" si="8"/>
        <v>0</v>
      </c>
      <c r="Q134" s="67">
        <f t="shared" si="9"/>
        <v>0</v>
      </c>
      <c r="R134" s="84">
        <f t="shared" si="11"/>
        <v>51</v>
      </c>
      <c r="S134" s="85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</row>
    <row r="135" ht="19.5" customHeight="1">
      <c r="A135" s="63">
        <v>129.0</v>
      </c>
      <c r="B135" s="26" t="s">
        <v>297</v>
      </c>
      <c r="C135" s="26" t="s">
        <v>298</v>
      </c>
      <c r="D135" s="66"/>
      <c r="E135" s="83"/>
      <c r="F135" s="64">
        <v>10.0</v>
      </c>
      <c r="G135" s="65">
        <f t="shared" si="1"/>
        <v>1</v>
      </c>
      <c r="H135" s="66">
        <f t="shared" si="2"/>
        <v>0</v>
      </c>
      <c r="I135" s="67">
        <f t="shared" si="3"/>
        <v>0</v>
      </c>
      <c r="J135" s="64">
        <v>26.0</v>
      </c>
      <c r="K135" s="65">
        <f t="shared" si="4"/>
        <v>1</v>
      </c>
      <c r="L135" s="66">
        <f t="shared" si="5"/>
        <v>1</v>
      </c>
      <c r="M135" s="67">
        <f t="shared" si="6"/>
        <v>1</v>
      </c>
      <c r="N135" s="68">
        <v>22.0</v>
      </c>
      <c r="O135" s="65">
        <f t="shared" si="7"/>
        <v>1</v>
      </c>
      <c r="P135" s="66">
        <f t="shared" si="8"/>
        <v>0</v>
      </c>
      <c r="Q135" s="67">
        <f t="shared" si="9"/>
        <v>0</v>
      </c>
      <c r="R135" s="84">
        <f t="shared" si="11"/>
        <v>58</v>
      </c>
      <c r="S135" s="85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</row>
    <row r="136" ht="19.5" customHeight="1">
      <c r="A136" s="72">
        <v>130.0</v>
      </c>
      <c r="B136" s="26" t="s">
        <v>299</v>
      </c>
      <c r="C136" s="26" t="s">
        <v>300</v>
      </c>
      <c r="D136" s="66"/>
      <c r="E136" s="83"/>
      <c r="F136" s="64">
        <v>12.0</v>
      </c>
      <c r="G136" s="65">
        <f t="shared" si="1"/>
        <v>1</v>
      </c>
      <c r="H136" s="66">
        <f t="shared" si="2"/>
        <v>1</v>
      </c>
      <c r="I136" s="67">
        <f t="shared" si="3"/>
        <v>0</v>
      </c>
      <c r="J136" s="64">
        <v>28.0</v>
      </c>
      <c r="K136" s="65">
        <f t="shared" si="4"/>
        <v>1</v>
      </c>
      <c r="L136" s="66">
        <f t="shared" si="5"/>
        <v>1</v>
      </c>
      <c r="M136" s="67">
        <f t="shared" si="6"/>
        <v>1</v>
      </c>
      <c r="N136" s="68">
        <v>28.0</v>
      </c>
      <c r="O136" s="65">
        <f t="shared" si="7"/>
        <v>1</v>
      </c>
      <c r="P136" s="66">
        <f t="shared" si="8"/>
        <v>1</v>
      </c>
      <c r="Q136" s="67">
        <f t="shared" si="9"/>
        <v>1</v>
      </c>
      <c r="R136" s="84">
        <f t="shared" si="11"/>
        <v>68</v>
      </c>
      <c r="S136" s="85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</row>
    <row r="137" ht="19.5" customHeight="1">
      <c r="A137" s="63">
        <v>131.0</v>
      </c>
      <c r="B137" s="26" t="s">
        <v>301</v>
      </c>
      <c r="C137" s="26" t="s">
        <v>302</v>
      </c>
      <c r="D137" s="66"/>
      <c r="E137" s="83"/>
      <c r="F137" s="64">
        <v>14.0</v>
      </c>
      <c r="G137" s="65">
        <f t="shared" si="1"/>
        <v>1</v>
      </c>
      <c r="H137" s="66">
        <f t="shared" si="2"/>
        <v>1</v>
      </c>
      <c r="I137" s="67">
        <f t="shared" si="3"/>
        <v>1</v>
      </c>
      <c r="J137" s="64">
        <v>28.0</v>
      </c>
      <c r="K137" s="65">
        <f t="shared" si="4"/>
        <v>1</v>
      </c>
      <c r="L137" s="66">
        <f t="shared" si="5"/>
        <v>1</v>
      </c>
      <c r="M137" s="67">
        <f t="shared" si="6"/>
        <v>1</v>
      </c>
      <c r="N137" s="68">
        <v>28.0</v>
      </c>
      <c r="O137" s="65">
        <f t="shared" si="7"/>
        <v>1</v>
      </c>
      <c r="P137" s="66">
        <f t="shared" si="8"/>
        <v>1</v>
      </c>
      <c r="Q137" s="67">
        <f t="shared" si="9"/>
        <v>1</v>
      </c>
      <c r="R137" s="84">
        <f t="shared" si="11"/>
        <v>70</v>
      </c>
      <c r="S137" s="85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</row>
    <row r="138" ht="19.5" customHeight="1">
      <c r="A138" s="72">
        <v>132.0</v>
      </c>
      <c r="B138" s="26" t="s">
        <v>303</v>
      </c>
      <c r="C138" s="26" t="s">
        <v>304</v>
      </c>
      <c r="D138" s="66"/>
      <c r="E138" s="83"/>
      <c r="F138" s="64">
        <v>8.0</v>
      </c>
      <c r="G138" s="65">
        <f t="shared" si="1"/>
        <v>0</v>
      </c>
      <c r="H138" s="66">
        <f t="shared" si="2"/>
        <v>0</v>
      </c>
      <c r="I138" s="67">
        <f t="shared" si="3"/>
        <v>0</v>
      </c>
      <c r="J138" s="64">
        <v>18.0</v>
      </c>
      <c r="K138" s="65">
        <f t="shared" si="4"/>
        <v>0</v>
      </c>
      <c r="L138" s="66">
        <f t="shared" si="5"/>
        <v>0</v>
      </c>
      <c r="M138" s="67">
        <f t="shared" si="6"/>
        <v>0</v>
      </c>
      <c r="N138" s="68">
        <v>16.0</v>
      </c>
      <c r="O138" s="65">
        <f t="shared" si="7"/>
        <v>0</v>
      </c>
      <c r="P138" s="66">
        <f t="shared" si="8"/>
        <v>0</v>
      </c>
      <c r="Q138" s="67">
        <f t="shared" si="9"/>
        <v>0</v>
      </c>
      <c r="R138" s="84">
        <f t="shared" si="11"/>
        <v>42</v>
      </c>
      <c r="S138" s="85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</row>
    <row r="139" ht="19.5" customHeight="1">
      <c r="A139" s="63">
        <v>133.0</v>
      </c>
      <c r="B139" s="26" t="s">
        <v>305</v>
      </c>
      <c r="C139" s="26" t="s">
        <v>306</v>
      </c>
      <c r="D139" s="66"/>
      <c r="E139" s="83"/>
      <c r="F139" s="64">
        <v>14.0</v>
      </c>
      <c r="G139" s="65">
        <f t="shared" si="1"/>
        <v>1</v>
      </c>
      <c r="H139" s="66">
        <f t="shared" si="2"/>
        <v>1</v>
      </c>
      <c r="I139" s="67">
        <f t="shared" si="3"/>
        <v>1</v>
      </c>
      <c r="J139" s="64">
        <v>26.0</v>
      </c>
      <c r="K139" s="65">
        <f t="shared" si="4"/>
        <v>1</v>
      </c>
      <c r="L139" s="66">
        <f t="shared" si="5"/>
        <v>1</v>
      </c>
      <c r="M139" s="67">
        <f t="shared" si="6"/>
        <v>1</v>
      </c>
      <c r="N139" s="68">
        <v>28.0</v>
      </c>
      <c r="O139" s="65">
        <f t="shared" si="7"/>
        <v>1</v>
      </c>
      <c r="P139" s="66">
        <f t="shared" si="8"/>
        <v>1</v>
      </c>
      <c r="Q139" s="67">
        <f t="shared" si="9"/>
        <v>1</v>
      </c>
      <c r="R139" s="84">
        <f t="shared" si="11"/>
        <v>68</v>
      </c>
      <c r="S139" s="85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</row>
    <row r="140" ht="19.5" customHeight="1">
      <c r="A140" s="72">
        <v>134.0</v>
      </c>
      <c r="B140" s="26" t="s">
        <v>307</v>
      </c>
      <c r="C140" s="26" t="s">
        <v>308</v>
      </c>
      <c r="D140" s="66"/>
      <c r="E140" s="83"/>
      <c r="F140" s="64">
        <v>12.0</v>
      </c>
      <c r="G140" s="65">
        <f t="shared" si="1"/>
        <v>1</v>
      </c>
      <c r="H140" s="66">
        <f t="shared" si="2"/>
        <v>1</v>
      </c>
      <c r="I140" s="67">
        <f t="shared" si="3"/>
        <v>0</v>
      </c>
      <c r="J140" s="64">
        <v>19.0</v>
      </c>
      <c r="K140" s="65">
        <f t="shared" si="4"/>
        <v>0</v>
      </c>
      <c r="L140" s="66">
        <f t="shared" si="5"/>
        <v>0</v>
      </c>
      <c r="M140" s="67">
        <f t="shared" si="6"/>
        <v>0</v>
      </c>
      <c r="N140" s="68">
        <v>26.0</v>
      </c>
      <c r="O140" s="65">
        <f t="shared" si="7"/>
        <v>1</v>
      </c>
      <c r="P140" s="66">
        <f t="shared" si="8"/>
        <v>1</v>
      </c>
      <c r="Q140" s="67">
        <f t="shared" si="9"/>
        <v>1</v>
      </c>
      <c r="R140" s="84">
        <f t="shared" si="11"/>
        <v>57</v>
      </c>
      <c r="S140" s="85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</row>
    <row r="141" ht="19.5" customHeight="1">
      <c r="A141" s="63">
        <v>135.0</v>
      </c>
      <c r="B141" s="26" t="s">
        <v>309</v>
      </c>
      <c r="C141" s="26" t="s">
        <v>310</v>
      </c>
      <c r="D141" s="66"/>
      <c r="E141" s="83"/>
      <c r="F141" s="64">
        <v>14.0</v>
      </c>
      <c r="G141" s="65">
        <f t="shared" si="1"/>
        <v>1</v>
      </c>
      <c r="H141" s="66">
        <f t="shared" si="2"/>
        <v>1</v>
      </c>
      <c r="I141" s="67">
        <f t="shared" si="3"/>
        <v>1</v>
      </c>
      <c r="J141" s="64">
        <v>23.0</v>
      </c>
      <c r="K141" s="65">
        <f t="shared" si="4"/>
        <v>1</v>
      </c>
      <c r="L141" s="66">
        <f t="shared" si="5"/>
        <v>1</v>
      </c>
      <c r="M141" s="67">
        <f t="shared" si="6"/>
        <v>0</v>
      </c>
      <c r="N141" s="68">
        <v>27.0</v>
      </c>
      <c r="O141" s="65">
        <f t="shared" si="7"/>
        <v>1</v>
      </c>
      <c r="P141" s="66">
        <f t="shared" si="8"/>
        <v>1</v>
      </c>
      <c r="Q141" s="67">
        <f t="shared" si="9"/>
        <v>1</v>
      </c>
      <c r="R141" s="84">
        <f t="shared" si="11"/>
        <v>64</v>
      </c>
      <c r="S141" s="85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</row>
    <row r="142" ht="19.5" customHeight="1">
      <c r="A142" s="72">
        <v>136.0</v>
      </c>
      <c r="B142" s="26" t="s">
        <v>311</v>
      </c>
      <c r="C142" s="26" t="s">
        <v>312</v>
      </c>
      <c r="D142" s="66"/>
      <c r="E142" s="83"/>
      <c r="F142" s="64">
        <v>14.0</v>
      </c>
      <c r="G142" s="65">
        <f t="shared" si="1"/>
        <v>1</v>
      </c>
      <c r="H142" s="66">
        <f t="shared" si="2"/>
        <v>1</v>
      </c>
      <c r="I142" s="67">
        <f t="shared" si="3"/>
        <v>1</v>
      </c>
      <c r="J142" s="68">
        <v>28.0</v>
      </c>
      <c r="K142" s="65">
        <f t="shared" si="4"/>
        <v>1</v>
      </c>
      <c r="L142" s="66">
        <f t="shared" si="5"/>
        <v>1</v>
      </c>
      <c r="M142" s="67">
        <f t="shared" si="6"/>
        <v>1</v>
      </c>
      <c r="N142" s="64">
        <v>25.0</v>
      </c>
      <c r="O142" s="65">
        <f t="shared" si="7"/>
        <v>1</v>
      </c>
      <c r="P142" s="66">
        <f t="shared" si="8"/>
        <v>1</v>
      </c>
      <c r="Q142" s="67">
        <f t="shared" si="9"/>
        <v>0</v>
      </c>
      <c r="R142" s="84">
        <f t="shared" si="11"/>
        <v>67</v>
      </c>
      <c r="S142" s="85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</row>
    <row r="143" ht="19.5" customHeight="1">
      <c r="A143" s="63">
        <v>137.0</v>
      </c>
      <c r="B143" s="26" t="s">
        <v>313</v>
      </c>
      <c r="C143" s="26" t="s">
        <v>314</v>
      </c>
      <c r="D143" s="66"/>
      <c r="E143" s="83"/>
      <c r="F143" s="64">
        <v>11.0</v>
      </c>
      <c r="G143" s="65">
        <f t="shared" si="1"/>
        <v>1</v>
      </c>
      <c r="H143" s="66">
        <f t="shared" si="2"/>
        <v>0</v>
      </c>
      <c r="I143" s="67">
        <f t="shared" si="3"/>
        <v>0</v>
      </c>
      <c r="J143" s="68">
        <v>27.0</v>
      </c>
      <c r="K143" s="65">
        <f t="shared" si="4"/>
        <v>1</v>
      </c>
      <c r="L143" s="66">
        <f t="shared" si="5"/>
        <v>1</v>
      </c>
      <c r="M143" s="67">
        <f t="shared" si="6"/>
        <v>1</v>
      </c>
      <c r="N143" s="64">
        <v>28.0</v>
      </c>
      <c r="O143" s="65">
        <f t="shared" si="7"/>
        <v>1</v>
      </c>
      <c r="P143" s="66">
        <f t="shared" si="8"/>
        <v>1</v>
      </c>
      <c r="Q143" s="67">
        <f t="shared" si="9"/>
        <v>1</v>
      </c>
      <c r="R143" s="84">
        <f t="shared" si="11"/>
        <v>66</v>
      </c>
      <c r="S143" s="85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</row>
    <row r="144" ht="19.5" customHeight="1">
      <c r="A144" s="72">
        <v>138.0</v>
      </c>
      <c r="B144" s="26" t="s">
        <v>315</v>
      </c>
      <c r="C144" s="26" t="s">
        <v>316</v>
      </c>
      <c r="D144" s="66"/>
      <c r="E144" s="83"/>
      <c r="F144" s="64">
        <v>14.0</v>
      </c>
      <c r="G144" s="65">
        <f t="shared" si="1"/>
        <v>1</v>
      </c>
      <c r="H144" s="66">
        <f t="shared" si="2"/>
        <v>1</v>
      </c>
      <c r="I144" s="67">
        <f t="shared" si="3"/>
        <v>1</v>
      </c>
      <c r="J144" s="64">
        <v>26.0</v>
      </c>
      <c r="K144" s="65">
        <f t="shared" si="4"/>
        <v>1</v>
      </c>
      <c r="L144" s="66">
        <f t="shared" si="5"/>
        <v>1</v>
      </c>
      <c r="M144" s="67">
        <f t="shared" si="6"/>
        <v>1</v>
      </c>
      <c r="N144" s="68">
        <v>25.0</v>
      </c>
      <c r="O144" s="65">
        <f t="shared" si="7"/>
        <v>1</v>
      </c>
      <c r="P144" s="66">
        <f t="shared" si="8"/>
        <v>1</v>
      </c>
      <c r="Q144" s="67">
        <f t="shared" si="9"/>
        <v>0</v>
      </c>
      <c r="R144" s="84">
        <f t="shared" si="11"/>
        <v>65</v>
      </c>
      <c r="S144" s="85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</row>
    <row r="145" ht="19.5" customHeight="1">
      <c r="A145" s="63">
        <v>139.0</v>
      </c>
      <c r="B145" s="26" t="s">
        <v>317</v>
      </c>
      <c r="C145" s="26" t="s">
        <v>318</v>
      </c>
      <c r="D145" s="66"/>
      <c r="E145" s="83"/>
      <c r="F145" s="64">
        <v>6.0</v>
      </c>
      <c r="G145" s="65">
        <f t="shared" si="1"/>
        <v>0</v>
      </c>
      <c r="H145" s="66">
        <f t="shared" si="2"/>
        <v>0</v>
      </c>
      <c r="I145" s="67">
        <f t="shared" si="3"/>
        <v>0</v>
      </c>
      <c r="J145" s="64">
        <v>24.0</v>
      </c>
      <c r="K145" s="65">
        <f t="shared" si="4"/>
        <v>1</v>
      </c>
      <c r="L145" s="66">
        <f t="shared" si="5"/>
        <v>1</v>
      </c>
      <c r="M145" s="67">
        <f t="shared" si="6"/>
        <v>0</v>
      </c>
      <c r="N145" s="68">
        <v>23.0</v>
      </c>
      <c r="O145" s="65">
        <f t="shared" si="7"/>
        <v>1</v>
      </c>
      <c r="P145" s="66">
        <f t="shared" si="8"/>
        <v>1</v>
      </c>
      <c r="Q145" s="67">
        <f t="shared" si="9"/>
        <v>0</v>
      </c>
      <c r="R145" s="84">
        <f t="shared" si="11"/>
        <v>53</v>
      </c>
      <c r="S145" s="85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</row>
    <row r="146" ht="19.5" customHeight="1">
      <c r="A146" s="72">
        <v>140.0</v>
      </c>
      <c r="B146" s="26" t="s">
        <v>319</v>
      </c>
      <c r="C146" s="26" t="s">
        <v>320</v>
      </c>
      <c r="D146" s="66"/>
      <c r="E146" s="83"/>
      <c r="F146" s="64">
        <v>11.0</v>
      </c>
      <c r="G146" s="65">
        <f t="shared" si="1"/>
        <v>1</v>
      </c>
      <c r="H146" s="66">
        <f t="shared" si="2"/>
        <v>0</v>
      </c>
      <c r="I146" s="67">
        <f t="shared" si="3"/>
        <v>0</v>
      </c>
      <c r="J146" s="68">
        <v>28.0</v>
      </c>
      <c r="K146" s="65">
        <f t="shared" si="4"/>
        <v>1</v>
      </c>
      <c r="L146" s="66">
        <f t="shared" si="5"/>
        <v>1</v>
      </c>
      <c r="M146" s="67">
        <f t="shared" si="6"/>
        <v>1</v>
      </c>
      <c r="N146" s="64">
        <v>28.0</v>
      </c>
      <c r="O146" s="65">
        <f t="shared" si="7"/>
        <v>1</v>
      </c>
      <c r="P146" s="66">
        <f t="shared" si="8"/>
        <v>1</v>
      </c>
      <c r="Q146" s="67">
        <f t="shared" si="9"/>
        <v>1</v>
      </c>
      <c r="R146" s="84">
        <f t="shared" si="11"/>
        <v>67</v>
      </c>
      <c r="S146" s="85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</row>
    <row r="147" ht="19.5" customHeight="1">
      <c r="A147" s="63">
        <v>141.0</v>
      </c>
      <c r="B147" s="26" t="s">
        <v>321</v>
      </c>
      <c r="C147" s="26" t="s">
        <v>322</v>
      </c>
      <c r="D147" s="66"/>
      <c r="E147" s="83"/>
      <c r="F147" s="64">
        <v>13.0</v>
      </c>
      <c r="G147" s="65">
        <f t="shared" si="1"/>
        <v>1</v>
      </c>
      <c r="H147" s="66">
        <f t="shared" si="2"/>
        <v>1</v>
      </c>
      <c r="I147" s="67">
        <f t="shared" si="3"/>
        <v>1</v>
      </c>
      <c r="J147" s="68">
        <v>5.0</v>
      </c>
      <c r="K147" s="65">
        <f t="shared" si="4"/>
        <v>0</v>
      </c>
      <c r="L147" s="66">
        <f t="shared" si="5"/>
        <v>0</v>
      </c>
      <c r="M147" s="67">
        <f t="shared" si="6"/>
        <v>0</v>
      </c>
      <c r="N147" s="64">
        <v>26.0</v>
      </c>
      <c r="O147" s="65">
        <f t="shared" si="7"/>
        <v>1</v>
      </c>
      <c r="P147" s="66">
        <f t="shared" si="8"/>
        <v>1</v>
      </c>
      <c r="Q147" s="67">
        <f t="shared" si="9"/>
        <v>1</v>
      </c>
      <c r="R147" s="84">
        <f t="shared" si="11"/>
        <v>44</v>
      </c>
      <c r="S147" s="85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</row>
    <row r="148" ht="19.5" customHeight="1">
      <c r="A148" s="72">
        <v>142.0</v>
      </c>
      <c r="B148" s="26" t="s">
        <v>323</v>
      </c>
      <c r="C148" s="26" t="s">
        <v>324</v>
      </c>
      <c r="D148" s="66"/>
      <c r="E148" s="83"/>
      <c r="F148" s="64">
        <v>9.0</v>
      </c>
      <c r="G148" s="65">
        <f t="shared" si="1"/>
        <v>0</v>
      </c>
      <c r="H148" s="66">
        <f t="shared" si="2"/>
        <v>0</v>
      </c>
      <c r="I148" s="67">
        <f t="shared" si="3"/>
        <v>0</v>
      </c>
      <c r="J148" s="64">
        <v>26.0</v>
      </c>
      <c r="K148" s="65">
        <f t="shared" si="4"/>
        <v>1</v>
      </c>
      <c r="L148" s="66">
        <f t="shared" si="5"/>
        <v>1</v>
      </c>
      <c r="M148" s="67">
        <f t="shared" si="6"/>
        <v>1</v>
      </c>
      <c r="N148" s="68">
        <v>26.0</v>
      </c>
      <c r="O148" s="65">
        <f t="shared" si="7"/>
        <v>1</v>
      </c>
      <c r="P148" s="66">
        <f t="shared" si="8"/>
        <v>1</v>
      </c>
      <c r="Q148" s="67">
        <f t="shared" si="9"/>
        <v>1</v>
      </c>
      <c r="R148" s="84">
        <f t="shared" si="11"/>
        <v>61</v>
      </c>
      <c r="S148" s="85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</row>
    <row r="149" ht="19.5" customHeight="1">
      <c r="A149" s="63">
        <v>143.0</v>
      </c>
      <c r="B149" s="26" t="s">
        <v>325</v>
      </c>
      <c r="C149" s="26" t="s">
        <v>326</v>
      </c>
      <c r="D149" s="66"/>
      <c r="E149" s="83"/>
      <c r="F149" s="64">
        <v>11.0</v>
      </c>
      <c r="G149" s="65">
        <f t="shared" si="1"/>
        <v>1</v>
      </c>
      <c r="H149" s="66">
        <f t="shared" si="2"/>
        <v>0</v>
      </c>
      <c r="I149" s="67">
        <f t="shared" si="3"/>
        <v>0</v>
      </c>
      <c r="J149" s="68">
        <v>16.0</v>
      </c>
      <c r="K149" s="65">
        <f t="shared" si="4"/>
        <v>0</v>
      </c>
      <c r="L149" s="66">
        <f t="shared" si="5"/>
        <v>0</v>
      </c>
      <c r="M149" s="67">
        <f t="shared" si="6"/>
        <v>0</v>
      </c>
      <c r="N149" s="64">
        <v>19.0</v>
      </c>
      <c r="O149" s="65">
        <f t="shared" si="7"/>
        <v>0</v>
      </c>
      <c r="P149" s="66">
        <f t="shared" si="8"/>
        <v>0</v>
      </c>
      <c r="Q149" s="67">
        <f t="shared" si="9"/>
        <v>0</v>
      </c>
      <c r="R149" s="84">
        <f t="shared" si="11"/>
        <v>46</v>
      </c>
      <c r="S149" s="85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</row>
    <row r="150" ht="19.5" customHeight="1">
      <c r="A150" s="72">
        <v>144.0</v>
      </c>
      <c r="B150" s="26" t="s">
        <v>327</v>
      </c>
      <c r="C150" s="26" t="s">
        <v>328</v>
      </c>
      <c r="D150" s="66"/>
      <c r="E150" s="83"/>
      <c r="F150" s="64">
        <v>10.0</v>
      </c>
      <c r="G150" s="65">
        <f t="shared" si="1"/>
        <v>1</v>
      </c>
      <c r="H150" s="66">
        <f t="shared" si="2"/>
        <v>0</v>
      </c>
      <c r="I150" s="67">
        <f t="shared" si="3"/>
        <v>0</v>
      </c>
      <c r="J150" s="64">
        <v>25.0</v>
      </c>
      <c r="K150" s="65">
        <f t="shared" si="4"/>
        <v>1</v>
      </c>
      <c r="L150" s="66">
        <f t="shared" si="5"/>
        <v>1</v>
      </c>
      <c r="M150" s="67">
        <f t="shared" si="6"/>
        <v>0</v>
      </c>
      <c r="N150" s="68">
        <v>19.0</v>
      </c>
      <c r="O150" s="65">
        <f t="shared" si="7"/>
        <v>0</v>
      </c>
      <c r="P150" s="66">
        <f t="shared" si="8"/>
        <v>0</v>
      </c>
      <c r="Q150" s="67">
        <f t="shared" si="9"/>
        <v>0</v>
      </c>
      <c r="R150" s="84">
        <f t="shared" si="11"/>
        <v>54</v>
      </c>
      <c r="S150" s="85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</row>
    <row r="151" ht="19.5" customHeight="1">
      <c r="A151" s="63">
        <v>145.0</v>
      </c>
      <c r="B151" s="26" t="s">
        <v>329</v>
      </c>
      <c r="C151" s="26" t="s">
        <v>330</v>
      </c>
      <c r="D151" s="66"/>
      <c r="E151" s="83"/>
      <c r="F151" s="64">
        <v>12.0</v>
      </c>
      <c r="G151" s="65">
        <f t="shared" si="1"/>
        <v>1</v>
      </c>
      <c r="H151" s="66">
        <f t="shared" si="2"/>
        <v>1</v>
      </c>
      <c r="I151" s="67">
        <f t="shared" si="3"/>
        <v>0</v>
      </c>
      <c r="J151" s="64">
        <v>27.0</v>
      </c>
      <c r="K151" s="65">
        <f t="shared" si="4"/>
        <v>1</v>
      </c>
      <c r="L151" s="66">
        <f t="shared" si="5"/>
        <v>1</v>
      </c>
      <c r="M151" s="67">
        <f t="shared" si="6"/>
        <v>1</v>
      </c>
      <c r="N151" s="68">
        <v>25.0</v>
      </c>
      <c r="O151" s="65">
        <f t="shared" si="7"/>
        <v>1</v>
      </c>
      <c r="P151" s="66">
        <f t="shared" si="8"/>
        <v>1</v>
      </c>
      <c r="Q151" s="67">
        <f t="shared" si="9"/>
        <v>0</v>
      </c>
      <c r="R151" s="84">
        <f t="shared" si="11"/>
        <v>64</v>
      </c>
      <c r="S151" s="85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</row>
    <row r="152" ht="19.5" customHeight="1">
      <c r="A152" s="72">
        <v>146.0</v>
      </c>
      <c r="B152" s="26" t="s">
        <v>331</v>
      </c>
      <c r="C152" s="26" t="s">
        <v>332</v>
      </c>
      <c r="D152" s="66"/>
      <c r="E152" s="83"/>
      <c r="F152" s="64">
        <v>5.0</v>
      </c>
      <c r="G152" s="65">
        <f t="shared" si="1"/>
        <v>0</v>
      </c>
      <c r="H152" s="66">
        <f t="shared" si="2"/>
        <v>0</v>
      </c>
      <c r="I152" s="67">
        <f t="shared" si="3"/>
        <v>0</v>
      </c>
      <c r="J152" s="68">
        <v>21.0</v>
      </c>
      <c r="K152" s="65">
        <f t="shared" si="4"/>
        <v>1</v>
      </c>
      <c r="L152" s="66">
        <f t="shared" si="5"/>
        <v>0</v>
      </c>
      <c r="M152" s="67">
        <f t="shared" si="6"/>
        <v>0</v>
      </c>
      <c r="N152" s="64">
        <v>17.0</v>
      </c>
      <c r="O152" s="65">
        <f t="shared" si="7"/>
        <v>0</v>
      </c>
      <c r="P152" s="66">
        <f t="shared" si="8"/>
        <v>0</v>
      </c>
      <c r="Q152" s="67">
        <f t="shared" si="9"/>
        <v>0</v>
      </c>
      <c r="R152" s="84">
        <f t="shared" si="11"/>
        <v>43</v>
      </c>
      <c r="S152" s="85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</row>
    <row r="153" ht="19.5" customHeight="1">
      <c r="A153" s="63">
        <v>147.0</v>
      </c>
      <c r="B153" s="26" t="s">
        <v>333</v>
      </c>
      <c r="C153" s="26" t="s">
        <v>334</v>
      </c>
      <c r="D153" s="66"/>
      <c r="E153" s="83"/>
      <c r="F153" s="64">
        <v>14.0</v>
      </c>
      <c r="G153" s="65">
        <f t="shared" si="1"/>
        <v>1</v>
      </c>
      <c r="H153" s="66">
        <f t="shared" si="2"/>
        <v>1</v>
      </c>
      <c r="I153" s="67">
        <f t="shared" si="3"/>
        <v>1</v>
      </c>
      <c r="J153" s="64">
        <v>20.0</v>
      </c>
      <c r="K153" s="65">
        <f t="shared" si="4"/>
        <v>1</v>
      </c>
      <c r="L153" s="66">
        <f t="shared" si="5"/>
        <v>0</v>
      </c>
      <c r="M153" s="67">
        <f t="shared" si="6"/>
        <v>0</v>
      </c>
      <c r="N153" s="68">
        <v>21.0</v>
      </c>
      <c r="O153" s="65">
        <f t="shared" si="7"/>
        <v>1</v>
      </c>
      <c r="P153" s="66">
        <f t="shared" si="8"/>
        <v>0</v>
      </c>
      <c r="Q153" s="67">
        <f t="shared" si="9"/>
        <v>0</v>
      </c>
      <c r="R153" s="84">
        <f t="shared" si="11"/>
        <v>55</v>
      </c>
      <c r="S153" s="85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</row>
    <row r="154" ht="19.5" customHeight="1">
      <c r="A154" s="72">
        <v>148.0</v>
      </c>
      <c r="B154" s="26" t="s">
        <v>335</v>
      </c>
      <c r="C154" s="26" t="s">
        <v>336</v>
      </c>
      <c r="D154" s="66"/>
      <c r="E154" s="83"/>
      <c r="F154" s="64">
        <v>10.0</v>
      </c>
      <c r="G154" s="65">
        <f t="shared" si="1"/>
        <v>1</v>
      </c>
      <c r="H154" s="66">
        <f t="shared" si="2"/>
        <v>0</v>
      </c>
      <c r="I154" s="67">
        <f t="shared" si="3"/>
        <v>0</v>
      </c>
      <c r="J154" s="68">
        <v>23.0</v>
      </c>
      <c r="K154" s="65">
        <f t="shared" si="4"/>
        <v>1</v>
      </c>
      <c r="L154" s="66">
        <f t="shared" si="5"/>
        <v>1</v>
      </c>
      <c r="M154" s="67">
        <f t="shared" si="6"/>
        <v>0</v>
      </c>
      <c r="N154" s="64">
        <v>10.0</v>
      </c>
      <c r="O154" s="65">
        <f t="shared" si="7"/>
        <v>0</v>
      </c>
      <c r="P154" s="66">
        <f t="shared" si="8"/>
        <v>0</v>
      </c>
      <c r="Q154" s="67">
        <f t="shared" si="9"/>
        <v>0</v>
      </c>
      <c r="R154" s="84">
        <f t="shared" si="11"/>
        <v>43</v>
      </c>
      <c r="S154" s="85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</row>
    <row r="155" ht="19.5" customHeight="1">
      <c r="A155" s="63">
        <v>149.0</v>
      </c>
      <c r="B155" s="26" t="s">
        <v>337</v>
      </c>
      <c r="C155" s="26" t="s">
        <v>338</v>
      </c>
      <c r="D155" s="66"/>
      <c r="E155" s="83"/>
      <c r="F155" s="64">
        <v>6.0</v>
      </c>
      <c r="G155" s="65">
        <f t="shared" si="1"/>
        <v>0</v>
      </c>
      <c r="H155" s="66">
        <f t="shared" si="2"/>
        <v>0</v>
      </c>
      <c r="I155" s="67">
        <f t="shared" si="3"/>
        <v>0</v>
      </c>
      <c r="J155" s="64">
        <v>28.0</v>
      </c>
      <c r="K155" s="65">
        <f t="shared" si="4"/>
        <v>1</v>
      </c>
      <c r="L155" s="66">
        <f t="shared" si="5"/>
        <v>1</v>
      </c>
      <c r="M155" s="67">
        <f t="shared" si="6"/>
        <v>1</v>
      </c>
      <c r="N155" s="68">
        <v>23.0</v>
      </c>
      <c r="O155" s="65">
        <f t="shared" si="7"/>
        <v>1</v>
      </c>
      <c r="P155" s="66">
        <f t="shared" si="8"/>
        <v>1</v>
      </c>
      <c r="Q155" s="67">
        <f t="shared" si="9"/>
        <v>0</v>
      </c>
      <c r="R155" s="84">
        <f t="shared" si="11"/>
        <v>57</v>
      </c>
      <c r="S155" s="85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</row>
    <row r="156" ht="19.5" customHeight="1">
      <c r="A156" s="72">
        <v>150.0</v>
      </c>
      <c r="B156" s="26" t="s">
        <v>339</v>
      </c>
      <c r="C156" s="26" t="s">
        <v>340</v>
      </c>
      <c r="D156" s="66"/>
      <c r="E156" s="83"/>
      <c r="F156" s="64">
        <v>12.0</v>
      </c>
      <c r="G156" s="65">
        <f t="shared" si="1"/>
        <v>1</v>
      </c>
      <c r="H156" s="66">
        <f t="shared" si="2"/>
        <v>1</v>
      </c>
      <c r="I156" s="67">
        <f t="shared" si="3"/>
        <v>0</v>
      </c>
      <c r="J156" s="64">
        <v>28.0</v>
      </c>
      <c r="K156" s="65">
        <f t="shared" si="4"/>
        <v>1</v>
      </c>
      <c r="L156" s="66">
        <f t="shared" si="5"/>
        <v>1</v>
      </c>
      <c r="M156" s="67">
        <f t="shared" si="6"/>
        <v>1</v>
      </c>
      <c r="N156" s="68">
        <v>19.0</v>
      </c>
      <c r="O156" s="65">
        <f t="shared" si="7"/>
        <v>0</v>
      </c>
      <c r="P156" s="66">
        <f t="shared" si="8"/>
        <v>0</v>
      </c>
      <c r="Q156" s="67">
        <f t="shared" si="9"/>
        <v>0</v>
      </c>
      <c r="R156" s="84">
        <f t="shared" si="11"/>
        <v>59</v>
      </c>
      <c r="S156" s="85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</row>
    <row r="157" ht="19.5" customHeight="1">
      <c r="A157" s="63">
        <v>151.0</v>
      </c>
      <c r="B157" s="26" t="s">
        <v>341</v>
      </c>
      <c r="C157" s="26" t="s">
        <v>342</v>
      </c>
      <c r="D157" s="66"/>
      <c r="E157" s="83"/>
      <c r="F157" s="64">
        <v>14.0</v>
      </c>
      <c r="G157" s="65">
        <f t="shared" si="1"/>
        <v>1</v>
      </c>
      <c r="H157" s="66">
        <f t="shared" si="2"/>
        <v>1</v>
      </c>
      <c r="I157" s="67">
        <f t="shared" si="3"/>
        <v>1</v>
      </c>
      <c r="J157" s="64">
        <v>28.0</v>
      </c>
      <c r="K157" s="65">
        <f t="shared" si="4"/>
        <v>1</v>
      </c>
      <c r="L157" s="66">
        <f t="shared" si="5"/>
        <v>1</v>
      </c>
      <c r="M157" s="67">
        <f t="shared" si="6"/>
        <v>1</v>
      </c>
      <c r="N157" s="68">
        <v>28.0</v>
      </c>
      <c r="O157" s="65">
        <f t="shared" si="7"/>
        <v>1</v>
      </c>
      <c r="P157" s="66">
        <f t="shared" si="8"/>
        <v>1</v>
      </c>
      <c r="Q157" s="67">
        <f t="shared" si="9"/>
        <v>1</v>
      </c>
      <c r="R157" s="84">
        <f t="shared" si="11"/>
        <v>70</v>
      </c>
      <c r="S157" s="85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</row>
    <row r="158" ht="19.5" customHeight="1">
      <c r="A158" s="72">
        <v>152.0</v>
      </c>
      <c r="B158" s="26" t="s">
        <v>343</v>
      </c>
      <c r="C158" s="26" t="s">
        <v>344</v>
      </c>
      <c r="D158" s="66"/>
      <c r="E158" s="83"/>
      <c r="F158" s="64">
        <v>13.0</v>
      </c>
      <c r="G158" s="65">
        <f t="shared" si="1"/>
        <v>1</v>
      </c>
      <c r="H158" s="66">
        <f t="shared" si="2"/>
        <v>1</v>
      </c>
      <c r="I158" s="67">
        <f t="shared" si="3"/>
        <v>1</v>
      </c>
      <c r="J158" s="64">
        <v>24.0</v>
      </c>
      <c r="K158" s="65">
        <f t="shared" si="4"/>
        <v>1</v>
      </c>
      <c r="L158" s="66">
        <f t="shared" si="5"/>
        <v>1</v>
      </c>
      <c r="M158" s="67">
        <f t="shared" si="6"/>
        <v>0</v>
      </c>
      <c r="N158" s="68">
        <v>24.0</v>
      </c>
      <c r="O158" s="65">
        <f t="shared" si="7"/>
        <v>1</v>
      </c>
      <c r="P158" s="66">
        <f t="shared" si="8"/>
        <v>1</v>
      </c>
      <c r="Q158" s="67">
        <f t="shared" si="9"/>
        <v>0</v>
      </c>
      <c r="R158" s="84">
        <f t="shared" si="11"/>
        <v>61</v>
      </c>
      <c r="S158" s="85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</row>
    <row r="159" ht="15.75" customHeight="1">
      <c r="A159" s="63">
        <v>153.0</v>
      </c>
      <c r="B159" s="26" t="s">
        <v>345</v>
      </c>
      <c r="C159" s="26" t="s">
        <v>346</v>
      </c>
      <c r="D159" s="30"/>
      <c r="E159" s="36"/>
      <c r="F159" s="64">
        <v>11.0</v>
      </c>
      <c r="G159" s="65">
        <f t="shared" si="1"/>
        <v>1</v>
      </c>
      <c r="H159" s="66">
        <f t="shared" si="2"/>
        <v>0</v>
      </c>
      <c r="I159" s="67">
        <f t="shared" si="3"/>
        <v>0</v>
      </c>
      <c r="J159" s="64">
        <v>27.0</v>
      </c>
      <c r="K159" s="65">
        <f t="shared" si="4"/>
        <v>1</v>
      </c>
      <c r="L159" s="66">
        <f t="shared" si="5"/>
        <v>1</v>
      </c>
      <c r="M159" s="67">
        <f t="shared" si="6"/>
        <v>1</v>
      </c>
      <c r="N159" s="68">
        <v>25.0</v>
      </c>
      <c r="O159" s="65">
        <f t="shared" si="7"/>
        <v>1</v>
      </c>
      <c r="P159" s="66">
        <f t="shared" si="8"/>
        <v>1</v>
      </c>
      <c r="Q159" s="67">
        <f t="shared" si="9"/>
        <v>0</v>
      </c>
      <c r="R159" s="84">
        <f t="shared" si="11"/>
        <v>63</v>
      </c>
      <c r="S159" s="85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</row>
    <row r="160" ht="20.25" customHeight="1">
      <c r="A160" s="72">
        <v>154.0</v>
      </c>
      <c r="B160" s="26" t="s">
        <v>347</v>
      </c>
      <c r="C160" s="26" t="s">
        <v>348</v>
      </c>
      <c r="D160" s="30"/>
      <c r="E160" s="36"/>
      <c r="F160" s="64">
        <v>11.0</v>
      </c>
      <c r="G160" s="65">
        <f t="shared" si="1"/>
        <v>1</v>
      </c>
      <c r="H160" s="66">
        <f t="shared" si="2"/>
        <v>0</v>
      </c>
      <c r="I160" s="67">
        <f t="shared" si="3"/>
        <v>0</v>
      </c>
      <c r="J160" s="64">
        <v>27.0</v>
      </c>
      <c r="K160" s="65">
        <f t="shared" si="4"/>
        <v>1</v>
      </c>
      <c r="L160" s="66">
        <f t="shared" si="5"/>
        <v>1</v>
      </c>
      <c r="M160" s="67">
        <f t="shared" si="6"/>
        <v>1</v>
      </c>
      <c r="N160" s="68">
        <v>21.0</v>
      </c>
      <c r="O160" s="65">
        <f t="shared" si="7"/>
        <v>1</v>
      </c>
      <c r="P160" s="66">
        <f t="shared" si="8"/>
        <v>0</v>
      </c>
      <c r="Q160" s="67">
        <f t="shared" si="9"/>
        <v>0</v>
      </c>
      <c r="R160" s="84">
        <f t="shared" si="11"/>
        <v>59</v>
      </c>
      <c r="S160" s="85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</row>
    <row r="161" ht="18.0" customHeight="1">
      <c r="A161" s="63">
        <v>155.0</v>
      </c>
      <c r="B161" s="26" t="s">
        <v>349</v>
      </c>
      <c r="C161" s="26" t="s">
        <v>350</v>
      </c>
      <c r="D161" s="30"/>
      <c r="E161" s="36"/>
      <c r="F161" s="64">
        <v>14.0</v>
      </c>
      <c r="G161" s="65">
        <f t="shared" si="1"/>
        <v>1</v>
      </c>
      <c r="H161" s="66">
        <f t="shared" si="2"/>
        <v>1</v>
      </c>
      <c r="I161" s="67">
        <f t="shared" si="3"/>
        <v>1</v>
      </c>
      <c r="J161" s="68">
        <v>26.0</v>
      </c>
      <c r="K161" s="65">
        <f t="shared" si="4"/>
        <v>1</v>
      </c>
      <c r="L161" s="66">
        <f t="shared" si="5"/>
        <v>1</v>
      </c>
      <c r="M161" s="67">
        <f t="shared" si="6"/>
        <v>1</v>
      </c>
      <c r="N161" s="64">
        <v>26.0</v>
      </c>
      <c r="O161" s="65">
        <f t="shared" si="7"/>
        <v>1</v>
      </c>
      <c r="P161" s="66">
        <f t="shared" si="8"/>
        <v>1</v>
      </c>
      <c r="Q161" s="67">
        <f t="shared" si="9"/>
        <v>1</v>
      </c>
      <c r="R161" s="84">
        <f t="shared" si="11"/>
        <v>66</v>
      </c>
      <c r="S161" s="85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</row>
    <row r="162" ht="18.0" customHeight="1">
      <c r="A162" s="72">
        <v>156.0</v>
      </c>
      <c r="B162" s="26" t="s">
        <v>351</v>
      </c>
      <c r="C162" s="26" t="s">
        <v>352</v>
      </c>
      <c r="D162" s="30"/>
      <c r="E162" s="36"/>
      <c r="F162" s="64">
        <v>13.0</v>
      </c>
      <c r="G162" s="65">
        <f t="shared" si="1"/>
        <v>1</v>
      </c>
      <c r="H162" s="66">
        <f t="shared" si="2"/>
        <v>1</v>
      </c>
      <c r="I162" s="67">
        <f t="shared" si="3"/>
        <v>1</v>
      </c>
      <c r="J162" s="64">
        <v>27.0</v>
      </c>
      <c r="K162" s="65">
        <f t="shared" si="4"/>
        <v>1</v>
      </c>
      <c r="L162" s="66">
        <f t="shared" si="5"/>
        <v>1</v>
      </c>
      <c r="M162" s="67">
        <f t="shared" si="6"/>
        <v>1</v>
      </c>
      <c r="N162" s="68">
        <v>25.0</v>
      </c>
      <c r="O162" s="65">
        <f t="shared" si="7"/>
        <v>1</v>
      </c>
      <c r="P162" s="66">
        <f t="shared" si="8"/>
        <v>1</v>
      </c>
      <c r="Q162" s="67">
        <f t="shared" si="9"/>
        <v>0</v>
      </c>
      <c r="R162" s="84">
        <f t="shared" si="11"/>
        <v>65</v>
      </c>
      <c r="S162" s="85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</row>
    <row r="163" ht="18.0" customHeight="1">
      <c r="A163" s="63">
        <v>157.0</v>
      </c>
      <c r="B163" s="26" t="s">
        <v>353</v>
      </c>
      <c r="C163" s="26" t="s">
        <v>354</v>
      </c>
      <c r="D163" s="30"/>
      <c r="E163" s="36"/>
      <c r="F163" s="64">
        <v>5.0</v>
      </c>
      <c r="G163" s="65">
        <f t="shared" si="1"/>
        <v>0</v>
      </c>
      <c r="H163" s="66">
        <f t="shared" si="2"/>
        <v>0</v>
      </c>
      <c r="I163" s="67">
        <f t="shared" si="3"/>
        <v>0</v>
      </c>
      <c r="J163" s="64">
        <v>20.0</v>
      </c>
      <c r="K163" s="65">
        <f t="shared" si="4"/>
        <v>1</v>
      </c>
      <c r="L163" s="66">
        <f t="shared" si="5"/>
        <v>0</v>
      </c>
      <c r="M163" s="67">
        <f t="shared" si="6"/>
        <v>0</v>
      </c>
      <c r="N163" s="68">
        <v>11.0</v>
      </c>
      <c r="O163" s="65">
        <f t="shared" si="7"/>
        <v>0</v>
      </c>
      <c r="P163" s="66">
        <f t="shared" si="8"/>
        <v>0</v>
      </c>
      <c r="Q163" s="67">
        <f t="shared" si="9"/>
        <v>0</v>
      </c>
      <c r="R163" s="84">
        <f t="shared" si="11"/>
        <v>36</v>
      </c>
      <c r="S163" s="85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</row>
    <row r="164" ht="18.0" customHeight="1">
      <c r="A164" s="72">
        <v>158.0</v>
      </c>
      <c r="B164" s="26" t="s">
        <v>355</v>
      </c>
      <c r="C164" s="26" t="s">
        <v>356</v>
      </c>
      <c r="D164" s="30"/>
      <c r="E164" s="36"/>
      <c r="F164" s="64">
        <v>12.0</v>
      </c>
      <c r="G164" s="65">
        <f t="shared" si="1"/>
        <v>1</v>
      </c>
      <c r="H164" s="66">
        <f t="shared" si="2"/>
        <v>1</v>
      </c>
      <c r="I164" s="67">
        <f t="shared" si="3"/>
        <v>0</v>
      </c>
      <c r="J164" s="64">
        <v>19.0</v>
      </c>
      <c r="K164" s="65">
        <f t="shared" si="4"/>
        <v>0</v>
      </c>
      <c r="L164" s="66">
        <f t="shared" si="5"/>
        <v>0</v>
      </c>
      <c r="M164" s="67">
        <f t="shared" si="6"/>
        <v>0</v>
      </c>
      <c r="N164" s="68">
        <v>26.0</v>
      </c>
      <c r="O164" s="65">
        <f t="shared" si="7"/>
        <v>1</v>
      </c>
      <c r="P164" s="66">
        <f t="shared" si="8"/>
        <v>1</v>
      </c>
      <c r="Q164" s="67">
        <f t="shared" si="9"/>
        <v>1</v>
      </c>
      <c r="R164" s="84">
        <f t="shared" si="11"/>
        <v>57</v>
      </c>
      <c r="S164" s="85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</row>
    <row r="165" ht="20.25" customHeight="1">
      <c r="A165" s="63">
        <v>159.0</v>
      </c>
      <c r="B165" s="26" t="s">
        <v>357</v>
      </c>
      <c r="C165" s="26" t="s">
        <v>358</v>
      </c>
      <c r="D165" s="74"/>
      <c r="E165" s="38"/>
      <c r="F165" s="64">
        <v>6.0</v>
      </c>
      <c r="G165" s="65">
        <f t="shared" si="1"/>
        <v>0</v>
      </c>
      <c r="H165" s="66">
        <f t="shared" si="2"/>
        <v>0</v>
      </c>
      <c r="I165" s="67">
        <f t="shared" si="3"/>
        <v>0</v>
      </c>
      <c r="J165" s="64">
        <v>24.0</v>
      </c>
      <c r="K165" s="65">
        <f t="shared" si="4"/>
        <v>1</v>
      </c>
      <c r="L165" s="66">
        <f t="shared" si="5"/>
        <v>1</v>
      </c>
      <c r="M165" s="67">
        <f t="shared" si="6"/>
        <v>0</v>
      </c>
      <c r="N165" s="64">
        <v>10.0</v>
      </c>
      <c r="O165" s="65">
        <f t="shared" si="7"/>
        <v>0</v>
      </c>
      <c r="P165" s="66">
        <f t="shared" si="8"/>
        <v>0</v>
      </c>
      <c r="Q165" s="67">
        <f t="shared" si="9"/>
        <v>0</v>
      </c>
      <c r="R165" s="84">
        <f t="shared" si="11"/>
        <v>40</v>
      </c>
      <c r="S165" s="85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</row>
    <row r="166" ht="18.0" customHeight="1">
      <c r="A166" s="72">
        <v>160.0</v>
      </c>
      <c r="B166" s="26" t="s">
        <v>359</v>
      </c>
      <c r="C166" s="26" t="s">
        <v>360</v>
      </c>
      <c r="D166" s="30"/>
      <c r="E166" s="36"/>
      <c r="F166" s="64">
        <v>0.0</v>
      </c>
      <c r="G166" s="65">
        <f t="shared" si="1"/>
        <v>0</v>
      </c>
      <c r="H166" s="66">
        <f t="shared" si="2"/>
        <v>0</v>
      </c>
      <c r="I166" s="67">
        <f t="shared" si="3"/>
        <v>0</v>
      </c>
      <c r="J166" s="68">
        <v>15.0</v>
      </c>
      <c r="K166" s="65">
        <f t="shared" si="4"/>
        <v>0</v>
      </c>
      <c r="L166" s="66">
        <f t="shared" si="5"/>
        <v>0</v>
      </c>
      <c r="M166" s="67">
        <f t="shared" si="6"/>
        <v>0</v>
      </c>
      <c r="N166" s="64">
        <v>24.0</v>
      </c>
      <c r="O166" s="65">
        <f t="shared" si="7"/>
        <v>1</v>
      </c>
      <c r="P166" s="66">
        <f t="shared" si="8"/>
        <v>1</v>
      </c>
      <c r="Q166" s="67">
        <f t="shared" si="9"/>
        <v>0</v>
      </c>
      <c r="R166" s="84">
        <f t="shared" si="11"/>
        <v>39</v>
      </c>
      <c r="S166" s="85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</row>
    <row r="167" ht="18.0" customHeight="1">
      <c r="A167" s="63">
        <v>161.0</v>
      </c>
      <c r="B167" s="26" t="s">
        <v>361</v>
      </c>
      <c r="C167" s="26" t="s">
        <v>362</v>
      </c>
      <c r="D167" s="30"/>
      <c r="E167" s="36"/>
      <c r="F167" s="64">
        <v>9.0</v>
      </c>
      <c r="G167" s="65">
        <f t="shared" si="1"/>
        <v>0</v>
      </c>
      <c r="H167" s="66">
        <f t="shared" si="2"/>
        <v>0</v>
      </c>
      <c r="I167" s="67">
        <f t="shared" si="3"/>
        <v>0</v>
      </c>
      <c r="J167" s="64">
        <v>28.0</v>
      </c>
      <c r="K167" s="65">
        <f t="shared" si="4"/>
        <v>1</v>
      </c>
      <c r="L167" s="66">
        <f t="shared" si="5"/>
        <v>1</v>
      </c>
      <c r="M167" s="67">
        <f t="shared" si="6"/>
        <v>1</v>
      </c>
      <c r="N167" s="68">
        <v>26.0</v>
      </c>
      <c r="O167" s="65">
        <f t="shared" si="7"/>
        <v>1</v>
      </c>
      <c r="P167" s="66">
        <f t="shared" si="8"/>
        <v>1</v>
      </c>
      <c r="Q167" s="67">
        <f t="shared" si="9"/>
        <v>1</v>
      </c>
      <c r="R167" s="84">
        <f t="shared" si="11"/>
        <v>63</v>
      </c>
      <c r="S167" s="85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</row>
    <row r="168" ht="18.0" customHeight="1">
      <c r="A168" s="72">
        <v>162.0</v>
      </c>
      <c r="B168" s="26" t="s">
        <v>363</v>
      </c>
      <c r="C168" s="26" t="s">
        <v>364</v>
      </c>
      <c r="D168" s="30"/>
      <c r="E168" s="36"/>
      <c r="F168" s="64">
        <v>11.0</v>
      </c>
      <c r="G168" s="65">
        <f t="shared" si="1"/>
        <v>1</v>
      </c>
      <c r="H168" s="66">
        <f t="shared" si="2"/>
        <v>0</v>
      </c>
      <c r="I168" s="67">
        <f t="shared" si="3"/>
        <v>0</v>
      </c>
      <c r="J168" s="64">
        <v>26.0</v>
      </c>
      <c r="K168" s="65">
        <f t="shared" si="4"/>
        <v>1</v>
      </c>
      <c r="L168" s="66">
        <f t="shared" si="5"/>
        <v>1</v>
      </c>
      <c r="M168" s="67">
        <f t="shared" si="6"/>
        <v>1</v>
      </c>
      <c r="N168" s="68">
        <v>23.0</v>
      </c>
      <c r="O168" s="65">
        <f t="shared" si="7"/>
        <v>1</v>
      </c>
      <c r="P168" s="66">
        <f t="shared" si="8"/>
        <v>1</v>
      </c>
      <c r="Q168" s="67">
        <f t="shared" si="9"/>
        <v>0</v>
      </c>
      <c r="R168" s="84">
        <f t="shared" si="11"/>
        <v>60</v>
      </c>
      <c r="S168" s="85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</row>
    <row r="169" ht="18.0" customHeight="1">
      <c r="A169" s="63">
        <v>163.0</v>
      </c>
      <c r="B169" s="26" t="s">
        <v>365</v>
      </c>
      <c r="C169" s="26" t="s">
        <v>366</v>
      </c>
      <c r="D169" s="30"/>
      <c r="E169" s="36"/>
      <c r="F169" s="64">
        <v>14.0</v>
      </c>
      <c r="G169" s="65">
        <f t="shared" si="1"/>
        <v>1</v>
      </c>
      <c r="H169" s="66">
        <f t="shared" si="2"/>
        <v>1</v>
      </c>
      <c r="I169" s="67">
        <f t="shared" si="3"/>
        <v>1</v>
      </c>
      <c r="J169" s="68">
        <v>28.0</v>
      </c>
      <c r="K169" s="65">
        <f t="shared" si="4"/>
        <v>1</v>
      </c>
      <c r="L169" s="66">
        <f t="shared" si="5"/>
        <v>1</v>
      </c>
      <c r="M169" s="67">
        <f t="shared" si="6"/>
        <v>1</v>
      </c>
      <c r="N169" s="64">
        <v>25.0</v>
      </c>
      <c r="O169" s="65">
        <f t="shared" si="7"/>
        <v>1</v>
      </c>
      <c r="P169" s="66">
        <f t="shared" si="8"/>
        <v>1</v>
      </c>
      <c r="Q169" s="67">
        <f t="shared" si="9"/>
        <v>0</v>
      </c>
      <c r="R169" s="84">
        <f t="shared" si="11"/>
        <v>67</v>
      </c>
      <c r="S169" s="85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</row>
    <row r="170" ht="18.0" customHeight="1">
      <c r="A170" s="72">
        <v>164.0</v>
      </c>
      <c r="B170" s="26" t="s">
        <v>367</v>
      </c>
      <c r="C170" s="26" t="s">
        <v>368</v>
      </c>
      <c r="D170" s="30"/>
      <c r="E170" s="36"/>
      <c r="F170" s="64">
        <v>14.0</v>
      </c>
      <c r="G170" s="65">
        <f t="shared" si="1"/>
        <v>1</v>
      </c>
      <c r="H170" s="66">
        <f t="shared" si="2"/>
        <v>1</v>
      </c>
      <c r="I170" s="67">
        <f t="shared" si="3"/>
        <v>1</v>
      </c>
      <c r="J170" s="64">
        <v>27.0</v>
      </c>
      <c r="K170" s="65">
        <f t="shared" si="4"/>
        <v>1</v>
      </c>
      <c r="L170" s="66">
        <f t="shared" si="5"/>
        <v>1</v>
      </c>
      <c r="M170" s="67">
        <f t="shared" si="6"/>
        <v>1</v>
      </c>
      <c r="N170" s="68">
        <v>28.0</v>
      </c>
      <c r="O170" s="65">
        <f t="shared" si="7"/>
        <v>1</v>
      </c>
      <c r="P170" s="66">
        <f t="shared" si="8"/>
        <v>1</v>
      </c>
      <c r="Q170" s="67">
        <f t="shared" si="9"/>
        <v>1</v>
      </c>
      <c r="R170" s="84">
        <f t="shared" si="11"/>
        <v>69</v>
      </c>
      <c r="S170" s="85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</row>
    <row r="171" ht="18.0" customHeight="1">
      <c r="A171" s="63">
        <v>165.0</v>
      </c>
      <c r="B171" s="26" t="s">
        <v>369</v>
      </c>
      <c r="C171" s="26" t="s">
        <v>370</v>
      </c>
      <c r="D171" s="30"/>
      <c r="E171" s="36"/>
      <c r="F171" s="64">
        <v>14.0</v>
      </c>
      <c r="G171" s="65">
        <f t="shared" si="1"/>
        <v>1</v>
      </c>
      <c r="H171" s="66">
        <f t="shared" si="2"/>
        <v>1</v>
      </c>
      <c r="I171" s="67">
        <f t="shared" si="3"/>
        <v>1</v>
      </c>
      <c r="J171" s="68">
        <v>27.0</v>
      </c>
      <c r="K171" s="65">
        <f t="shared" si="4"/>
        <v>1</v>
      </c>
      <c r="L171" s="66">
        <f t="shared" si="5"/>
        <v>1</v>
      </c>
      <c r="M171" s="67">
        <f t="shared" si="6"/>
        <v>1</v>
      </c>
      <c r="N171" s="64">
        <v>26.0</v>
      </c>
      <c r="O171" s="65">
        <f t="shared" si="7"/>
        <v>1</v>
      </c>
      <c r="P171" s="66">
        <f t="shared" si="8"/>
        <v>1</v>
      </c>
      <c r="Q171" s="67">
        <f t="shared" si="9"/>
        <v>1</v>
      </c>
      <c r="R171" s="84">
        <f t="shared" si="11"/>
        <v>67</v>
      </c>
      <c r="S171" s="85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</row>
    <row r="172" ht="18.0" customHeight="1">
      <c r="A172" s="72">
        <v>166.0</v>
      </c>
      <c r="B172" s="26" t="s">
        <v>371</v>
      </c>
      <c r="C172" s="26" t="s">
        <v>372</v>
      </c>
      <c r="D172" s="30"/>
      <c r="E172" s="36"/>
      <c r="F172" s="64">
        <v>6.0</v>
      </c>
      <c r="G172" s="65">
        <f t="shared" si="1"/>
        <v>0</v>
      </c>
      <c r="H172" s="66">
        <f t="shared" si="2"/>
        <v>0</v>
      </c>
      <c r="I172" s="67">
        <f t="shared" si="3"/>
        <v>0</v>
      </c>
      <c r="J172" s="64">
        <v>27.0</v>
      </c>
      <c r="K172" s="65">
        <f t="shared" si="4"/>
        <v>1</v>
      </c>
      <c r="L172" s="66">
        <f t="shared" si="5"/>
        <v>1</v>
      </c>
      <c r="M172" s="67">
        <f t="shared" si="6"/>
        <v>1</v>
      </c>
      <c r="N172" s="68">
        <v>24.0</v>
      </c>
      <c r="O172" s="65">
        <f t="shared" si="7"/>
        <v>1</v>
      </c>
      <c r="P172" s="66">
        <f t="shared" si="8"/>
        <v>1</v>
      </c>
      <c r="Q172" s="67">
        <f t="shared" si="9"/>
        <v>0</v>
      </c>
      <c r="R172" s="84">
        <f t="shared" si="11"/>
        <v>57</v>
      </c>
      <c r="S172" s="85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</row>
    <row r="173" ht="18.0" customHeight="1">
      <c r="A173" s="63">
        <v>167.0</v>
      </c>
      <c r="B173" s="26" t="s">
        <v>373</v>
      </c>
      <c r="C173" s="26" t="s">
        <v>374</v>
      </c>
      <c r="D173" s="30"/>
      <c r="E173" s="36"/>
      <c r="F173" s="64">
        <v>14.0</v>
      </c>
      <c r="G173" s="65">
        <f t="shared" si="1"/>
        <v>1</v>
      </c>
      <c r="H173" s="66">
        <f t="shared" si="2"/>
        <v>1</v>
      </c>
      <c r="I173" s="67">
        <f t="shared" si="3"/>
        <v>1</v>
      </c>
      <c r="J173" s="64">
        <v>28.0</v>
      </c>
      <c r="K173" s="65">
        <f t="shared" si="4"/>
        <v>1</v>
      </c>
      <c r="L173" s="66">
        <f t="shared" si="5"/>
        <v>1</v>
      </c>
      <c r="M173" s="67">
        <f t="shared" si="6"/>
        <v>1</v>
      </c>
      <c r="N173" s="68">
        <v>26.0</v>
      </c>
      <c r="O173" s="65">
        <f t="shared" si="7"/>
        <v>1</v>
      </c>
      <c r="P173" s="66">
        <f t="shared" si="8"/>
        <v>1</v>
      </c>
      <c r="Q173" s="67">
        <f t="shared" si="9"/>
        <v>1</v>
      </c>
      <c r="R173" s="84">
        <f t="shared" si="11"/>
        <v>68</v>
      </c>
      <c r="S173" s="85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</row>
    <row r="174" ht="18.0" customHeight="1">
      <c r="A174" s="72">
        <v>168.0</v>
      </c>
      <c r="B174" s="26" t="s">
        <v>375</v>
      </c>
      <c r="C174" s="26" t="s">
        <v>376</v>
      </c>
      <c r="D174" s="30"/>
      <c r="E174" s="36"/>
      <c r="F174" s="64">
        <v>12.0</v>
      </c>
      <c r="G174" s="65">
        <f t="shared" si="1"/>
        <v>1</v>
      </c>
      <c r="H174" s="66">
        <f t="shared" si="2"/>
        <v>1</v>
      </c>
      <c r="I174" s="67">
        <f t="shared" si="3"/>
        <v>0</v>
      </c>
      <c r="J174" s="64">
        <v>18.0</v>
      </c>
      <c r="K174" s="65">
        <f t="shared" si="4"/>
        <v>0</v>
      </c>
      <c r="L174" s="66">
        <f t="shared" si="5"/>
        <v>0</v>
      </c>
      <c r="M174" s="67">
        <f t="shared" si="6"/>
        <v>0</v>
      </c>
      <c r="N174" s="68">
        <v>26.0</v>
      </c>
      <c r="O174" s="65">
        <f t="shared" si="7"/>
        <v>1</v>
      </c>
      <c r="P174" s="66">
        <f t="shared" si="8"/>
        <v>1</v>
      </c>
      <c r="Q174" s="67">
        <f t="shared" si="9"/>
        <v>1</v>
      </c>
      <c r="R174" s="84">
        <f t="shared" si="11"/>
        <v>56</v>
      </c>
      <c r="S174" s="85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</row>
    <row r="175" ht="18.0" customHeight="1">
      <c r="A175" s="63">
        <v>169.0</v>
      </c>
      <c r="B175" s="26" t="s">
        <v>377</v>
      </c>
      <c r="C175" s="26" t="s">
        <v>378</v>
      </c>
      <c r="D175" s="30"/>
      <c r="E175" s="36"/>
      <c r="F175" s="64">
        <v>14.0</v>
      </c>
      <c r="G175" s="65">
        <f t="shared" si="1"/>
        <v>1</v>
      </c>
      <c r="H175" s="66">
        <f t="shared" si="2"/>
        <v>1</v>
      </c>
      <c r="I175" s="67">
        <f t="shared" si="3"/>
        <v>1</v>
      </c>
      <c r="J175" s="64">
        <v>27.0</v>
      </c>
      <c r="K175" s="65">
        <f t="shared" si="4"/>
        <v>1</v>
      </c>
      <c r="L175" s="66">
        <f t="shared" si="5"/>
        <v>1</v>
      </c>
      <c r="M175" s="67">
        <f t="shared" si="6"/>
        <v>1</v>
      </c>
      <c r="N175" s="68">
        <v>28.0</v>
      </c>
      <c r="O175" s="65">
        <f t="shared" si="7"/>
        <v>1</v>
      </c>
      <c r="P175" s="66">
        <f t="shared" si="8"/>
        <v>1</v>
      </c>
      <c r="Q175" s="67">
        <f t="shared" si="9"/>
        <v>1</v>
      </c>
      <c r="R175" s="84">
        <f t="shared" si="11"/>
        <v>69</v>
      </c>
      <c r="S175" s="85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</row>
    <row r="176" ht="18.0" customHeight="1">
      <c r="A176" s="72">
        <v>170.0</v>
      </c>
      <c r="B176" s="26" t="s">
        <v>379</v>
      </c>
      <c r="C176" s="26" t="s">
        <v>380</v>
      </c>
      <c r="D176" s="30"/>
      <c r="E176" s="36"/>
      <c r="F176" s="64">
        <v>5.0</v>
      </c>
      <c r="G176" s="65">
        <f t="shared" si="1"/>
        <v>0</v>
      </c>
      <c r="H176" s="66">
        <f t="shared" si="2"/>
        <v>0</v>
      </c>
      <c r="I176" s="67">
        <f t="shared" si="3"/>
        <v>0</v>
      </c>
      <c r="J176" s="64">
        <v>27.0</v>
      </c>
      <c r="K176" s="65">
        <f t="shared" si="4"/>
        <v>1</v>
      </c>
      <c r="L176" s="66">
        <f t="shared" si="5"/>
        <v>1</v>
      </c>
      <c r="M176" s="67">
        <f t="shared" si="6"/>
        <v>1</v>
      </c>
      <c r="N176" s="68">
        <v>23.0</v>
      </c>
      <c r="O176" s="65">
        <f t="shared" si="7"/>
        <v>1</v>
      </c>
      <c r="P176" s="66">
        <f t="shared" si="8"/>
        <v>1</v>
      </c>
      <c r="Q176" s="67">
        <f t="shared" si="9"/>
        <v>0</v>
      </c>
      <c r="R176" s="84">
        <f t="shared" si="11"/>
        <v>55</v>
      </c>
      <c r="S176" s="85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</row>
    <row r="177" ht="18.0" customHeight="1">
      <c r="A177" s="63">
        <v>171.0</v>
      </c>
      <c r="B177" s="26" t="s">
        <v>381</v>
      </c>
      <c r="C177" s="26" t="s">
        <v>382</v>
      </c>
      <c r="D177" s="30"/>
      <c r="E177" s="36"/>
      <c r="F177" s="64">
        <v>14.0</v>
      </c>
      <c r="G177" s="65">
        <f t="shared" si="1"/>
        <v>1</v>
      </c>
      <c r="H177" s="66">
        <f t="shared" si="2"/>
        <v>1</v>
      </c>
      <c r="I177" s="67">
        <f t="shared" si="3"/>
        <v>1</v>
      </c>
      <c r="J177" s="64">
        <v>28.0</v>
      </c>
      <c r="K177" s="65">
        <f t="shared" si="4"/>
        <v>1</v>
      </c>
      <c r="L177" s="66">
        <f t="shared" si="5"/>
        <v>1</v>
      </c>
      <c r="M177" s="67">
        <f t="shared" si="6"/>
        <v>1</v>
      </c>
      <c r="N177" s="68">
        <v>27.0</v>
      </c>
      <c r="O177" s="65">
        <f t="shared" si="7"/>
        <v>1</v>
      </c>
      <c r="P177" s="66">
        <f t="shared" si="8"/>
        <v>1</v>
      </c>
      <c r="Q177" s="67">
        <f t="shared" si="9"/>
        <v>1</v>
      </c>
      <c r="R177" s="84">
        <f t="shared" si="11"/>
        <v>69</v>
      </c>
      <c r="S177" s="85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</row>
    <row r="178" ht="18.0" customHeight="1">
      <c r="A178" s="72">
        <v>172.0</v>
      </c>
      <c r="B178" s="26" t="s">
        <v>383</v>
      </c>
      <c r="C178" s="26" t="s">
        <v>384</v>
      </c>
      <c r="D178" s="30"/>
      <c r="E178" s="36"/>
      <c r="F178" s="64">
        <v>10.0</v>
      </c>
      <c r="G178" s="65">
        <f t="shared" si="1"/>
        <v>1</v>
      </c>
      <c r="H178" s="66">
        <f t="shared" si="2"/>
        <v>0</v>
      </c>
      <c r="I178" s="67">
        <f t="shared" si="3"/>
        <v>0</v>
      </c>
      <c r="J178" s="64">
        <v>26.0</v>
      </c>
      <c r="K178" s="65">
        <f t="shared" si="4"/>
        <v>1</v>
      </c>
      <c r="L178" s="66">
        <f t="shared" si="5"/>
        <v>1</v>
      </c>
      <c r="M178" s="67">
        <f t="shared" si="6"/>
        <v>1</v>
      </c>
      <c r="N178" s="68">
        <v>22.0</v>
      </c>
      <c r="O178" s="65">
        <f t="shared" si="7"/>
        <v>1</v>
      </c>
      <c r="P178" s="66">
        <f t="shared" si="8"/>
        <v>0</v>
      </c>
      <c r="Q178" s="67">
        <f t="shared" si="9"/>
        <v>0</v>
      </c>
      <c r="R178" s="84">
        <f t="shared" si="11"/>
        <v>58</v>
      </c>
      <c r="S178" s="85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</row>
    <row r="179" ht="18.0" customHeight="1">
      <c r="A179" s="63">
        <v>173.0</v>
      </c>
      <c r="B179" s="26" t="s">
        <v>385</v>
      </c>
      <c r="C179" s="26" t="s">
        <v>386</v>
      </c>
      <c r="D179" s="30"/>
      <c r="E179" s="36"/>
      <c r="F179" s="64">
        <v>11.0</v>
      </c>
      <c r="G179" s="65">
        <f t="shared" si="1"/>
        <v>1</v>
      </c>
      <c r="H179" s="66">
        <f t="shared" si="2"/>
        <v>0</v>
      </c>
      <c r="I179" s="67">
        <f t="shared" si="3"/>
        <v>0</v>
      </c>
      <c r="J179" s="68">
        <v>16.0</v>
      </c>
      <c r="K179" s="65">
        <f t="shared" si="4"/>
        <v>0</v>
      </c>
      <c r="L179" s="66">
        <f t="shared" si="5"/>
        <v>0</v>
      </c>
      <c r="M179" s="67">
        <f t="shared" si="6"/>
        <v>0</v>
      </c>
      <c r="N179" s="64">
        <v>19.0</v>
      </c>
      <c r="O179" s="65">
        <f t="shared" si="7"/>
        <v>0</v>
      </c>
      <c r="P179" s="66">
        <f t="shared" si="8"/>
        <v>0</v>
      </c>
      <c r="Q179" s="67">
        <f t="shared" si="9"/>
        <v>0</v>
      </c>
      <c r="R179" s="84">
        <f t="shared" si="11"/>
        <v>46</v>
      </c>
      <c r="S179" s="85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</row>
    <row r="180" ht="18.0" customHeight="1">
      <c r="A180" s="72">
        <v>174.0</v>
      </c>
      <c r="B180" s="26" t="s">
        <v>387</v>
      </c>
      <c r="C180" s="26" t="s">
        <v>388</v>
      </c>
      <c r="D180" s="30"/>
      <c r="E180" s="36"/>
      <c r="F180" s="64">
        <v>14.0</v>
      </c>
      <c r="G180" s="65">
        <f t="shared" si="1"/>
        <v>1</v>
      </c>
      <c r="H180" s="66">
        <f t="shared" si="2"/>
        <v>1</v>
      </c>
      <c r="I180" s="67">
        <f t="shared" si="3"/>
        <v>1</v>
      </c>
      <c r="J180" s="64">
        <v>10.0</v>
      </c>
      <c r="K180" s="65">
        <f t="shared" si="4"/>
        <v>0</v>
      </c>
      <c r="L180" s="66">
        <f t="shared" si="5"/>
        <v>0</v>
      </c>
      <c r="M180" s="67">
        <f t="shared" si="6"/>
        <v>0</v>
      </c>
      <c r="N180" s="64">
        <v>13.0</v>
      </c>
      <c r="O180" s="65">
        <f t="shared" si="7"/>
        <v>0</v>
      </c>
      <c r="P180" s="66">
        <f t="shared" si="8"/>
        <v>0</v>
      </c>
      <c r="Q180" s="67">
        <f t="shared" si="9"/>
        <v>0</v>
      </c>
      <c r="R180" s="84">
        <f t="shared" si="11"/>
        <v>37</v>
      </c>
      <c r="S180" s="85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</row>
    <row r="181" ht="18.0" customHeight="1">
      <c r="A181" s="63">
        <v>175.0</v>
      </c>
      <c r="B181" s="26" t="s">
        <v>389</v>
      </c>
      <c r="C181" s="26" t="s">
        <v>390</v>
      </c>
      <c r="D181" s="30"/>
      <c r="E181" s="36"/>
      <c r="F181" s="64">
        <v>14.0</v>
      </c>
      <c r="G181" s="65">
        <f t="shared" si="1"/>
        <v>1</v>
      </c>
      <c r="H181" s="66">
        <f t="shared" si="2"/>
        <v>1</v>
      </c>
      <c r="I181" s="67">
        <f t="shared" si="3"/>
        <v>1</v>
      </c>
      <c r="J181" s="64">
        <v>23.0</v>
      </c>
      <c r="K181" s="65">
        <f t="shared" si="4"/>
        <v>1</v>
      </c>
      <c r="L181" s="66">
        <f t="shared" si="5"/>
        <v>1</v>
      </c>
      <c r="M181" s="67">
        <f t="shared" si="6"/>
        <v>0</v>
      </c>
      <c r="N181" s="68">
        <v>18.0</v>
      </c>
      <c r="O181" s="65">
        <f t="shared" si="7"/>
        <v>0</v>
      </c>
      <c r="P181" s="66">
        <f t="shared" si="8"/>
        <v>0</v>
      </c>
      <c r="Q181" s="67">
        <f t="shared" si="9"/>
        <v>0</v>
      </c>
      <c r="R181" s="84">
        <f t="shared" si="11"/>
        <v>55</v>
      </c>
      <c r="S181" s="85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</row>
    <row r="182" ht="18.0" customHeight="1">
      <c r="A182" s="72">
        <v>176.0</v>
      </c>
      <c r="B182" s="26" t="s">
        <v>391</v>
      </c>
      <c r="C182" s="26" t="s">
        <v>392</v>
      </c>
      <c r="D182" s="30"/>
      <c r="E182" s="36"/>
      <c r="F182" s="64">
        <v>8.0</v>
      </c>
      <c r="G182" s="65">
        <f t="shared" si="1"/>
        <v>0</v>
      </c>
      <c r="H182" s="66">
        <f t="shared" si="2"/>
        <v>0</v>
      </c>
      <c r="I182" s="67">
        <f t="shared" si="3"/>
        <v>0</v>
      </c>
      <c r="J182" s="64">
        <v>21.0</v>
      </c>
      <c r="K182" s="65">
        <f t="shared" si="4"/>
        <v>1</v>
      </c>
      <c r="L182" s="66">
        <f t="shared" si="5"/>
        <v>0</v>
      </c>
      <c r="M182" s="67">
        <f t="shared" si="6"/>
        <v>0</v>
      </c>
      <c r="N182" s="68">
        <v>23.0</v>
      </c>
      <c r="O182" s="65">
        <f t="shared" si="7"/>
        <v>1</v>
      </c>
      <c r="P182" s="66">
        <f t="shared" si="8"/>
        <v>1</v>
      </c>
      <c r="Q182" s="67">
        <f t="shared" si="9"/>
        <v>0</v>
      </c>
      <c r="R182" s="84">
        <f t="shared" si="11"/>
        <v>52</v>
      </c>
      <c r="S182" s="85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</row>
    <row r="183" ht="18.0" customHeight="1">
      <c r="A183" s="63">
        <v>177.0</v>
      </c>
      <c r="B183" s="26" t="s">
        <v>393</v>
      </c>
      <c r="C183" s="26" t="s">
        <v>394</v>
      </c>
      <c r="D183" s="30"/>
      <c r="E183" s="36"/>
      <c r="F183" s="64">
        <v>13.0</v>
      </c>
      <c r="G183" s="65">
        <f t="shared" si="1"/>
        <v>1</v>
      </c>
      <c r="H183" s="66">
        <f t="shared" si="2"/>
        <v>1</v>
      </c>
      <c r="I183" s="67">
        <f t="shared" si="3"/>
        <v>1</v>
      </c>
      <c r="J183" s="64">
        <v>26.0</v>
      </c>
      <c r="K183" s="65">
        <f t="shared" si="4"/>
        <v>1</v>
      </c>
      <c r="L183" s="66">
        <f t="shared" si="5"/>
        <v>1</v>
      </c>
      <c r="M183" s="67">
        <f t="shared" si="6"/>
        <v>1</v>
      </c>
      <c r="N183" s="68">
        <v>23.0</v>
      </c>
      <c r="O183" s="65">
        <f t="shared" si="7"/>
        <v>1</v>
      </c>
      <c r="P183" s="66">
        <f t="shared" si="8"/>
        <v>1</v>
      </c>
      <c r="Q183" s="67">
        <f t="shared" si="9"/>
        <v>0</v>
      </c>
      <c r="R183" s="84">
        <f t="shared" si="11"/>
        <v>62</v>
      </c>
      <c r="S183" s="85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</row>
    <row r="184" ht="18.0" customHeight="1">
      <c r="A184" s="72">
        <v>178.0</v>
      </c>
      <c r="B184" s="26" t="s">
        <v>395</v>
      </c>
      <c r="C184" s="26" t="s">
        <v>396</v>
      </c>
      <c r="D184" s="30"/>
      <c r="E184" s="36"/>
      <c r="F184" s="64">
        <v>5.0</v>
      </c>
      <c r="G184" s="65">
        <f t="shared" si="1"/>
        <v>0</v>
      </c>
      <c r="H184" s="66">
        <f t="shared" si="2"/>
        <v>0</v>
      </c>
      <c r="I184" s="67">
        <f t="shared" si="3"/>
        <v>0</v>
      </c>
      <c r="J184" s="64">
        <v>26.0</v>
      </c>
      <c r="K184" s="65">
        <f t="shared" si="4"/>
        <v>1</v>
      </c>
      <c r="L184" s="66">
        <f t="shared" si="5"/>
        <v>1</v>
      </c>
      <c r="M184" s="67">
        <f t="shared" si="6"/>
        <v>1</v>
      </c>
      <c r="N184" s="68">
        <v>17.0</v>
      </c>
      <c r="O184" s="65">
        <f t="shared" si="7"/>
        <v>0</v>
      </c>
      <c r="P184" s="66">
        <f t="shared" si="8"/>
        <v>0</v>
      </c>
      <c r="Q184" s="67">
        <f t="shared" si="9"/>
        <v>0</v>
      </c>
      <c r="R184" s="84">
        <f t="shared" si="11"/>
        <v>48</v>
      </c>
      <c r="S184" s="85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</row>
    <row r="185" ht="15.75" customHeight="1">
      <c r="A185" s="57"/>
      <c r="B185" s="57"/>
      <c r="C185" s="57"/>
      <c r="D185" s="57"/>
      <c r="E185" s="57"/>
      <c r="F185" s="57"/>
      <c r="G185" s="57">
        <f t="shared" ref="G185:I185" si="12">SUM(G66:G184)</f>
        <v>90</v>
      </c>
      <c r="H185" s="57">
        <f t="shared" si="12"/>
        <v>69</v>
      </c>
      <c r="I185" s="57">
        <f t="shared" si="12"/>
        <v>51</v>
      </c>
      <c r="J185" s="57"/>
      <c r="K185" s="57">
        <f t="shared" ref="K185:M185" si="13">SUM(K66:K184)</f>
        <v>104</v>
      </c>
      <c r="L185" s="57">
        <f t="shared" si="13"/>
        <v>93</v>
      </c>
      <c r="M185" s="57">
        <f t="shared" si="13"/>
        <v>70</v>
      </c>
      <c r="N185" s="57"/>
      <c r="O185" s="57">
        <f t="shared" ref="O185:Q185" si="14">SUM(O66:O184)</f>
        <v>96</v>
      </c>
      <c r="P185" s="57">
        <f t="shared" si="14"/>
        <v>83</v>
      </c>
      <c r="Q185" s="57">
        <f t="shared" si="14"/>
        <v>49</v>
      </c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</row>
    <row r="186" ht="15.75" customHeight="1">
      <c r="A186" s="57"/>
      <c r="B186" s="57"/>
      <c r="C186" s="57"/>
      <c r="D186" s="57"/>
      <c r="E186" s="57"/>
      <c r="F186" s="57"/>
      <c r="G186" s="57">
        <f t="shared" ref="G186:I186" si="15">IF(G185/111&gt;=0.7,1,0)</f>
        <v>1</v>
      </c>
      <c r="H186" s="57">
        <f t="shared" si="15"/>
        <v>0</v>
      </c>
      <c r="I186" s="57">
        <f t="shared" si="15"/>
        <v>0</v>
      </c>
      <c r="J186" s="57"/>
      <c r="K186" s="57">
        <f t="shared" ref="K186:M186" si="16">IF(K185/111&gt;=0.7,1,0)</f>
        <v>1</v>
      </c>
      <c r="L186" s="57">
        <f t="shared" si="16"/>
        <v>1</v>
      </c>
      <c r="M186" s="57">
        <f t="shared" si="16"/>
        <v>0</v>
      </c>
      <c r="N186" s="57"/>
      <c r="O186" s="57">
        <f t="shared" ref="O186:Q186" si="17">IF(O185/111&gt;=0.7,1,0)</f>
        <v>1</v>
      </c>
      <c r="P186" s="57">
        <f t="shared" si="17"/>
        <v>1</v>
      </c>
      <c r="Q186" s="57">
        <f t="shared" si="17"/>
        <v>0</v>
      </c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</row>
    <row r="187" ht="15.75" customHeight="1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</row>
    <row r="188" ht="15.75" customHeight="1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</row>
    <row r="189" ht="15.75" customHeight="1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</row>
    <row r="190" ht="15.75" customHeight="1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</row>
    <row r="191" ht="15.75" customHeight="1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</row>
    <row r="192" ht="15.75" customHeight="1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</row>
    <row r="193" ht="15.75" customHeight="1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</row>
    <row r="194" ht="15.75" customHeight="1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</row>
    <row r="195" ht="15.75" customHeight="1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</row>
    <row r="196" ht="15.75" customHeight="1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</row>
    <row r="197" ht="15.75" customHeight="1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</row>
    <row r="198" ht="15.75" customHeight="1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</row>
    <row r="199" ht="15.75" customHeight="1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</row>
    <row r="200" ht="15.75" customHeight="1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</row>
    <row r="201" ht="15.75" customHeight="1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</row>
    <row r="202" ht="15.75" customHeight="1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</row>
    <row r="203" ht="15.75" customHeight="1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</row>
    <row r="204" ht="15.75" customHeight="1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</row>
    <row r="205" ht="15.75" customHeight="1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</row>
    <row r="206" ht="15.75" customHeight="1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</row>
    <row r="207" ht="15.75" customHeight="1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</row>
    <row r="208" ht="15.75" customHeight="1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</row>
    <row r="209" ht="15.75" customHeight="1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</row>
    <row r="210" ht="15.75" customHeight="1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</row>
    <row r="211" ht="15.75" customHeight="1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</row>
    <row r="212" ht="15.75" customHeight="1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</row>
    <row r="213" ht="15.75" customHeight="1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</row>
    <row r="214" ht="15.75" customHeight="1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</row>
    <row r="215" ht="15.75" customHeight="1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</row>
    <row r="216" ht="15.75" customHeight="1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</row>
    <row r="217" ht="15.75" customHeight="1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</row>
    <row r="218" ht="15.75" customHeight="1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</row>
    <row r="219" ht="15.75" customHeight="1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</row>
    <row r="220" ht="15.75" customHeight="1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</row>
    <row r="221" ht="15.75" customHeight="1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</row>
    <row r="222" ht="15.75" customHeight="1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</row>
    <row r="223" ht="15.75" customHeight="1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</row>
    <row r="224" ht="15.75" customHeight="1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</row>
    <row r="225" ht="15.75" customHeight="1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</row>
    <row r="226" ht="15.75" customHeight="1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</row>
    <row r="227" ht="15.75" customHeight="1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</row>
    <row r="228" ht="15.75" customHeight="1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</row>
    <row r="229" ht="15.75" customHeight="1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</row>
    <row r="230" ht="15.75" customHeight="1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</row>
    <row r="231" ht="15.75" customHeight="1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</row>
    <row r="232" ht="15.75" customHeight="1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</row>
    <row r="233" ht="15.75" customHeight="1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</row>
    <row r="234" ht="15.75" customHeight="1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</row>
    <row r="235" ht="15.75" customHeight="1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</row>
    <row r="236" ht="15.75" customHeight="1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</row>
    <row r="237" ht="15.75" customHeight="1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</row>
    <row r="238" ht="15.75" customHeight="1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</row>
    <row r="239" ht="15.75" customHeight="1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</row>
    <row r="240" ht="15.75" customHeight="1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</row>
    <row r="241" ht="15.75" customHeight="1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</row>
    <row r="242" ht="15.75" customHeight="1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</row>
    <row r="243" ht="15.75" customHeight="1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</row>
    <row r="244" ht="15.75" customHeight="1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</row>
    <row r="245" ht="15.75" customHeight="1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</row>
    <row r="246" ht="15.75" customHeight="1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</row>
    <row r="247" ht="15.75" customHeight="1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</row>
    <row r="248" ht="15.75" customHeight="1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</row>
    <row r="249" ht="15.75" customHeight="1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</row>
    <row r="250" ht="15.75" customHeight="1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</row>
    <row r="251" ht="15.75" customHeight="1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</row>
    <row r="252" ht="15.75" customHeight="1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</row>
    <row r="253" ht="15.75" customHeight="1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</row>
    <row r="254" ht="15.75" customHeight="1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</row>
    <row r="255" ht="15.75" customHeight="1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</row>
    <row r="256" ht="15.75" customHeight="1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</row>
    <row r="257" ht="15.75" customHeight="1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</row>
    <row r="258" ht="15.75" customHeight="1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</row>
    <row r="259" ht="15.75" customHeight="1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</row>
    <row r="260" ht="15.75" customHeight="1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</row>
    <row r="261" ht="15.75" customHeight="1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</row>
    <row r="262" ht="15.75" customHeight="1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</row>
    <row r="263" ht="15.75" customHeight="1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</row>
    <row r="264" ht="15.75" customHeight="1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</row>
    <row r="265" ht="15.75" customHeight="1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</row>
    <row r="266" ht="15.75" customHeight="1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</row>
    <row r="267" ht="15.75" customHeight="1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</row>
    <row r="268" ht="15.75" customHeight="1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</row>
    <row r="269" ht="15.75" customHeight="1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</row>
    <row r="270" ht="15.75" customHeight="1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</row>
    <row r="271" ht="15.75" customHeight="1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</row>
    <row r="272" ht="15.75" customHeight="1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</row>
    <row r="273" ht="15.75" customHeight="1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</row>
    <row r="274" ht="15.75" customHeight="1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</row>
    <row r="275" ht="15.75" customHeight="1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</row>
    <row r="276" ht="15.75" customHeight="1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</row>
    <row r="277" ht="15.75" customHeight="1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</row>
    <row r="278" ht="15.75" customHeight="1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</row>
    <row r="279" ht="15.75" customHeight="1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</row>
    <row r="280" ht="15.75" customHeight="1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</row>
    <row r="281" ht="15.75" customHeight="1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</row>
    <row r="282" ht="15.75" customHeight="1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</row>
    <row r="283" ht="15.75" customHeight="1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</row>
    <row r="284" ht="15.75" customHeight="1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</row>
    <row r="285" ht="15.75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</row>
    <row r="286" ht="15.75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</row>
    <row r="287" ht="15.75" customHeight="1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</row>
    <row r="288" ht="15.75" customHeight="1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</row>
    <row r="289" ht="15.75" customHeight="1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</row>
    <row r="290" ht="15.75" customHeight="1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</row>
    <row r="291" ht="15.75" customHeight="1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</row>
    <row r="292" ht="15.75" customHeight="1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</row>
    <row r="293" ht="15.75" customHeight="1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</row>
    <row r="294" ht="15.75" customHeight="1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</row>
    <row r="295" ht="15.75" customHeight="1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</row>
    <row r="296" ht="15.75" customHeight="1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</row>
    <row r="297" ht="15.75" customHeight="1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</row>
    <row r="298" ht="15.75" customHeight="1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</row>
    <row r="299" ht="15.75" customHeight="1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</row>
    <row r="300" ht="15.75" customHeight="1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</row>
    <row r="301" ht="15.75" customHeight="1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</row>
    <row r="302" ht="15.75" customHeight="1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</row>
    <row r="303" ht="15.75" customHeight="1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</row>
    <row r="304" ht="15.75" customHeight="1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</row>
    <row r="305" ht="15.75" customHeight="1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</row>
    <row r="306" ht="15.75" customHeight="1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</row>
    <row r="307" ht="15.75" customHeight="1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</row>
    <row r="308" ht="15.75" customHeight="1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</row>
    <row r="309" ht="15.75" customHeight="1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</row>
    <row r="310" ht="15.75" customHeight="1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</row>
    <row r="311" ht="15.75" customHeight="1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</row>
    <row r="312" ht="15.75" customHeight="1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</row>
    <row r="313" ht="15.75" customHeight="1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</row>
    <row r="314" ht="15.75" customHeight="1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</row>
    <row r="315" ht="15.75" customHeight="1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</row>
    <row r="316" ht="15.75" customHeight="1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</row>
    <row r="317" ht="15.75" customHeight="1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</row>
    <row r="318" ht="15.75" customHeight="1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</row>
    <row r="319" ht="15.75" customHeight="1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</row>
    <row r="320" ht="15.75" customHeight="1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</row>
    <row r="321" ht="15.75" customHeight="1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</row>
    <row r="322" ht="15.75" customHeight="1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</row>
    <row r="323" ht="15.75" customHeight="1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</row>
    <row r="324" ht="15.75" customHeight="1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</row>
    <row r="325" ht="15.75" customHeight="1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</row>
    <row r="326" ht="15.75" customHeight="1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</row>
    <row r="327" ht="15.75" customHeight="1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</row>
    <row r="328" ht="15.75" customHeight="1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</row>
    <row r="329" ht="15.75" customHeight="1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</row>
    <row r="330" ht="15.75" customHeight="1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</row>
    <row r="331" ht="15.75" customHeight="1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</row>
    <row r="332" ht="15.75" customHeight="1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</row>
    <row r="333" ht="15.75" customHeight="1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</row>
    <row r="334" ht="15.75" customHeight="1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</row>
    <row r="335" ht="15.75" customHeight="1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</row>
    <row r="336" ht="15.75" customHeight="1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</row>
    <row r="337" ht="15.75" customHeight="1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</row>
    <row r="338" ht="15.75" customHeight="1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</row>
    <row r="339" ht="15.75" customHeight="1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</row>
    <row r="340" ht="15.75" customHeight="1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</row>
    <row r="341" ht="15.75" customHeight="1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</row>
    <row r="342" ht="15.75" customHeight="1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</row>
    <row r="343" ht="15.75" customHeight="1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</row>
    <row r="344" ht="15.75" customHeight="1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</row>
    <row r="345" ht="15.75" customHeight="1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</row>
    <row r="346" ht="15.75" customHeight="1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</row>
    <row r="347" ht="15.75" customHeight="1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</row>
    <row r="348" ht="15.75" customHeight="1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</row>
    <row r="349" ht="15.75" customHeight="1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</row>
    <row r="350" ht="15.75" customHeight="1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</row>
    <row r="351" ht="15.75" customHeight="1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</row>
    <row r="352" ht="15.75" customHeight="1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</row>
    <row r="353" ht="15.75" customHeight="1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</row>
    <row r="354" ht="15.75" customHeight="1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</row>
    <row r="355" ht="15.75" customHeight="1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</row>
    <row r="356" ht="15.75" customHeight="1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</row>
    <row r="357" ht="15.75" customHeight="1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</row>
    <row r="358" ht="15.75" customHeight="1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</row>
    <row r="359" ht="15.75" customHeight="1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</row>
    <row r="360" ht="15.75" customHeight="1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</row>
    <row r="361" ht="15.75" customHeight="1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</row>
    <row r="362" ht="15.75" customHeight="1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</row>
    <row r="363" ht="15.75" customHeight="1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</row>
    <row r="364" ht="15.75" customHeight="1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</row>
    <row r="365" ht="15.75" customHeight="1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</row>
    <row r="366" ht="15.75" customHeight="1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</row>
    <row r="367" ht="15.75" customHeight="1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</row>
    <row r="368" ht="15.75" customHeight="1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</row>
    <row r="369" ht="15.75" customHeight="1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</row>
    <row r="370" ht="15.75" customHeight="1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</row>
    <row r="371" ht="15.75" customHeight="1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</row>
    <row r="372" ht="15.75" customHeight="1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</row>
    <row r="373" ht="15.75" customHeight="1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</row>
    <row r="374" ht="15.75" customHeight="1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</row>
    <row r="375" ht="15.75" customHeight="1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</row>
    <row r="376" ht="15.75" customHeight="1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</row>
    <row r="377" ht="15.75" customHeight="1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</row>
    <row r="378" ht="15.75" customHeight="1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</row>
    <row r="379" ht="15.75" customHeight="1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</row>
    <row r="380" ht="15.75" customHeight="1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</row>
    <row r="381" ht="15.75" customHeight="1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</row>
    <row r="382" ht="15.75" customHeight="1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</row>
    <row r="383" ht="15.75" customHeight="1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</row>
    <row r="384" ht="15.75" customHeight="1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</row>
    <row r="385" ht="15.75" customHeight="1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</row>
    <row r="386" ht="15.75" customHeight="1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</row>
    <row r="387" ht="15.75" customHeight="1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</row>
    <row r="388" ht="15.75" customHeight="1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</row>
    <row r="389" ht="15.75" customHeight="1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</row>
    <row r="390" ht="15.75" customHeight="1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</row>
    <row r="391" ht="15.75" customHeight="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</row>
    <row r="392" ht="15.75" customHeight="1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</row>
    <row r="393" ht="15.75" customHeight="1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</row>
    <row r="394" ht="15.75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</row>
    <row r="395" ht="15.75" customHeight="1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</row>
    <row r="396" ht="15.75" customHeight="1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</row>
    <row r="397" ht="15.75" customHeight="1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</row>
    <row r="398" ht="15.75" customHeight="1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</row>
    <row r="399" ht="15.75" customHeight="1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</row>
    <row r="400" ht="15.75" customHeight="1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</row>
    <row r="401" ht="15.75" customHeight="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</row>
    <row r="402" ht="15.75" customHeight="1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</row>
    <row r="403" ht="15.75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</row>
    <row r="404" ht="15.75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</row>
    <row r="405" ht="15.75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</row>
    <row r="406" ht="15.75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</row>
    <row r="407" ht="15.75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</row>
    <row r="408" ht="15.75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</row>
    <row r="409" ht="15.75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</row>
    <row r="410" ht="15.75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</row>
    <row r="411" ht="15.75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</row>
    <row r="412" ht="15.75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</row>
    <row r="413" ht="15.75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</row>
    <row r="414" ht="15.75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</row>
    <row r="415" ht="15.75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</row>
    <row r="416" ht="15.75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</row>
    <row r="417" ht="15.75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</row>
    <row r="418" ht="15.75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</row>
    <row r="419" ht="15.75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</row>
    <row r="420" ht="15.75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</row>
    <row r="421" ht="15.75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</row>
    <row r="422" ht="15.75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</row>
    <row r="423" ht="15.75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</row>
    <row r="424" ht="15.75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</row>
    <row r="425" ht="15.75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</row>
    <row r="426" ht="15.75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</row>
    <row r="427" ht="15.75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</row>
    <row r="428" ht="15.75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</row>
    <row r="429" ht="15.75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</row>
    <row r="430" ht="15.75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</row>
    <row r="431" ht="15.75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</row>
    <row r="432" ht="15.75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</row>
    <row r="433" ht="15.75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</row>
    <row r="434" ht="15.75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</row>
    <row r="435" ht="15.75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</row>
    <row r="436" ht="15.75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</row>
    <row r="437" ht="15.75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</row>
    <row r="438" ht="15.75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</row>
    <row r="439" ht="15.75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</row>
    <row r="440" ht="15.75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</row>
    <row r="441" ht="15.75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</row>
    <row r="442" ht="15.75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</row>
    <row r="443" ht="15.75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</row>
    <row r="444" ht="15.75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</row>
    <row r="445" ht="15.75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</row>
    <row r="446" ht="15.75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</row>
    <row r="447" ht="15.75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</row>
    <row r="448" ht="15.75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</row>
    <row r="449" ht="15.75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</row>
    <row r="450" ht="15.75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</row>
    <row r="451" ht="15.75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</row>
    <row r="452" ht="15.75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</row>
    <row r="453" ht="15.75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</row>
    <row r="454" ht="15.75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</row>
    <row r="455" ht="15.75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</row>
    <row r="456" ht="15.75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</row>
    <row r="457" ht="15.75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</row>
    <row r="458" ht="15.75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</row>
    <row r="459" ht="15.75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</row>
    <row r="460" ht="15.75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</row>
    <row r="461" ht="15.75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</row>
    <row r="462" ht="15.75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</row>
    <row r="463" ht="15.75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</row>
    <row r="464" ht="15.75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</row>
    <row r="465" ht="15.75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</row>
    <row r="466" ht="15.75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</row>
    <row r="467" ht="15.75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</row>
    <row r="468" ht="15.75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</row>
    <row r="469" ht="15.75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</row>
    <row r="470" ht="15.75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</row>
    <row r="471" ht="15.75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</row>
    <row r="472" ht="15.75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</row>
    <row r="473" ht="15.75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</row>
    <row r="474" ht="15.75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</row>
    <row r="475" ht="15.75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</row>
    <row r="476" ht="15.75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</row>
    <row r="477" ht="15.75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</row>
    <row r="478" ht="15.75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</row>
    <row r="479" ht="15.75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</row>
    <row r="480" ht="15.75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</row>
    <row r="481" ht="15.75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</row>
    <row r="482" ht="15.75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</row>
    <row r="483" ht="15.75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</row>
    <row r="484" ht="15.75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</row>
    <row r="485" ht="15.75" customHeight="1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</row>
    <row r="486" ht="15.75" customHeight="1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</row>
    <row r="487" ht="15.75" customHeight="1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</row>
    <row r="488" ht="15.75" customHeight="1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</row>
    <row r="489" ht="15.75" customHeight="1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</row>
    <row r="490" ht="15.75" customHeight="1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</row>
    <row r="491" ht="15.75" customHeight="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</row>
    <row r="492" ht="15.75" customHeight="1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</row>
    <row r="493" ht="15.75" customHeight="1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</row>
    <row r="494" ht="15.75" customHeight="1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</row>
    <row r="495" ht="15.75" customHeight="1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</row>
    <row r="496" ht="15.75" customHeight="1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</row>
    <row r="497" ht="15.75" customHeight="1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</row>
    <row r="498" ht="15.75" customHeight="1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</row>
    <row r="499" ht="15.75" customHeight="1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</row>
    <row r="500" ht="15.75" customHeight="1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</row>
    <row r="501" ht="15.75" customHeight="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</row>
    <row r="502" ht="15.75" customHeight="1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</row>
    <row r="503" ht="15.75" customHeight="1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</row>
    <row r="504" ht="15.75" customHeight="1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</row>
    <row r="505" ht="15.75" customHeight="1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</row>
    <row r="506" ht="15.75" customHeight="1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</row>
    <row r="507" ht="15.75" customHeight="1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</row>
    <row r="508" ht="15.75" customHeight="1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</row>
    <row r="509" ht="15.75" customHeight="1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</row>
    <row r="510" ht="15.75" customHeight="1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</row>
    <row r="511" ht="15.75" customHeight="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</row>
    <row r="512" ht="15.75" customHeight="1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</row>
    <row r="513" ht="15.75" customHeight="1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</row>
    <row r="514" ht="15.75" customHeight="1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</row>
    <row r="515" ht="15.75" customHeight="1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</row>
    <row r="516" ht="15.75" customHeight="1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</row>
    <row r="517" ht="15.75" customHeight="1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</row>
    <row r="518" ht="15.75" customHeight="1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</row>
    <row r="519" ht="15.75" customHeight="1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</row>
    <row r="520" ht="15.75" customHeight="1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</row>
    <row r="521" ht="15.75" customHeight="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</row>
    <row r="522" ht="15.75" customHeight="1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</row>
    <row r="523" ht="15.75" customHeight="1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</row>
    <row r="524" ht="15.75" customHeight="1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</row>
    <row r="525" ht="15.75" customHeight="1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</row>
    <row r="526" ht="15.75" customHeight="1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</row>
    <row r="527" ht="15.75" customHeight="1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</row>
    <row r="528" ht="15.75" customHeight="1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</row>
    <row r="529" ht="15.75" customHeight="1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</row>
    <row r="530" ht="15.75" customHeight="1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</row>
    <row r="531" ht="15.75" customHeight="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</row>
    <row r="532" ht="15.75" customHeight="1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</row>
    <row r="533" ht="15.75" customHeight="1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</row>
    <row r="534" ht="15.75" customHeight="1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</row>
    <row r="535" ht="15.75" customHeight="1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</row>
    <row r="536" ht="15.75" customHeight="1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</row>
    <row r="537" ht="15.75" customHeight="1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</row>
    <row r="538" ht="15.75" customHeight="1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</row>
    <row r="539" ht="15.75" customHeight="1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</row>
    <row r="540" ht="15.75" customHeight="1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</row>
    <row r="541" ht="15.75" customHeight="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</row>
    <row r="542" ht="15.75" customHeight="1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</row>
    <row r="543" ht="15.75" customHeight="1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</row>
    <row r="544" ht="15.75" customHeight="1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</row>
    <row r="545" ht="15.75" customHeight="1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</row>
    <row r="546" ht="15.75" customHeight="1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</row>
    <row r="547" ht="15.75" customHeight="1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</row>
    <row r="548" ht="15.75" customHeight="1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</row>
    <row r="549" ht="15.75" customHeight="1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</row>
    <row r="550" ht="15.75" customHeight="1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</row>
    <row r="551" ht="15.75" customHeight="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</row>
    <row r="552" ht="15.75" customHeight="1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</row>
    <row r="553" ht="15.75" customHeight="1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</row>
    <row r="554" ht="15.75" customHeight="1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</row>
    <row r="555" ht="15.75" customHeight="1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</row>
    <row r="556" ht="15.75" customHeight="1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</row>
    <row r="557" ht="15.75" customHeight="1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</row>
    <row r="558" ht="15.75" customHeight="1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</row>
    <row r="559" ht="15.75" customHeight="1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</row>
    <row r="560" ht="15.75" customHeight="1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</row>
    <row r="561" ht="15.75" customHeight="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</row>
    <row r="562" ht="15.75" customHeight="1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</row>
    <row r="563" ht="15.75" customHeight="1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</row>
    <row r="564" ht="15.75" customHeight="1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</row>
    <row r="565" ht="15.75" customHeight="1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</row>
    <row r="566" ht="15.75" customHeight="1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</row>
    <row r="567" ht="15.75" customHeight="1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</row>
    <row r="568" ht="15.75" customHeight="1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</row>
    <row r="569" ht="15.75" customHeight="1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</row>
    <row r="570" ht="15.75" customHeight="1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</row>
    <row r="571" ht="15.75" customHeight="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</row>
    <row r="572" ht="15.75" customHeight="1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</row>
    <row r="573" ht="15.75" customHeight="1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</row>
    <row r="574" ht="15.75" customHeight="1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</row>
    <row r="575" ht="15.75" customHeight="1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</row>
    <row r="576" ht="15.75" customHeight="1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</row>
    <row r="577" ht="15.75" customHeight="1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</row>
    <row r="578" ht="15.75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</row>
    <row r="579" ht="15.75" customHeight="1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</row>
    <row r="580" ht="15.75" customHeight="1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</row>
    <row r="581" ht="15.75" customHeight="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</row>
    <row r="582" ht="15.75" customHeight="1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</row>
    <row r="583" ht="15.75" customHeight="1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</row>
    <row r="584" ht="15.75" customHeight="1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</row>
    <row r="585" ht="15.75" customHeight="1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</row>
    <row r="586" ht="15.75" customHeight="1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</row>
    <row r="587" ht="15.75" customHeight="1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</row>
    <row r="588" ht="15.75" customHeight="1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</row>
    <row r="589" ht="15.75" customHeight="1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</row>
    <row r="590" ht="15.75" customHeight="1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</row>
    <row r="591" ht="15.75" customHeight="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</row>
    <row r="592" ht="15.75" customHeight="1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</row>
    <row r="593" ht="15.75" customHeight="1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</row>
    <row r="594" ht="15.75" customHeight="1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</row>
    <row r="595" ht="15.75" customHeight="1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</row>
    <row r="596" ht="15.75" customHeight="1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</row>
    <row r="597" ht="15.75" customHeight="1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</row>
    <row r="598" ht="15.75" customHeight="1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</row>
    <row r="599" ht="15.75" customHeight="1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</row>
    <row r="600" ht="15.75" customHeight="1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</row>
    <row r="601" ht="15.75" customHeight="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</row>
    <row r="602" ht="15.75" customHeight="1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</row>
    <row r="603" ht="15.75" customHeight="1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</row>
    <row r="604" ht="15.75" customHeight="1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</row>
    <row r="605" ht="15.75" customHeight="1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</row>
    <row r="606" ht="15.75" customHeight="1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</row>
    <row r="607" ht="15.75" customHeight="1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</row>
    <row r="608" ht="15.75" customHeight="1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</row>
    <row r="609" ht="15.75" customHeight="1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</row>
    <row r="610" ht="15.75" customHeight="1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</row>
    <row r="611" ht="15.75" customHeight="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</row>
    <row r="612" ht="15.75" customHeight="1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</row>
    <row r="613" ht="15.75" customHeight="1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</row>
    <row r="614" ht="15.75" customHeight="1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</row>
    <row r="615" ht="15.75" customHeight="1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</row>
    <row r="616" ht="15.75" customHeight="1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</row>
    <row r="617" ht="15.75" customHeight="1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</row>
    <row r="618" ht="15.75" customHeight="1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</row>
    <row r="619" ht="15.75" customHeight="1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</row>
    <row r="620" ht="15.75" customHeight="1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</row>
    <row r="621" ht="15.75" customHeight="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</row>
    <row r="622" ht="15.75" customHeight="1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</row>
    <row r="623" ht="15.75" customHeight="1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</row>
    <row r="624" ht="15.75" customHeight="1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</row>
    <row r="625" ht="15.75" customHeight="1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</row>
    <row r="626" ht="15.75" customHeight="1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</row>
    <row r="627" ht="15.75" customHeight="1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</row>
    <row r="628" ht="15.75" customHeight="1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</row>
    <row r="629" ht="15.75" customHeight="1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</row>
    <row r="630" ht="15.75" customHeight="1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</row>
    <row r="631" ht="15.75" customHeight="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</row>
    <row r="632" ht="15.75" customHeight="1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</row>
    <row r="633" ht="15.75" customHeight="1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</row>
    <row r="634" ht="15.75" customHeight="1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</row>
    <row r="635" ht="15.75" customHeight="1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</row>
    <row r="636" ht="15.75" customHeight="1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</row>
    <row r="637" ht="15.75" customHeight="1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</row>
    <row r="638" ht="15.75" customHeight="1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</row>
    <row r="639" ht="15.75" customHeight="1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</row>
    <row r="640" ht="15.75" customHeight="1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  <c r="AI640" s="76"/>
    </row>
    <row r="641" ht="15.75" customHeight="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</row>
    <row r="642" ht="15.75" customHeight="1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  <c r="AI642" s="76"/>
    </row>
    <row r="643" ht="15.75" customHeight="1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76"/>
    </row>
    <row r="644" ht="15.75" customHeight="1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  <c r="AI644" s="76"/>
    </row>
    <row r="645" ht="15.75" customHeight="1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76"/>
    </row>
    <row r="646" ht="15.75" customHeight="1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  <c r="AI646" s="76"/>
    </row>
    <row r="647" ht="15.75" customHeight="1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  <c r="AI647" s="76"/>
    </row>
    <row r="648" ht="15.75" customHeight="1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  <c r="AI648" s="76"/>
    </row>
    <row r="649" ht="15.75" customHeight="1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  <c r="AI649" s="76"/>
    </row>
    <row r="650" ht="15.75" customHeight="1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  <c r="AI650" s="76"/>
    </row>
    <row r="651" ht="15.75" customHeight="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76"/>
    </row>
    <row r="652" ht="15.75" customHeight="1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  <c r="AI652" s="76"/>
    </row>
    <row r="653" ht="15.75" customHeight="1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</row>
    <row r="654" ht="15.75" customHeight="1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  <c r="AI654" s="76"/>
    </row>
    <row r="655" ht="15.75" customHeight="1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  <c r="AI655" s="76"/>
    </row>
    <row r="656" ht="15.75" customHeight="1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  <c r="AI656" s="76"/>
    </row>
    <row r="657" ht="15.75" customHeight="1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</row>
    <row r="658" ht="15.75" customHeight="1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  <c r="AI658" s="76"/>
    </row>
    <row r="659" ht="15.75" customHeight="1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76"/>
    </row>
    <row r="660" ht="15.75" customHeight="1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  <c r="AI660" s="76"/>
    </row>
    <row r="661" ht="15.75" customHeight="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  <c r="AI661" s="76"/>
    </row>
    <row r="662" ht="15.75" customHeight="1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  <c r="AI662" s="76"/>
    </row>
    <row r="663" ht="15.75" customHeight="1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76"/>
    </row>
    <row r="664" ht="15.75" customHeight="1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  <c r="AI664" s="76"/>
    </row>
    <row r="665" ht="15.75" customHeight="1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76"/>
    </row>
    <row r="666" ht="15.75" customHeight="1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  <c r="AI666" s="76"/>
    </row>
    <row r="667" ht="15.75" customHeight="1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  <c r="AI667" s="76"/>
    </row>
    <row r="668" ht="15.75" customHeight="1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  <c r="AI668" s="76"/>
    </row>
    <row r="669" ht="15.75" customHeight="1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  <c r="AI669" s="76"/>
    </row>
    <row r="670" ht="15.75" customHeight="1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  <c r="AI670" s="76"/>
    </row>
    <row r="671" ht="15.75" customHeight="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76"/>
    </row>
    <row r="672" ht="15.75" customHeight="1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  <c r="AI672" s="76"/>
    </row>
    <row r="673" ht="15.75" customHeight="1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  <c r="AI673" s="76"/>
    </row>
    <row r="674" ht="15.75" customHeight="1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  <c r="AI674" s="76"/>
    </row>
    <row r="675" ht="15.75" customHeight="1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76"/>
    </row>
    <row r="676" ht="15.75" customHeight="1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  <c r="AI676" s="76"/>
    </row>
    <row r="677" ht="15.75" customHeight="1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76"/>
    </row>
    <row r="678" ht="15.75" customHeight="1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  <c r="AI678" s="76"/>
    </row>
    <row r="679" ht="15.75" customHeight="1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</row>
    <row r="680" ht="15.75" customHeight="1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  <c r="AI680" s="76"/>
    </row>
    <row r="681" ht="15.75" customHeight="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  <c r="AI681" s="76"/>
    </row>
    <row r="682" ht="15.75" customHeight="1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  <c r="AI682" s="76"/>
    </row>
    <row r="683" ht="15.75" customHeight="1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  <c r="AI683" s="76"/>
    </row>
    <row r="684" ht="15.75" customHeight="1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  <c r="AI684" s="76"/>
    </row>
    <row r="685" ht="15.75" customHeight="1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  <c r="AI685" s="76"/>
    </row>
    <row r="686" ht="15.75" customHeight="1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  <c r="AI686" s="76"/>
    </row>
    <row r="687" ht="15.75" customHeight="1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76"/>
    </row>
    <row r="688" ht="15.75" customHeight="1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  <c r="AI688" s="76"/>
    </row>
    <row r="689" ht="15.75" customHeight="1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76"/>
    </row>
    <row r="690" ht="15.75" customHeight="1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  <c r="AI690" s="76"/>
    </row>
    <row r="691" ht="15.75" customHeight="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  <c r="AI691" s="76"/>
    </row>
    <row r="692" ht="15.75" customHeight="1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  <c r="AI692" s="76"/>
    </row>
    <row r="693" ht="15.75" customHeight="1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  <c r="AI693" s="76"/>
    </row>
    <row r="694" ht="15.75" customHeight="1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  <c r="AI694" s="76"/>
    </row>
    <row r="695" ht="15.75" customHeight="1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  <c r="AI695" s="76"/>
    </row>
    <row r="696" ht="15.75" customHeight="1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  <c r="AI696" s="76"/>
    </row>
    <row r="697" ht="15.75" customHeight="1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  <c r="AI697" s="76"/>
    </row>
    <row r="698" ht="15.75" customHeight="1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  <c r="AI698" s="76"/>
    </row>
    <row r="699" ht="15.75" customHeight="1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76"/>
    </row>
    <row r="700" ht="15.75" customHeight="1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</row>
    <row r="701" ht="15.75" customHeight="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76"/>
    </row>
    <row r="702" ht="15.75" customHeight="1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  <c r="AI702" s="76"/>
    </row>
    <row r="703" ht="15.75" customHeight="1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  <c r="AI703" s="76"/>
    </row>
    <row r="704" ht="15.75" customHeight="1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</row>
    <row r="705" ht="15.75" customHeight="1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</row>
    <row r="706" ht="15.75" customHeight="1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  <c r="AI706" s="76"/>
    </row>
    <row r="707" ht="15.75" customHeight="1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  <c r="AI707" s="76"/>
    </row>
    <row r="708" ht="15.75" customHeight="1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  <c r="AI708" s="76"/>
    </row>
    <row r="709" ht="15.75" customHeight="1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  <c r="AI709" s="76"/>
    </row>
    <row r="710" ht="15.75" customHeight="1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  <c r="AI710" s="76"/>
    </row>
    <row r="711" ht="15.75" customHeight="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  <c r="AI711" s="76"/>
    </row>
    <row r="712" ht="15.75" customHeight="1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  <c r="AI712" s="76"/>
    </row>
    <row r="713" ht="15.75" customHeight="1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76"/>
    </row>
    <row r="714" ht="15.75" customHeight="1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  <c r="AI714" s="76"/>
    </row>
    <row r="715" ht="15.75" customHeight="1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  <c r="AI715" s="76"/>
    </row>
    <row r="716" ht="15.75" customHeight="1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  <c r="AI716" s="76"/>
    </row>
    <row r="717" ht="15.75" customHeight="1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76"/>
    </row>
    <row r="718" ht="15.75" customHeight="1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  <c r="AI718" s="76"/>
    </row>
    <row r="719" ht="15.75" customHeight="1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  <c r="AI719" s="76"/>
    </row>
    <row r="720" ht="15.75" customHeight="1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  <c r="AI720" s="76"/>
    </row>
    <row r="721" ht="15.75" customHeight="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  <c r="AI721" s="76"/>
    </row>
    <row r="722" ht="15.75" customHeight="1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  <c r="AI722" s="76"/>
    </row>
    <row r="723" ht="15.75" customHeight="1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  <c r="AI723" s="76"/>
    </row>
    <row r="724" ht="15.75" customHeight="1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  <c r="AI724" s="76"/>
    </row>
    <row r="725" ht="15.75" customHeight="1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76"/>
    </row>
    <row r="726" ht="15.75" customHeight="1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  <c r="AI726" s="76"/>
    </row>
    <row r="727" ht="15.75" customHeight="1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  <c r="AI727" s="76"/>
    </row>
    <row r="728" ht="15.75" customHeight="1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  <c r="AI728" s="76"/>
    </row>
    <row r="729" ht="15.75" customHeight="1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  <c r="AI729" s="76"/>
    </row>
    <row r="730" ht="15.75" customHeight="1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  <c r="AI730" s="76"/>
    </row>
    <row r="731" ht="15.75" customHeight="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76"/>
    </row>
    <row r="732" ht="15.75" customHeight="1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  <c r="AI732" s="76"/>
    </row>
    <row r="733" ht="15.75" customHeight="1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  <c r="AI733" s="76"/>
    </row>
    <row r="734" ht="15.75" customHeight="1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  <c r="AI734" s="76"/>
    </row>
    <row r="735" ht="15.75" customHeight="1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76"/>
    </row>
    <row r="736" ht="15.75" customHeight="1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  <c r="AI736" s="76"/>
    </row>
    <row r="737" ht="15.75" customHeight="1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  <c r="AI737" s="76"/>
    </row>
    <row r="738" ht="15.75" customHeight="1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  <c r="AI738" s="76"/>
    </row>
    <row r="739" ht="15.75" customHeight="1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  <c r="AI739" s="76"/>
    </row>
    <row r="740" ht="15.75" customHeight="1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  <c r="AI740" s="76"/>
    </row>
    <row r="741" ht="15.75" customHeight="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  <c r="AI741" s="76"/>
    </row>
    <row r="742" ht="15.75" customHeight="1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  <c r="AI742" s="76"/>
    </row>
    <row r="743" ht="15.75" customHeight="1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  <c r="AI743" s="76"/>
    </row>
    <row r="744" ht="15.75" customHeight="1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  <c r="AI744" s="76"/>
    </row>
    <row r="745" ht="15.75" customHeight="1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  <c r="AI745" s="76"/>
    </row>
    <row r="746" ht="15.75" customHeight="1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</row>
    <row r="747" ht="15.75" customHeight="1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</row>
    <row r="748" ht="15.75" customHeight="1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  <c r="AI748" s="76"/>
    </row>
    <row r="749" ht="15.75" customHeight="1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  <c r="AI749" s="76"/>
    </row>
    <row r="750" ht="15.75" customHeight="1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  <c r="AI750" s="76"/>
    </row>
    <row r="751" ht="15.75" customHeight="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</row>
    <row r="752" ht="15.75" customHeight="1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  <c r="AI752" s="76"/>
    </row>
    <row r="753" ht="15.75" customHeight="1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76"/>
    </row>
    <row r="754" ht="15.75" customHeight="1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  <c r="AI754" s="76"/>
    </row>
    <row r="755" ht="15.75" customHeight="1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  <c r="AI755" s="76"/>
    </row>
    <row r="756" ht="15.75" customHeight="1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  <c r="AI756" s="76"/>
    </row>
    <row r="757" ht="15.75" customHeight="1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  <c r="AI757" s="76"/>
    </row>
    <row r="758" ht="15.75" customHeight="1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  <c r="AI758" s="76"/>
    </row>
    <row r="759" ht="15.75" customHeight="1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  <c r="AI759" s="76"/>
    </row>
    <row r="760" ht="15.75" customHeight="1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  <c r="AI760" s="76"/>
    </row>
    <row r="761" ht="15.75" customHeight="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76"/>
    </row>
    <row r="762" ht="15.75" customHeight="1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  <c r="AI762" s="76"/>
    </row>
    <row r="763" ht="15.75" customHeight="1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  <c r="AI763" s="76"/>
    </row>
    <row r="764" ht="15.75" customHeight="1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  <c r="AI764" s="76"/>
    </row>
    <row r="765" ht="15.75" customHeight="1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  <c r="AI765" s="76"/>
    </row>
    <row r="766" ht="15.75" customHeight="1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  <c r="AI766" s="76"/>
    </row>
    <row r="767" ht="15.75" customHeight="1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  <c r="AI767" s="76"/>
    </row>
    <row r="768" ht="15.75" customHeight="1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  <c r="AI768" s="76"/>
    </row>
    <row r="769" ht="15.75" customHeight="1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  <c r="AI769" s="76"/>
    </row>
    <row r="770" ht="15.75" customHeight="1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  <c r="AI770" s="76"/>
    </row>
    <row r="771" ht="15.75" customHeight="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  <c r="AI771" s="76"/>
    </row>
    <row r="772" ht="15.75" customHeight="1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  <c r="AI772" s="76"/>
    </row>
    <row r="773" ht="15.75" customHeight="1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  <c r="AI773" s="76"/>
    </row>
    <row r="774" ht="15.75" customHeight="1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  <c r="AI774" s="76"/>
    </row>
    <row r="775" ht="15.75" customHeight="1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  <c r="AI775" s="76"/>
    </row>
    <row r="776" ht="15.75" customHeight="1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  <c r="AI776" s="76"/>
    </row>
    <row r="777" ht="15.75" customHeight="1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  <c r="AI777" s="76"/>
    </row>
    <row r="778" ht="15.75" customHeight="1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  <c r="AI778" s="76"/>
    </row>
    <row r="779" ht="15.75" customHeight="1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  <c r="AI779" s="76"/>
    </row>
    <row r="780" ht="15.75" customHeight="1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  <c r="AI780" s="76"/>
    </row>
    <row r="781" ht="15.75" customHeight="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76"/>
    </row>
    <row r="782" ht="15.75" customHeight="1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  <c r="AI782" s="76"/>
    </row>
    <row r="783" ht="15.75" customHeight="1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  <c r="AI783" s="76"/>
    </row>
    <row r="784" ht="15.75" customHeight="1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  <c r="AI784" s="76"/>
    </row>
    <row r="785" ht="15.75" customHeight="1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  <c r="AI785" s="76"/>
    </row>
    <row r="786" ht="15.75" customHeight="1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  <c r="AI786" s="76"/>
    </row>
    <row r="787" ht="15.75" customHeight="1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  <c r="AI787" s="76"/>
    </row>
    <row r="788" ht="15.75" customHeight="1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  <c r="AI788" s="76"/>
    </row>
    <row r="789" ht="15.75" customHeight="1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  <c r="AI789" s="76"/>
    </row>
    <row r="790" ht="15.75" customHeight="1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  <c r="AI790" s="76"/>
    </row>
    <row r="791" ht="15.75" customHeight="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  <c r="AI791" s="76"/>
    </row>
    <row r="792" ht="15.75" customHeight="1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  <c r="AI792" s="76"/>
    </row>
    <row r="793" ht="15.75" customHeight="1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  <c r="AI793" s="76"/>
    </row>
    <row r="794" ht="15.75" customHeight="1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76"/>
    </row>
    <row r="795" ht="15.75" customHeight="1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  <c r="AI795" s="76"/>
    </row>
    <row r="796" ht="15.75" customHeight="1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  <c r="AI796" s="76"/>
    </row>
    <row r="797" ht="15.75" customHeight="1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76"/>
    </row>
    <row r="798" ht="15.75" customHeight="1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</row>
    <row r="799" ht="15.75" customHeight="1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  <c r="AI799" s="76"/>
    </row>
    <row r="800" ht="15.75" customHeight="1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  <c r="AI800" s="76"/>
    </row>
    <row r="801" ht="15.75" customHeight="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  <c r="AI801" s="76"/>
    </row>
    <row r="802" ht="15.75" customHeight="1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  <c r="AI802" s="76"/>
    </row>
    <row r="803" ht="15.75" customHeight="1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  <c r="AI803" s="76"/>
    </row>
    <row r="804" ht="15.75" customHeight="1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  <c r="AI804" s="76"/>
    </row>
    <row r="805" ht="15.75" customHeight="1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  <c r="AI805" s="76"/>
    </row>
    <row r="806" ht="15.75" customHeight="1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  <c r="AI806" s="76"/>
    </row>
    <row r="807" ht="15.75" customHeight="1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  <c r="AI807" s="76"/>
    </row>
    <row r="808" ht="15.75" customHeight="1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  <c r="AI808" s="76"/>
    </row>
    <row r="809" ht="15.75" customHeight="1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  <c r="AI809" s="76"/>
    </row>
    <row r="810" ht="15.75" customHeight="1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76"/>
    </row>
    <row r="811" ht="15.75" customHeight="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  <c r="AI811" s="76"/>
    </row>
    <row r="812" ht="15.75" customHeight="1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  <c r="AI812" s="76"/>
    </row>
    <row r="813" ht="15.75" customHeight="1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  <c r="AI813" s="76"/>
    </row>
    <row r="814" ht="15.75" customHeight="1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  <c r="AI814" s="76"/>
    </row>
    <row r="815" ht="15.75" customHeight="1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  <c r="AI815" s="76"/>
    </row>
    <row r="816" ht="15.75" customHeight="1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  <c r="AI816" s="76"/>
    </row>
    <row r="817" ht="15.75" customHeight="1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  <c r="AI817" s="76"/>
    </row>
    <row r="818" ht="15.75" customHeight="1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  <c r="AI818" s="76"/>
    </row>
    <row r="819" ht="15.75" customHeight="1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76"/>
    </row>
    <row r="820" ht="15.75" customHeight="1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  <c r="AI820" s="76"/>
    </row>
    <row r="821" ht="15.75" customHeight="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76"/>
    </row>
    <row r="822" ht="15.75" customHeight="1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  <c r="AI822" s="76"/>
    </row>
    <row r="823" ht="15.75" customHeight="1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  <c r="AI823" s="76"/>
    </row>
    <row r="824" ht="15.75" customHeight="1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  <c r="AI824" s="76"/>
    </row>
    <row r="825" ht="15.75" customHeight="1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76"/>
    </row>
    <row r="826" ht="15.75" customHeight="1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  <c r="AI826" s="76"/>
    </row>
    <row r="827" ht="15.75" customHeight="1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76"/>
    </row>
    <row r="828" ht="15.75" customHeight="1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  <c r="AI828" s="76"/>
    </row>
    <row r="829" ht="15.75" customHeight="1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76"/>
    </row>
    <row r="830" ht="15.75" customHeight="1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  <c r="AI830" s="76"/>
    </row>
    <row r="831" ht="15.75" customHeight="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76"/>
    </row>
    <row r="832" ht="15.75" customHeight="1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76"/>
    </row>
    <row r="833" ht="15.75" customHeight="1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76"/>
    </row>
    <row r="834" ht="15.75" customHeight="1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  <c r="AI834" s="76"/>
    </row>
    <row r="835" ht="15.75" customHeight="1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76"/>
    </row>
    <row r="836" ht="15.75" customHeight="1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  <c r="AI836" s="76"/>
    </row>
    <row r="837" ht="15.75" customHeight="1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76"/>
    </row>
    <row r="838" ht="15.75" customHeight="1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  <c r="AI838" s="76"/>
    </row>
    <row r="839" ht="15.75" customHeight="1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76"/>
    </row>
    <row r="840" ht="15.75" customHeight="1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  <c r="AI840" s="76"/>
    </row>
    <row r="841" ht="15.75" customHeight="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</row>
    <row r="842" ht="15.75" customHeight="1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  <c r="AI842" s="76"/>
    </row>
    <row r="843" ht="15.75" customHeight="1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  <c r="AI843" s="76"/>
    </row>
    <row r="844" ht="15.75" customHeight="1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  <c r="AI844" s="76"/>
    </row>
    <row r="845" ht="15.75" customHeight="1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76"/>
    </row>
    <row r="846" ht="15.75" customHeight="1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  <c r="AI846" s="76"/>
    </row>
    <row r="847" ht="15.75" customHeight="1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  <c r="AI847" s="76"/>
    </row>
    <row r="848" ht="15.75" customHeight="1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  <c r="AI848" s="76"/>
    </row>
    <row r="849" ht="15.75" customHeight="1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  <c r="AI849" s="76"/>
    </row>
    <row r="850" ht="15.75" customHeight="1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  <c r="AI850" s="76"/>
    </row>
    <row r="851" ht="15.75" customHeight="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  <c r="AI851" s="76"/>
    </row>
    <row r="852" ht="15.75" customHeight="1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  <c r="AI852" s="76"/>
    </row>
    <row r="853" ht="15.75" customHeight="1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  <c r="AI853" s="76"/>
    </row>
    <row r="854" ht="15.75" customHeight="1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  <c r="AI854" s="76"/>
    </row>
    <row r="855" ht="15.75" customHeight="1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  <c r="AI855" s="76"/>
    </row>
    <row r="856" ht="15.75" customHeight="1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  <c r="AI856" s="76"/>
    </row>
    <row r="857" ht="15.75" customHeight="1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  <c r="AI857" s="76"/>
    </row>
    <row r="858" ht="15.75" customHeight="1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  <c r="AI858" s="76"/>
    </row>
    <row r="859" ht="15.75" customHeight="1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  <c r="AI859" s="76"/>
    </row>
    <row r="860" ht="15.75" customHeight="1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  <c r="AI860" s="76"/>
    </row>
    <row r="861" ht="15.75" customHeight="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  <c r="AI861" s="76"/>
    </row>
    <row r="862" ht="15.75" customHeight="1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  <c r="AI862" s="76"/>
    </row>
    <row r="863" ht="15.75" customHeight="1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  <c r="AI863" s="76"/>
    </row>
    <row r="864" ht="15.75" customHeight="1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  <c r="AI864" s="76"/>
    </row>
    <row r="865" ht="15.75" customHeight="1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  <c r="AI865" s="76"/>
    </row>
    <row r="866" ht="15.75" customHeight="1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  <c r="AI866" s="76"/>
    </row>
    <row r="867" ht="15.75" customHeight="1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  <c r="AI867" s="76"/>
    </row>
    <row r="868" ht="15.75" customHeight="1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  <c r="AI868" s="76"/>
    </row>
    <row r="869" ht="15.75" customHeight="1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  <c r="AI869" s="76"/>
    </row>
    <row r="870" ht="15.75" customHeight="1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  <c r="AI870" s="76"/>
    </row>
    <row r="871" ht="15.75" customHeight="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  <c r="AI871" s="76"/>
    </row>
    <row r="872" ht="15.75" customHeight="1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  <c r="AI872" s="76"/>
    </row>
    <row r="873" ht="15.75" customHeight="1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  <c r="AI873" s="76"/>
    </row>
    <row r="874" ht="15.75" customHeight="1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  <c r="AI874" s="76"/>
    </row>
    <row r="875" ht="15.75" customHeight="1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  <c r="AI875" s="76"/>
    </row>
    <row r="876" ht="15.75" customHeight="1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  <c r="AI876" s="76"/>
    </row>
    <row r="877" ht="15.75" customHeight="1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  <c r="AI877" s="76"/>
    </row>
    <row r="878" ht="15.75" customHeight="1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  <c r="AI878" s="76"/>
    </row>
    <row r="879" ht="15.75" customHeight="1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  <c r="AI879" s="76"/>
    </row>
    <row r="880" ht="15.75" customHeight="1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  <c r="AI880" s="76"/>
    </row>
    <row r="881" ht="15.75" customHeight="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  <c r="AI881" s="76"/>
    </row>
    <row r="882" ht="15.75" customHeight="1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  <c r="AI882" s="76"/>
    </row>
    <row r="883" ht="15.75" customHeight="1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  <c r="AI883" s="76"/>
    </row>
    <row r="884" ht="15.75" customHeight="1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  <c r="AI884" s="76"/>
    </row>
    <row r="885" ht="15.75" customHeight="1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76"/>
    </row>
    <row r="886" ht="15.75" customHeight="1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  <c r="AI886" s="76"/>
    </row>
    <row r="887" ht="15.75" customHeight="1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  <c r="AI887" s="76"/>
    </row>
    <row r="888" ht="15.75" customHeight="1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76"/>
    </row>
    <row r="889" ht="15.75" customHeight="1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  <c r="AI889" s="76"/>
    </row>
    <row r="890" ht="15.75" customHeight="1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  <c r="AI890" s="76"/>
    </row>
    <row r="891" ht="15.75" customHeight="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  <c r="AI891" s="76"/>
    </row>
    <row r="892" ht="15.75" customHeight="1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76"/>
    </row>
    <row r="893" ht="15.75" customHeight="1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  <c r="AI893" s="76"/>
    </row>
    <row r="894" ht="15.75" customHeight="1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  <c r="AI894" s="76"/>
    </row>
    <row r="895" ht="15.75" customHeight="1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76"/>
    </row>
    <row r="896" ht="15.75" customHeight="1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  <c r="AI896" s="76"/>
    </row>
    <row r="897" ht="15.75" customHeight="1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  <c r="AI897" s="76"/>
    </row>
    <row r="898" ht="15.75" customHeight="1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  <c r="AI898" s="76"/>
    </row>
    <row r="899" ht="15.75" customHeight="1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  <c r="AI899" s="76"/>
    </row>
    <row r="900" ht="15.75" customHeight="1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  <c r="AI900" s="76"/>
    </row>
    <row r="901" ht="15.75" customHeight="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  <c r="AI901" s="76"/>
    </row>
    <row r="902" ht="15.75" customHeight="1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  <c r="AI902" s="76"/>
    </row>
    <row r="903" ht="15.75" customHeight="1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76"/>
    </row>
    <row r="904" ht="15.75" customHeight="1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  <c r="AI904" s="76"/>
    </row>
    <row r="905" ht="15.75" customHeight="1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  <c r="AI905" s="76"/>
    </row>
    <row r="906" ht="15.75" customHeight="1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  <c r="AI906" s="76"/>
    </row>
    <row r="907" ht="15.75" customHeight="1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  <c r="AI907" s="76"/>
    </row>
    <row r="908" ht="15.75" customHeight="1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  <c r="AI908" s="76"/>
    </row>
    <row r="909" ht="15.75" customHeight="1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  <c r="AI909" s="76"/>
    </row>
    <row r="910" ht="15.75" customHeight="1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  <c r="AI910" s="76"/>
    </row>
    <row r="911" ht="15.75" customHeight="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  <c r="AI911" s="76"/>
    </row>
    <row r="912" ht="15.75" customHeight="1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  <c r="AI912" s="76"/>
    </row>
    <row r="913" ht="15.75" customHeight="1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  <c r="AI913" s="76"/>
    </row>
    <row r="914" ht="15.75" customHeight="1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  <c r="AI914" s="76"/>
    </row>
    <row r="915" ht="15.75" customHeight="1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  <c r="AI915" s="76"/>
    </row>
    <row r="916" ht="15.75" customHeight="1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  <c r="AI916" s="76"/>
    </row>
    <row r="917" ht="15.75" customHeight="1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  <c r="AI917" s="76"/>
    </row>
    <row r="918" ht="15.75" customHeight="1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  <c r="AI918" s="76"/>
    </row>
    <row r="919" ht="15.75" customHeight="1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  <c r="AI919" s="76"/>
    </row>
    <row r="920" ht="15.75" customHeight="1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  <c r="AI920" s="76"/>
    </row>
    <row r="921" ht="15.75" customHeight="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  <c r="AI921" s="76"/>
    </row>
    <row r="922" ht="15.75" customHeight="1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76"/>
      <c r="AE922" s="76"/>
      <c r="AF922" s="76"/>
      <c r="AG922" s="76"/>
      <c r="AH922" s="76"/>
      <c r="AI922" s="76"/>
    </row>
    <row r="923" ht="15.75" customHeight="1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  <c r="AI923" s="76"/>
    </row>
    <row r="924" ht="15.75" customHeight="1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76"/>
      <c r="AE924" s="76"/>
      <c r="AF924" s="76"/>
      <c r="AG924" s="76"/>
      <c r="AH924" s="76"/>
      <c r="AI924" s="76"/>
    </row>
    <row r="925" ht="15.75" customHeight="1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  <c r="AI925" s="76"/>
    </row>
    <row r="926" ht="15.75" customHeight="1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6"/>
      <c r="AF926" s="76"/>
      <c r="AG926" s="76"/>
      <c r="AH926" s="76"/>
      <c r="AI926" s="76"/>
    </row>
    <row r="927" ht="15.75" customHeight="1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  <c r="AI927" s="76"/>
    </row>
    <row r="928" ht="15.75" customHeight="1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76"/>
      <c r="AE928" s="76"/>
      <c r="AF928" s="76"/>
      <c r="AG928" s="76"/>
      <c r="AH928" s="76"/>
      <c r="AI928" s="76"/>
    </row>
    <row r="929" ht="15.75" customHeight="1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  <c r="AI929" s="76"/>
    </row>
    <row r="930" ht="15.75" customHeight="1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76"/>
      <c r="AE930" s="76"/>
      <c r="AF930" s="76"/>
      <c r="AG930" s="76"/>
      <c r="AH930" s="76"/>
      <c r="AI930" s="76"/>
    </row>
    <row r="931" ht="15.75" customHeight="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  <c r="AI931" s="76"/>
    </row>
    <row r="932" ht="15.75" customHeight="1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76"/>
      <c r="AE932" s="76"/>
      <c r="AF932" s="76"/>
      <c r="AG932" s="76"/>
      <c r="AH932" s="76"/>
      <c r="AI932" s="76"/>
    </row>
    <row r="933" ht="15.75" customHeight="1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  <c r="AI933" s="76"/>
    </row>
    <row r="934" ht="15.75" customHeight="1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76"/>
      <c r="AE934" s="76"/>
      <c r="AF934" s="76"/>
      <c r="AG934" s="76"/>
      <c r="AH934" s="76"/>
      <c r="AI934" s="76"/>
    </row>
    <row r="935" ht="15.75" customHeight="1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</row>
    <row r="936" ht="15.75" customHeight="1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76"/>
      <c r="AE936" s="76"/>
      <c r="AF936" s="76"/>
      <c r="AG936" s="76"/>
      <c r="AH936" s="76"/>
      <c r="AI936" s="76"/>
    </row>
    <row r="937" ht="15.75" customHeight="1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  <c r="AI937" s="76"/>
    </row>
    <row r="938" ht="15.75" customHeight="1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76"/>
      <c r="AE938" s="76"/>
      <c r="AF938" s="76"/>
      <c r="AG938" s="76"/>
      <c r="AH938" s="76"/>
      <c r="AI938" s="76"/>
    </row>
    <row r="939" ht="15.75" customHeight="1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  <c r="AI939" s="76"/>
    </row>
    <row r="940" ht="15.75" customHeight="1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76"/>
      <c r="AE940" s="76"/>
      <c r="AF940" s="76"/>
      <c r="AG940" s="76"/>
      <c r="AH940" s="76"/>
      <c r="AI940" s="76"/>
    </row>
    <row r="941" ht="15.75" customHeight="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  <c r="AI941" s="76"/>
    </row>
    <row r="942" ht="15.75" customHeight="1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76"/>
      <c r="AE942" s="76"/>
      <c r="AF942" s="76"/>
      <c r="AG942" s="76"/>
      <c r="AH942" s="76"/>
      <c r="AI942" s="76"/>
    </row>
    <row r="943" ht="15.75" customHeight="1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  <c r="AI943" s="76"/>
    </row>
    <row r="944" ht="15.75" customHeight="1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76"/>
      <c r="AE944" s="76"/>
      <c r="AF944" s="76"/>
      <c r="AG944" s="76"/>
      <c r="AH944" s="76"/>
      <c r="AI944" s="76"/>
    </row>
    <row r="945" ht="15.75" customHeight="1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  <c r="AI945" s="76"/>
    </row>
    <row r="946" ht="15.75" customHeight="1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76"/>
      <c r="AE946" s="76"/>
      <c r="AF946" s="76"/>
      <c r="AG946" s="76"/>
      <c r="AH946" s="76"/>
      <c r="AI946" s="76"/>
    </row>
    <row r="947" ht="15.75" customHeight="1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  <c r="AI947" s="76"/>
    </row>
    <row r="948" ht="15.75" customHeight="1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76"/>
      <c r="AE948" s="76"/>
      <c r="AF948" s="76"/>
      <c r="AG948" s="76"/>
      <c r="AH948" s="76"/>
      <c r="AI948" s="76"/>
    </row>
    <row r="949" ht="15.75" customHeight="1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  <c r="AI949" s="76"/>
    </row>
    <row r="950" ht="15.75" customHeight="1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  <c r="AI950" s="76"/>
    </row>
    <row r="951" ht="15.75" customHeight="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  <c r="AI951" s="76"/>
    </row>
    <row r="952" ht="15.75" customHeight="1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76"/>
      <c r="AE952" s="76"/>
      <c r="AF952" s="76"/>
      <c r="AG952" s="76"/>
      <c r="AH952" s="76"/>
      <c r="AI952" s="76"/>
    </row>
    <row r="953" ht="15.75" customHeight="1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  <c r="AI953" s="76"/>
    </row>
    <row r="954" ht="15.75" customHeight="1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76"/>
      <c r="AE954" s="76"/>
      <c r="AF954" s="76"/>
      <c r="AG954" s="76"/>
      <c r="AH954" s="76"/>
      <c r="AI954" s="76"/>
    </row>
    <row r="955" ht="15.75" customHeight="1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  <c r="AI955" s="76"/>
    </row>
    <row r="956" ht="15.75" customHeight="1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76"/>
      <c r="AE956" s="76"/>
      <c r="AF956" s="76"/>
      <c r="AG956" s="76"/>
      <c r="AH956" s="76"/>
      <c r="AI956" s="76"/>
    </row>
    <row r="957" ht="15.75" customHeight="1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  <c r="AI957" s="76"/>
    </row>
    <row r="958" ht="15.75" customHeight="1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76"/>
      <c r="AE958" s="76"/>
      <c r="AF958" s="76"/>
      <c r="AG958" s="76"/>
      <c r="AH958" s="76"/>
      <c r="AI958" s="76"/>
    </row>
    <row r="959" ht="15.75" customHeight="1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  <c r="AI959" s="76"/>
    </row>
    <row r="960" ht="15.75" customHeight="1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76"/>
      <c r="AE960" s="76"/>
      <c r="AF960" s="76"/>
      <c r="AG960" s="76"/>
      <c r="AH960" s="76"/>
      <c r="AI960" s="76"/>
    </row>
    <row r="961" ht="15.75" customHeight="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  <c r="AI961" s="76"/>
    </row>
    <row r="962" ht="15.75" customHeight="1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76"/>
      <c r="AE962" s="76"/>
      <c r="AF962" s="76"/>
      <c r="AG962" s="76"/>
      <c r="AH962" s="76"/>
      <c r="AI962" s="76"/>
    </row>
    <row r="963" ht="15.75" customHeight="1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  <c r="AI963" s="76"/>
    </row>
    <row r="964" ht="15.75" customHeight="1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76"/>
      <c r="AE964" s="76"/>
      <c r="AF964" s="76"/>
      <c r="AG964" s="76"/>
      <c r="AH964" s="76"/>
      <c r="AI964" s="76"/>
    </row>
    <row r="965" ht="15.75" customHeight="1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  <c r="AI965" s="76"/>
    </row>
    <row r="966" ht="15.75" customHeight="1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76"/>
      <c r="AE966" s="76"/>
      <c r="AF966" s="76"/>
      <c r="AG966" s="76"/>
      <c r="AH966" s="76"/>
      <c r="AI966" s="76"/>
    </row>
    <row r="967" ht="15.75" customHeight="1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  <c r="AI967" s="76"/>
    </row>
    <row r="968" ht="15.75" customHeight="1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76"/>
      <c r="AE968" s="76"/>
      <c r="AF968" s="76"/>
      <c r="AG968" s="76"/>
      <c r="AH968" s="76"/>
      <c r="AI968" s="76"/>
    </row>
    <row r="969" ht="15.75" customHeight="1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  <c r="AI969" s="76"/>
    </row>
    <row r="970" ht="15.75" customHeight="1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76"/>
      <c r="AE970" s="76"/>
      <c r="AF970" s="76"/>
      <c r="AG970" s="76"/>
      <c r="AH970" s="76"/>
      <c r="AI970" s="76"/>
    </row>
    <row r="971" ht="15.75" customHeight="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  <c r="AC971" s="76"/>
      <c r="AD971" s="76"/>
      <c r="AE971" s="76"/>
      <c r="AF971" s="76"/>
      <c r="AG971" s="76"/>
      <c r="AH971" s="76"/>
      <c r="AI971" s="76"/>
    </row>
    <row r="972" ht="15.75" customHeight="1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  <c r="AA972" s="76"/>
      <c r="AB972" s="76"/>
      <c r="AC972" s="76"/>
      <c r="AD972" s="76"/>
      <c r="AE972" s="76"/>
      <c r="AF972" s="76"/>
      <c r="AG972" s="76"/>
      <c r="AH972" s="76"/>
      <c r="AI972" s="76"/>
    </row>
    <row r="973" ht="15.75" customHeight="1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  <c r="AA973" s="76"/>
      <c r="AB973" s="76"/>
      <c r="AC973" s="76"/>
      <c r="AD973" s="76"/>
      <c r="AE973" s="76"/>
      <c r="AF973" s="76"/>
      <c r="AG973" s="76"/>
      <c r="AH973" s="76"/>
      <c r="AI973" s="76"/>
    </row>
    <row r="974" ht="15.75" customHeight="1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  <c r="AA974" s="76"/>
      <c r="AB974" s="76"/>
      <c r="AC974" s="76"/>
      <c r="AD974" s="76"/>
      <c r="AE974" s="76"/>
      <c r="AF974" s="76"/>
      <c r="AG974" s="76"/>
      <c r="AH974" s="76"/>
      <c r="AI974" s="76"/>
    </row>
    <row r="975" ht="15.75" customHeight="1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  <c r="AA975" s="76"/>
      <c r="AB975" s="76"/>
      <c r="AC975" s="76"/>
      <c r="AD975" s="76"/>
      <c r="AE975" s="76"/>
      <c r="AF975" s="76"/>
      <c r="AG975" s="76"/>
      <c r="AH975" s="76"/>
      <c r="AI975" s="76"/>
    </row>
    <row r="976" ht="15.75" customHeight="1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  <c r="AA976" s="76"/>
      <c r="AB976" s="76"/>
      <c r="AC976" s="76"/>
      <c r="AD976" s="76"/>
      <c r="AE976" s="76"/>
      <c r="AF976" s="76"/>
      <c r="AG976" s="76"/>
      <c r="AH976" s="76"/>
      <c r="AI976" s="76"/>
    </row>
    <row r="977" ht="15.75" customHeight="1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  <c r="AC977" s="76"/>
      <c r="AD977" s="76"/>
      <c r="AE977" s="76"/>
      <c r="AF977" s="76"/>
      <c r="AG977" s="76"/>
      <c r="AH977" s="76"/>
      <c r="AI977" s="76"/>
    </row>
    <row r="978" ht="15.75" customHeight="1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76"/>
      <c r="AE978" s="76"/>
      <c r="AF978" s="76"/>
      <c r="AG978" s="76"/>
      <c r="AH978" s="76"/>
      <c r="AI978" s="76"/>
    </row>
    <row r="979" ht="15.75" customHeight="1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  <c r="AC979" s="76"/>
      <c r="AD979" s="76"/>
      <c r="AE979" s="76"/>
      <c r="AF979" s="76"/>
      <c r="AG979" s="76"/>
      <c r="AH979" s="76"/>
      <c r="AI979" s="76"/>
    </row>
    <row r="980" ht="15.75" customHeight="1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  <c r="AC980" s="76"/>
      <c r="AD980" s="76"/>
      <c r="AE980" s="76"/>
      <c r="AF980" s="76"/>
      <c r="AG980" s="76"/>
      <c r="AH980" s="76"/>
      <c r="AI980" s="76"/>
    </row>
    <row r="981" ht="15.75" customHeight="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  <c r="AC981" s="76"/>
      <c r="AD981" s="76"/>
      <c r="AE981" s="76"/>
      <c r="AF981" s="76"/>
      <c r="AG981" s="76"/>
      <c r="AH981" s="76"/>
      <c r="AI981" s="76"/>
    </row>
    <row r="982" ht="15.75" customHeight="1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  <c r="AI982" s="76"/>
    </row>
    <row r="983" ht="15.75" customHeight="1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  <c r="AA983" s="76"/>
      <c r="AB983" s="76"/>
      <c r="AC983" s="76"/>
      <c r="AD983" s="76"/>
      <c r="AE983" s="76"/>
      <c r="AF983" s="76"/>
      <c r="AG983" s="76"/>
      <c r="AH983" s="76"/>
      <c r="AI983" s="76"/>
    </row>
    <row r="984" ht="15.75" customHeight="1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  <c r="AA984" s="76"/>
      <c r="AB984" s="76"/>
      <c r="AC984" s="76"/>
      <c r="AD984" s="76"/>
      <c r="AE984" s="76"/>
      <c r="AF984" s="76"/>
      <c r="AG984" s="76"/>
      <c r="AH984" s="76"/>
      <c r="AI984" s="76"/>
    </row>
    <row r="985" ht="15.75" customHeight="1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  <c r="AA985" s="76"/>
      <c r="AB985" s="76"/>
      <c r="AC985" s="76"/>
      <c r="AD985" s="76"/>
      <c r="AE985" s="76"/>
      <c r="AF985" s="76"/>
      <c r="AG985" s="76"/>
      <c r="AH985" s="76"/>
      <c r="AI985" s="76"/>
    </row>
    <row r="986" ht="15.75" customHeight="1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  <c r="AI986" s="76"/>
    </row>
    <row r="987" ht="15.75" customHeight="1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  <c r="AA987" s="76"/>
      <c r="AB987" s="76"/>
      <c r="AC987" s="76"/>
      <c r="AD987" s="76"/>
      <c r="AE987" s="76"/>
      <c r="AF987" s="76"/>
      <c r="AG987" s="76"/>
      <c r="AH987" s="76"/>
      <c r="AI987" s="76"/>
    </row>
    <row r="988" ht="15.75" customHeight="1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  <c r="AA988" s="76"/>
      <c r="AB988" s="76"/>
      <c r="AC988" s="76"/>
      <c r="AD988" s="76"/>
      <c r="AE988" s="76"/>
      <c r="AF988" s="76"/>
      <c r="AG988" s="76"/>
      <c r="AH988" s="76"/>
      <c r="AI988" s="76"/>
    </row>
    <row r="989" ht="15.75" customHeight="1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  <c r="AA989" s="76"/>
      <c r="AB989" s="76"/>
      <c r="AC989" s="76"/>
      <c r="AD989" s="76"/>
      <c r="AE989" s="76"/>
      <c r="AF989" s="76"/>
      <c r="AG989" s="76"/>
      <c r="AH989" s="76"/>
      <c r="AI989" s="76"/>
    </row>
    <row r="990" ht="15.75" customHeight="1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  <c r="AA990" s="76"/>
      <c r="AB990" s="76"/>
      <c r="AC990" s="76"/>
      <c r="AD990" s="76"/>
      <c r="AE990" s="76"/>
      <c r="AF990" s="76"/>
      <c r="AG990" s="76"/>
      <c r="AH990" s="76"/>
      <c r="AI990" s="76"/>
    </row>
    <row r="991" ht="15.75" customHeight="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  <c r="AC991" s="76"/>
      <c r="AD991" s="76"/>
      <c r="AE991" s="76"/>
      <c r="AF991" s="76"/>
      <c r="AG991" s="76"/>
      <c r="AH991" s="76"/>
      <c r="AI991" s="76"/>
    </row>
    <row r="992" ht="15.75" customHeight="1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  <c r="AC992" s="76"/>
      <c r="AD992" s="76"/>
      <c r="AE992" s="76"/>
      <c r="AF992" s="76"/>
      <c r="AG992" s="76"/>
      <c r="AH992" s="76"/>
      <c r="AI992" s="76"/>
    </row>
    <row r="993" ht="15.75" customHeight="1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  <c r="AA993" s="76"/>
      <c r="AB993" s="76"/>
      <c r="AC993" s="76"/>
      <c r="AD993" s="76"/>
      <c r="AE993" s="76"/>
      <c r="AF993" s="76"/>
      <c r="AG993" s="76"/>
      <c r="AH993" s="76"/>
      <c r="AI993" s="76"/>
    </row>
    <row r="994" ht="15.75" customHeight="1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  <c r="AA994" s="76"/>
      <c r="AB994" s="76"/>
      <c r="AC994" s="76"/>
      <c r="AD994" s="76"/>
      <c r="AE994" s="76"/>
      <c r="AF994" s="76"/>
      <c r="AG994" s="76"/>
      <c r="AH994" s="76"/>
      <c r="AI994" s="76"/>
    </row>
    <row r="995" ht="15.75" customHeight="1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  <c r="AI995" s="76"/>
    </row>
    <row r="996" ht="15.75" customHeight="1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  <c r="AA996" s="76"/>
      <c r="AB996" s="76"/>
      <c r="AC996" s="76"/>
      <c r="AD996" s="76"/>
      <c r="AE996" s="76"/>
      <c r="AF996" s="76"/>
      <c r="AG996" s="76"/>
      <c r="AH996" s="76"/>
      <c r="AI996" s="76"/>
    </row>
    <row r="997" ht="15.75" customHeight="1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  <c r="AA997" s="76"/>
      <c r="AB997" s="76"/>
      <c r="AC997" s="76"/>
      <c r="AD997" s="76"/>
      <c r="AE997" s="76"/>
      <c r="AF997" s="76"/>
      <c r="AG997" s="76"/>
      <c r="AH997" s="76"/>
      <c r="AI997" s="76"/>
    </row>
    <row r="998" ht="15.75" customHeight="1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  <c r="AA998" s="76"/>
      <c r="AB998" s="76"/>
      <c r="AC998" s="76"/>
      <c r="AD998" s="76"/>
      <c r="AE998" s="76"/>
      <c r="AF998" s="76"/>
      <c r="AG998" s="76"/>
      <c r="AH998" s="76"/>
      <c r="AI998" s="76"/>
    </row>
    <row r="999" ht="15.75" customHeight="1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  <c r="AA999" s="76"/>
      <c r="AB999" s="76"/>
      <c r="AC999" s="76"/>
      <c r="AD999" s="76"/>
      <c r="AE999" s="76"/>
      <c r="AF999" s="76"/>
      <c r="AG999" s="76"/>
      <c r="AH999" s="76"/>
      <c r="AI999" s="76"/>
    </row>
    <row r="1000" ht="15.75" customHeight="1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  <c r="AA1000" s="76"/>
      <c r="AB1000" s="76"/>
      <c r="AC1000" s="76"/>
      <c r="AD1000" s="76"/>
      <c r="AE1000" s="76"/>
      <c r="AF1000" s="76"/>
      <c r="AG1000" s="76"/>
      <c r="AH1000" s="76"/>
      <c r="AI1000" s="76"/>
    </row>
  </sheetData>
  <mergeCells count="14">
    <mergeCell ref="I5:I6"/>
    <mergeCell ref="K5:K6"/>
    <mergeCell ref="L5:L6"/>
    <mergeCell ref="M5:M6"/>
    <mergeCell ref="O5:O6"/>
    <mergeCell ref="P5:P6"/>
    <mergeCell ref="A1:R1"/>
    <mergeCell ref="A2:R2"/>
    <mergeCell ref="A3:R3"/>
    <mergeCell ref="D4:Q4"/>
    <mergeCell ref="R4:R5"/>
    <mergeCell ref="G5:G6"/>
    <mergeCell ref="H5:H6"/>
    <mergeCell ref="Q5:Q6"/>
  </mergeCells>
  <conditionalFormatting sqref="G7:I184">
    <cfRule type="cellIs" dxfId="2" priority="1" operator="equal">
      <formula>0</formula>
    </cfRule>
  </conditionalFormatting>
  <conditionalFormatting sqref="K7:M184">
    <cfRule type="cellIs" dxfId="2" priority="2" operator="equal">
      <formula>0</formula>
    </cfRule>
  </conditionalFormatting>
  <conditionalFormatting sqref="O7:Q184">
    <cfRule type="cellIs" dxfId="2" priority="3" operator="equal">
      <formula>0</formula>
    </cfRule>
  </conditionalFormatting>
  <conditionalFormatting sqref="R7:R184">
    <cfRule type="containsText" dxfId="0" priority="4" operator="containsText" text="AB">
      <formula>NOT(ISERROR(SEARCH(("AB"),(R7))))</formula>
    </cfRule>
  </conditionalFormatting>
  <printOptions/>
  <pageMargins bottom="0.75" footer="0.0" header="0.0" left="0.7" right="0.7" top="0.75"/>
  <pageSetup paperSize="9" orientation="landscape"/>
  <rowBreaks count="2" manualBreakCount="2">
    <brk id="149" man="1"/>
    <brk id="122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20.63"/>
    <col customWidth="1" min="3" max="3" width="32.63"/>
    <col customWidth="1" min="4" max="4" width="10.63"/>
    <col customWidth="1" min="5" max="5" width="11.5"/>
    <col customWidth="1" min="6" max="6" width="8.63"/>
  </cols>
  <sheetData>
    <row r="1" ht="20.25" customHeight="1">
      <c r="A1" s="77" t="s">
        <v>439</v>
      </c>
      <c r="B1" s="42"/>
      <c r="C1" s="42"/>
      <c r="D1" s="42"/>
      <c r="E1" s="42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ht="75.75" customHeight="1">
      <c r="A2" s="78" t="s">
        <v>431</v>
      </c>
      <c r="B2" s="78" t="s">
        <v>432</v>
      </c>
      <c r="C2" s="78" t="s">
        <v>433</v>
      </c>
      <c r="D2" s="9" t="s">
        <v>434</v>
      </c>
      <c r="E2" s="9" t="s">
        <v>435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ht="16.5" customHeight="1">
      <c r="A3" s="63">
        <v>1.0</v>
      </c>
      <c r="B3" s="26" t="s">
        <v>41</v>
      </c>
      <c r="C3" s="26" t="s">
        <v>42</v>
      </c>
      <c r="D3" s="80">
        <f>'MID Term 2'!R7</f>
        <v>48</v>
      </c>
      <c r="E3" s="30" t="str">
        <f>IF(D3&lt;=35,"Y","N")</f>
        <v>N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ht="16.5" customHeight="1">
      <c r="A4" s="72">
        <v>2.0</v>
      </c>
      <c r="B4" s="26" t="s">
        <v>43</v>
      </c>
      <c r="C4" s="26" t="s">
        <v>44</v>
      </c>
      <c r="D4" s="80">
        <f>'MID Term 2'!R8</f>
        <v>58</v>
      </c>
      <c r="E4" s="30" t="str">
        <f t="shared" ref="E4:E180" si="1">IF(D4&lt;=45,"Y","N")</f>
        <v>N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ht="16.5" customHeight="1">
      <c r="A5" s="72">
        <v>3.0</v>
      </c>
      <c r="B5" s="26" t="s">
        <v>45</v>
      </c>
      <c r="C5" s="26" t="s">
        <v>46</v>
      </c>
      <c r="D5" s="80">
        <f>'MID Term 2'!R9</f>
        <v>63</v>
      </c>
      <c r="E5" s="30" t="str">
        <f t="shared" si="1"/>
        <v>N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ht="16.5" customHeight="1">
      <c r="A6" s="63">
        <v>4.0</v>
      </c>
      <c r="B6" s="26" t="s">
        <v>47</v>
      </c>
      <c r="C6" s="26" t="s">
        <v>48</v>
      </c>
      <c r="D6" s="80">
        <f>'MID Term 2'!R10</f>
        <v>68</v>
      </c>
      <c r="E6" s="30" t="str">
        <f t="shared" si="1"/>
        <v>N</v>
      </c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ht="16.5" customHeight="1">
      <c r="A7" s="72">
        <v>5.0</v>
      </c>
      <c r="B7" s="26" t="s">
        <v>49</v>
      </c>
      <c r="C7" s="26" t="s">
        <v>50</v>
      </c>
      <c r="D7" s="80">
        <f>'MID Term 2'!R11</f>
        <v>67</v>
      </c>
      <c r="E7" s="30" t="str">
        <f t="shared" si="1"/>
        <v>N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ht="16.5" customHeight="1">
      <c r="A8" s="72">
        <v>6.0</v>
      </c>
      <c r="B8" s="26" t="s">
        <v>51</v>
      </c>
      <c r="C8" s="26" t="s">
        <v>52</v>
      </c>
      <c r="D8" s="80">
        <f>'MID Term 2'!R12</f>
        <v>68</v>
      </c>
      <c r="E8" s="30" t="str">
        <f t="shared" si="1"/>
        <v>N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ht="16.5" customHeight="1">
      <c r="A9" s="63">
        <v>7.0</v>
      </c>
      <c r="B9" s="26" t="s">
        <v>53</v>
      </c>
      <c r="C9" s="26" t="s">
        <v>54</v>
      </c>
      <c r="D9" s="80">
        <f>'MID Term 2'!R13</f>
        <v>49</v>
      </c>
      <c r="E9" s="30" t="str">
        <f t="shared" si="1"/>
        <v>N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ht="16.5" customHeight="1">
      <c r="A10" s="72">
        <v>8.0</v>
      </c>
      <c r="B10" s="26" t="s">
        <v>55</v>
      </c>
      <c r="C10" s="26" t="s">
        <v>56</v>
      </c>
      <c r="D10" s="80">
        <f>'MID Term 2'!R14</f>
        <v>67</v>
      </c>
      <c r="E10" s="30" t="str">
        <f t="shared" si="1"/>
        <v>N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ht="16.5" customHeight="1">
      <c r="A11" s="72">
        <v>9.0</v>
      </c>
      <c r="B11" s="26" t="s">
        <v>57</v>
      </c>
      <c r="C11" s="26" t="s">
        <v>58</v>
      </c>
      <c r="D11" s="80">
        <f>'MID Term 2'!R15</f>
        <v>58</v>
      </c>
      <c r="E11" s="30" t="str">
        <f t="shared" si="1"/>
        <v>N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ht="16.5" customHeight="1">
      <c r="A12" s="63">
        <v>10.0</v>
      </c>
      <c r="B12" s="26" t="s">
        <v>59</v>
      </c>
      <c r="C12" s="26" t="s">
        <v>60</v>
      </c>
      <c r="D12" s="80">
        <f>'MID Term 2'!R16</f>
        <v>61</v>
      </c>
      <c r="E12" s="30" t="str">
        <f t="shared" si="1"/>
        <v>N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ht="16.5" customHeight="1">
      <c r="A13" s="72">
        <v>11.0</v>
      </c>
      <c r="B13" s="26" t="s">
        <v>61</v>
      </c>
      <c r="C13" s="26" t="s">
        <v>62</v>
      </c>
      <c r="D13" s="80">
        <f>'MID Term 2'!R17</f>
        <v>67</v>
      </c>
      <c r="E13" s="30" t="str">
        <f t="shared" si="1"/>
        <v>N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ht="16.5" customHeight="1">
      <c r="A14" s="72">
        <v>12.0</v>
      </c>
      <c r="B14" s="26" t="s">
        <v>63</v>
      </c>
      <c r="C14" s="26" t="s">
        <v>64</v>
      </c>
      <c r="D14" s="80">
        <f>'MID Term 2'!R18</f>
        <v>29</v>
      </c>
      <c r="E14" s="30" t="str">
        <f t="shared" si="1"/>
        <v>Y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ht="16.5" customHeight="1">
      <c r="A15" s="63">
        <v>13.0</v>
      </c>
      <c r="B15" s="26" t="s">
        <v>65</v>
      </c>
      <c r="C15" s="26" t="s">
        <v>66</v>
      </c>
      <c r="D15" s="80">
        <f>'MID Term 2'!R19</f>
        <v>51</v>
      </c>
      <c r="E15" s="30" t="str">
        <f t="shared" si="1"/>
        <v>N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ht="16.5" customHeight="1">
      <c r="A16" s="72">
        <v>14.0</v>
      </c>
      <c r="B16" s="26" t="s">
        <v>67</v>
      </c>
      <c r="C16" s="26" t="s">
        <v>68</v>
      </c>
      <c r="D16" s="80">
        <f>'MID Term 2'!R20</f>
        <v>65</v>
      </c>
      <c r="E16" s="30" t="str">
        <f t="shared" si="1"/>
        <v>N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ht="16.5" customHeight="1">
      <c r="A17" s="72">
        <v>15.0</v>
      </c>
      <c r="B17" s="26" t="s">
        <v>69</v>
      </c>
      <c r="C17" s="26" t="s">
        <v>70</v>
      </c>
      <c r="D17" s="80">
        <f>'MID Term 2'!R21</f>
        <v>40</v>
      </c>
      <c r="E17" s="30" t="str">
        <f t="shared" si="1"/>
        <v>Y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ht="16.5" customHeight="1">
      <c r="A18" s="63">
        <v>16.0</v>
      </c>
      <c r="B18" s="26" t="s">
        <v>71</v>
      </c>
      <c r="C18" s="26" t="s">
        <v>72</v>
      </c>
      <c r="D18" s="80">
        <f>'MID Term 2'!R22</f>
        <v>67</v>
      </c>
      <c r="E18" s="30" t="str">
        <f t="shared" si="1"/>
        <v>N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ht="16.5" customHeight="1">
      <c r="A19" s="72">
        <v>17.0</v>
      </c>
      <c r="B19" s="26" t="s">
        <v>73</v>
      </c>
      <c r="C19" s="26" t="s">
        <v>74</v>
      </c>
      <c r="D19" s="80">
        <f>'MID Term 2'!R23</f>
        <v>67</v>
      </c>
      <c r="E19" s="30" t="str">
        <f t="shared" si="1"/>
        <v>N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ht="16.5" customHeight="1">
      <c r="A20" s="72">
        <v>18.0</v>
      </c>
      <c r="B20" s="26" t="s">
        <v>75</v>
      </c>
      <c r="C20" s="26" t="s">
        <v>76</v>
      </c>
      <c r="D20" s="80">
        <f>'MID Term 2'!R24</f>
        <v>68</v>
      </c>
      <c r="E20" s="30" t="str">
        <f t="shared" si="1"/>
        <v>N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ht="16.5" customHeight="1">
      <c r="A21" s="63">
        <v>19.0</v>
      </c>
      <c r="B21" s="26" t="s">
        <v>77</v>
      </c>
      <c r="C21" s="26" t="s">
        <v>78</v>
      </c>
      <c r="D21" s="80">
        <f>'MID Term 2'!R25</f>
        <v>48</v>
      </c>
      <c r="E21" s="30" t="str">
        <f t="shared" si="1"/>
        <v>N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ht="16.5" customHeight="1">
      <c r="A22" s="72">
        <v>20.0</v>
      </c>
      <c r="B22" s="26" t="s">
        <v>79</v>
      </c>
      <c r="C22" s="26" t="s">
        <v>80</v>
      </c>
      <c r="D22" s="80">
        <f>'MID Term 2'!R26</f>
        <v>59</v>
      </c>
      <c r="E22" s="30" t="str">
        <f t="shared" si="1"/>
        <v>N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ht="16.5" customHeight="1">
      <c r="A23" s="72">
        <v>21.0</v>
      </c>
      <c r="B23" s="26" t="s">
        <v>81</v>
      </c>
      <c r="C23" s="26" t="s">
        <v>82</v>
      </c>
      <c r="D23" s="80">
        <f>'MID Term 2'!R27</f>
        <v>69</v>
      </c>
      <c r="E23" s="30" t="str">
        <f t="shared" si="1"/>
        <v>N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ht="16.5" customHeight="1">
      <c r="A24" s="63">
        <v>22.0</v>
      </c>
      <c r="B24" s="26" t="s">
        <v>83</v>
      </c>
      <c r="C24" s="26" t="s">
        <v>84</v>
      </c>
      <c r="D24" s="80">
        <f>'MID Term 2'!R28</f>
        <v>68</v>
      </c>
      <c r="E24" s="30" t="str">
        <f t="shared" si="1"/>
        <v>N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ht="16.5" customHeight="1">
      <c r="A25" s="72">
        <v>23.0</v>
      </c>
      <c r="B25" s="26" t="s">
        <v>85</v>
      </c>
      <c r="C25" s="26" t="s">
        <v>86</v>
      </c>
      <c r="D25" s="80">
        <f>'MID Term 2'!R29</f>
        <v>65</v>
      </c>
      <c r="E25" s="30" t="str">
        <f t="shared" si="1"/>
        <v>N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ht="16.5" customHeight="1">
      <c r="A26" s="72">
        <v>24.0</v>
      </c>
      <c r="B26" s="26" t="s">
        <v>87</v>
      </c>
      <c r="C26" s="26" t="s">
        <v>88</v>
      </c>
      <c r="D26" s="80">
        <f>'MID Term 2'!R30</f>
        <v>58</v>
      </c>
      <c r="E26" s="30" t="str">
        <f t="shared" si="1"/>
        <v>N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ht="16.5" customHeight="1">
      <c r="A27" s="63">
        <v>25.0</v>
      </c>
      <c r="B27" s="26" t="s">
        <v>89</v>
      </c>
      <c r="C27" s="26" t="s">
        <v>90</v>
      </c>
      <c r="D27" s="80">
        <f>'MID Term 2'!R31</f>
        <v>69</v>
      </c>
      <c r="E27" s="30" t="str">
        <f t="shared" si="1"/>
        <v>N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ht="16.5" customHeight="1">
      <c r="A28" s="72">
        <v>26.0</v>
      </c>
      <c r="B28" s="26" t="s">
        <v>91</v>
      </c>
      <c r="C28" s="26" t="s">
        <v>92</v>
      </c>
      <c r="D28" s="80">
        <f>'MID Term 2'!R32</f>
        <v>67</v>
      </c>
      <c r="E28" s="30" t="str">
        <f t="shared" si="1"/>
        <v>N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ht="16.5" customHeight="1">
      <c r="A29" s="72">
        <v>27.0</v>
      </c>
      <c r="B29" s="26" t="s">
        <v>93</v>
      </c>
      <c r="C29" s="26" t="s">
        <v>94</v>
      </c>
      <c r="D29" s="80">
        <f>'MID Term 2'!R33</f>
        <v>36</v>
      </c>
      <c r="E29" s="30" t="str">
        <f t="shared" si="1"/>
        <v>Y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ht="16.5" customHeight="1">
      <c r="A30" s="63">
        <v>28.0</v>
      </c>
      <c r="B30" s="26" t="s">
        <v>95</v>
      </c>
      <c r="C30" s="26" t="s">
        <v>96</v>
      </c>
      <c r="D30" s="80">
        <f>'MID Term 2'!R34</f>
        <v>43</v>
      </c>
      <c r="E30" s="30" t="str">
        <f t="shared" si="1"/>
        <v>Y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ht="16.5" customHeight="1">
      <c r="A31" s="72">
        <v>29.0</v>
      </c>
      <c r="B31" s="26" t="s">
        <v>97</v>
      </c>
      <c r="C31" s="26" t="s">
        <v>98</v>
      </c>
      <c r="D31" s="80">
        <f>'MID Term 2'!R35</f>
        <v>69</v>
      </c>
      <c r="E31" s="30" t="str">
        <f t="shared" si="1"/>
        <v>N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ht="16.5" customHeight="1">
      <c r="A32" s="72">
        <v>30.0</v>
      </c>
      <c r="B32" s="26" t="s">
        <v>99</v>
      </c>
      <c r="C32" s="26" t="s">
        <v>100</v>
      </c>
      <c r="D32" s="80">
        <f>'MID Term 2'!R36</f>
        <v>63</v>
      </c>
      <c r="E32" s="30" t="str">
        <f t="shared" si="1"/>
        <v>N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ht="16.5" customHeight="1">
      <c r="A33" s="63">
        <v>31.0</v>
      </c>
      <c r="B33" s="26" t="s">
        <v>101</v>
      </c>
      <c r="C33" s="26" t="s">
        <v>102</v>
      </c>
      <c r="D33" s="80">
        <f>'MID Term 2'!R37</f>
        <v>44</v>
      </c>
      <c r="E33" s="30" t="str">
        <f t="shared" si="1"/>
        <v>Y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ht="16.5" customHeight="1">
      <c r="A34" s="72">
        <v>32.0</v>
      </c>
      <c r="B34" s="26" t="s">
        <v>103</v>
      </c>
      <c r="C34" s="26" t="s">
        <v>104</v>
      </c>
      <c r="D34" s="80">
        <f>'MID Term 2'!R38</f>
        <v>65</v>
      </c>
      <c r="E34" s="30" t="str">
        <f t="shared" si="1"/>
        <v>N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ht="16.5" customHeight="1">
      <c r="A35" s="72">
        <v>33.0</v>
      </c>
      <c r="B35" s="26" t="s">
        <v>105</v>
      </c>
      <c r="C35" s="26" t="s">
        <v>106</v>
      </c>
      <c r="D35" s="80">
        <f>'MID Term 2'!R39</f>
        <v>64</v>
      </c>
      <c r="E35" s="30" t="str">
        <f t="shared" si="1"/>
        <v>N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ht="16.5" customHeight="1">
      <c r="A36" s="63">
        <v>34.0</v>
      </c>
      <c r="B36" s="26" t="s">
        <v>107</v>
      </c>
      <c r="C36" s="26" t="s">
        <v>108</v>
      </c>
      <c r="D36" s="80">
        <f>'MID Term 2'!R40</f>
        <v>60</v>
      </c>
      <c r="E36" s="30" t="str">
        <f t="shared" si="1"/>
        <v>N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ht="16.5" customHeight="1">
      <c r="A37" s="72">
        <v>35.0</v>
      </c>
      <c r="B37" s="26" t="s">
        <v>109</v>
      </c>
      <c r="C37" s="26" t="s">
        <v>110</v>
      </c>
      <c r="D37" s="80">
        <f>'MID Term 2'!R41</f>
        <v>53</v>
      </c>
      <c r="E37" s="30" t="str">
        <f t="shared" si="1"/>
        <v>N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ht="16.5" customHeight="1">
      <c r="A38" s="72">
        <v>36.0</v>
      </c>
      <c r="B38" s="26" t="s">
        <v>111</v>
      </c>
      <c r="C38" s="26" t="s">
        <v>112</v>
      </c>
      <c r="D38" s="80">
        <f>'MID Term 2'!R42</f>
        <v>69</v>
      </c>
      <c r="E38" s="30" t="str">
        <f t="shared" si="1"/>
        <v>N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ht="16.5" customHeight="1">
      <c r="A39" s="63">
        <v>37.0</v>
      </c>
      <c r="B39" s="26" t="s">
        <v>113</v>
      </c>
      <c r="C39" s="26" t="s">
        <v>114</v>
      </c>
      <c r="D39" s="80">
        <f>'MID Term 2'!R43</f>
        <v>60</v>
      </c>
      <c r="E39" s="30" t="str">
        <f t="shared" si="1"/>
        <v>N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ht="16.5" customHeight="1">
      <c r="A40" s="72">
        <v>38.0</v>
      </c>
      <c r="B40" s="26" t="s">
        <v>115</v>
      </c>
      <c r="C40" s="26" t="s">
        <v>116</v>
      </c>
      <c r="D40" s="80">
        <f>'MID Term 2'!R44</f>
        <v>68</v>
      </c>
      <c r="E40" s="30" t="str">
        <f t="shared" si="1"/>
        <v>N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ht="16.5" customHeight="1">
      <c r="A41" s="72">
        <v>39.0</v>
      </c>
      <c r="B41" s="26" t="s">
        <v>117</v>
      </c>
      <c r="C41" s="26" t="s">
        <v>118</v>
      </c>
      <c r="D41" s="80">
        <f>'MID Term 2'!R45</f>
        <v>70</v>
      </c>
      <c r="E41" s="30" t="str">
        <f t="shared" si="1"/>
        <v>N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ht="16.5" customHeight="1">
      <c r="A42" s="63">
        <v>40.0</v>
      </c>
      <c r="B42" s="26" t="s">
        <v>119</v>
      </c>
      <c r="C42" s="26" t="s">
        <v>120</v>
      </c>
      <c r="D42" s="80">
        <f>'MID Term 2'!R46</f>
        <v>68</v>
      </c>
      <c r="E42" s="30" t="str">
        <f t="shared" si="1"/>
        <v>N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ht="16.5" customHeight="1">
      <c r="A43" s="72">
        <v>41.0</v>
      </c>
      <c r="B43" s="26" t="s">
        <v>121</v>
      </c>
      <c r="C43" s="26" t="s">
        <v>122</v>
      </c>
      <c r="D43" s="80">
        <f>'MID Term 2'!R47</f>
        <v>41</v>
      </c>
      <c r="E43" s="30" t="str">
        <f t="shared" si="1"/>
        <v>Y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ht="16.5" customHeight="1">
      <c r="A44" s="72">
        <v>42.0</v>
      </c>
      <c r="B44" s="26" t="s">
        <v>123</v>
      </c>
      <c r="C44" s="26" t="s">
        <v>124</v>
      </c>
      <c r="D44" s="80">
        <f>'MID Term 2'!R48</f>
        <v>65</v>
      </c>
      <c r="E44" s="30" t="str">
        <f t="shared" si="1"/>
        <v>N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ht="16.5" customHeight="1">
      <c r="A45" s="63">
        <v>43.0</v>
      </c>
      <c r="B45" s="26" t="s">
        <v>125</v>
      </c>
      <c r="C45" s="26" t="s">
        <v>126</v>
      </c>
      <c r="D45" s="80">
        <f>'MID Term 2'!R49</f>
        <v>67</v>
      </c>
      <c r="E45" s="30" t="str">
        <f t="shared" si="1"/>
        <v>N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ht="16.5" customHeight="1">
      <c r="A46" s="72">
        <v>44.0</v>
      </c>
      <c r="B46" s="26" t="s">
        <v>127</v>
      </c>
      <c r="C46" s="26" t="s">
        <v>128</v>
      </c>
      <c r="D46" s="80">
        <f>'MID Term 2'!R50</f>
        <v>70</v>
      </c>
      <c r="E46" s="30" t="str">
        <f t="shared" si="1"/>
        <v>N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ht="16.5" customHeight="1">
      <c r="A47" s="72">
        <v>45.0</v>
      </c>
      <c r="B47" s="26" t="s">
        <v>129</v>
      </c>
      <c r="C47" s="26" t="s">
        <v>130</v>
      </c>
      <c r="D47" s="80">
        <f>'MID Term 2'!R51</f>
        <v>57</v>
      </c>
      <c r="E47" s="30" t="str">
        <f t="shared" si="1"/>
        <v>N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ht="16.5" customHeight="1">
      <c r="A48" s="63">
        <v>46.0</v>
      </c>
      <c r="B48" s="26" t="s">
        <v>131</v>
      </c>
      <c r="C48" s="26" t="s">
        <v>132</v>
      </c>
      <c r="D48" s="80">
        <f>'MID Term 2'!R52</f>
        <v>70</v>
      </c>
      <c r="E48" s="30" t="str">
        <f t="shared" si="1"/>
        <v>N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ht="16.5" customHeight="1">
      <c r="A49" s="72">
        <v>47.0</v>
      </c>
      <c r="B49" s="26" t="s">
        <v>133</v>
      </c>
      <c r="C49" s="26" t="s">
        <v>134</v>
      </c>
      <c r="D49" s="80">
        <f>'MID Term 2'!R53</f>
        <v>39</v>
      </c>
      <c r="E49" s="30" t="str">
        <f t="shared" si="1"/>
        <v>Y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ht="16.5" customHeight="1">
      <c r="A50" s="72">
        <v>48.0</v>
      </c>
      <c r="B50" s="26" t="s">
        <v>135</v>
      </c>
      <c r="C50" s="26" t="s">
        <v>136</v>
      </c>
      <c r="D50" s="80">
        <f>'MID Term 2'!R54</f>
        <v>57</v>
      </c>
      <c r="E50" s="30" t="str">
        <f t="shared" si="1"/>
        <v>N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ht="16.5" customHeight="1">
      <c r="A51" s="63">
        <v>49.0</v>
      </c>
      <c r="B51" s="26" t="s">
        <v>137</v>
      </c>
      <c r="C51" s="26" t="s">
        <v>138</v>
      </c>
      <c r="D51" s="80">
        <f>'MID Term 2'!R55</f>
        <v>52</v>
      </c>
      <c r="E51" s="30" t="str">
        <f t="shared" si="1"/>
        <v>N</v>
      </c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ht="16.5" customHeight="1">
      <c r="A52" s="72">
        <v>50.0</v>
      </c>
      <c r="B52" s="26" t="s">
        <v>139</v>
      </c>
      <c r="C52" s="26" t="s">
        <v>140</v>
      </c>
      <c r="D52" s="80">
        <f>'MID Term 2'!R56</f>
        <v>67</v>
      </c>
      <c r="E52" s="30" t="str">
        <f t="shared" si="1"/>
        <v>N</v>
      </c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ht="16.5" customHeight="1">
      <c r="A53" s="72">
        <v>51.0</v>
      </c>
      <c r="B53" s="26" t="s">
        <v>141</v>
      </c>
      <c r="C53" s="26" t="s">
        <v>142</v>
      </c>
      <c r="D53" s="80">
        <f>'MID Term 2'!R57</f>
        <v>50</v>
      </c>
      <c r="E53" s="30" t="str">
        <f t="shared" si="1"/>
        <v>N</v>
      </c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ht="16.5" customHeight="1">
      <c r="A54" s="63">
        <v>52.0</v>
      </c>
      <c r="B54" s="26" t="s">
        <v>143</v>
      </c>
      <c r="C54" s="26" t="s">
        <v>144</v>
      </c>
      <c r="D54" s="80">
        <f>'MID Term 2'!R58</f>
        <v>69</v>
      </c>
      <c r="E54" s="30" t="str">
        <f t="shared" si="1"/>
        <v>N</v>
      </c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ht="16.5" customHeight="1">
      <c r="A55" s="72">
        <v>53.0</v>
      </c>
      <c r="B55" s="26" t="s">
        <v>145</v>
      </c>
      <c r="C55" s="26" t="s">
        <v>146</v>
      </c>
      <c r="D55" s="80">
        <f>'MID Term 2'!R59</f>
        <v>63</v>
      </c>
      <c r="E55" s="30" t="str">
        <f t="shared" si="1"/>
        <v>N</v>
      </c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ht="16.5" customHeight="1">
      <c r="A56" s="72">
        <v>54.0</v>
      </c>
      <c r="B56" s="26" t="s">
        <v>147</v>
      </c>
      <c r="C56" s="26" t="s">
        <v>148</v>
      </c>
      <c r="D56" s="80">
        <f>'MID Term 2'!R60</f>
        <v>68</v>
      </c>
      <c r="E56" s="30" t="str">
        <f t="shared" si="1"/>
        <v>N</v>
      </c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ht="16.5" customHeight="1">
      <c r="A57" s="63">
        <v>55.0</v>
      </c>
      <c r="B57" s="26" t="s">
        <v>149</v>
      </c>
      <c r="C57" s="26" t="s">
        <v>150</v>
      </c>
      <c r="D57" s="80">
        <f>'MID Term 2'!R61</f>
        <v>57</v>
      </c>
      <c r="E57" s="30" t="str">
        <f t="shared" si="1"/>
        <v>N</v>
      </c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ht="16.5" customHeight="1">
      <c r="A58" s="72">
        <v>56.0</v>
      </c>
      <c r="B58" s="26" t="s">
        <v>151</v>
      </c>
      <c r="C58" s="26" t="s">
        <v>152</v>
      </c>
      <c r="D58" s="80">
        <f>'MID Term 2'!R62</f>
        <v>62</v>
      </c>
      <c r="E58" s="30" t="str">
        <f t="shared" si="1"/>
        <v>N</v>
      </c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ht="16.5" customHeight="1">
      <c r="A59" s="72">
        <v>57.0</v>
      </c>
      <c r="B59" s="26" t="s">
        <v>153</v>
      </c>
      <c r="C59" s="26" t="s">
        <v>154</v>
      </c>
      <c r="D59" s="80">
        <f>'MID Term 2'!R63</f>
        <v>64</v>
      </c>
      <c r="E59" s="30" t="str">
        <f t="shared" si="1"/>
        <v>N</v>
      </c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ht="16.5" customHeight="1">
      <c r="A60" s="63">
        <v>58.0</v>
      </c>
      <c r="B60" s="26" t="s">
        <v>155</v>
      </c>
      <c r="C60" s="26" t="s">
        <v>156</v>
      </c>
      <c r="D60" s="80">
        <f>'MID Term 2'!R64</f>
        <v>49</v>
      </c>
      <c r="E60" s="30" t="str">
        <f t="shared" si="1"/>
        <v>N</v>
      </c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ht="16.5" customHeight="1">
      <c r="A61" s="72">
        <v>59.0</v>
      </c>
      <c r="B61" s="26" t="s">
        <v>157</v>
      </c>
      <c r="C61" s="26" t="s">
        <v>158</v>
      </c>
      <c r="D61" s="80">
        <f>'MID Term 2'!R65</f>
        <v>47</v>
      </c>
      <c r="E61" s="30" t="str">
        <f t="shared" si="1"/>
        <v>N</v>
      </c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ht="16.5" customHeight="1">
      <c r="A62" s="72">
        <v>60.0</v>
      </c>
      <c r="B62" s="26" t="s">
        <v>159</v>
      </c>
      <c r="C62" s="26" t="s">
        <v>160</v>
      </c>
      <c r="D62" s="80">
        <f>'MID Term 2'!R66</f>
        <v>59</v>
      </c>
      <c r="E62" s="30" t="str">
        <f t="shared" si="1"/>
        <v>N</v>
      </c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ht="16.5" customHeight="1">
      <c r="A63" s="63">
        <v>61.0</v>
      </c>
      <c r="B63" s="26" t="s">
        <v>161</v>
      </c>
      <c r="C63" s="26" t="s">
        <v>162</v>
      </c>
      <c r="D63" s="80">
        <f>'MID Term 2'!R67</f>
        <v>59</v>
      </c>
      <c r="E63" s="30" t="str">
        <f t="shared" si="1"/>
        <v>N</v>
      </c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ht="16.5" customHeight="1">
      <c r="A64" s="72">
        <v>62.0</v>
      </c>
      <c r="B64" s="26" t="s">
        <v>163</v>
      </c>
      <c r="C64" s="26" t="s">
        <v>164</v>
      </c>
      <c r="D64" s="80">
        <f>'MID Term 2'!R68</f>
        <v>69</v>
      </c>
      <c r="E64" s="30" t="str">
        <f t="shared" si="1"/>
        <v>N</v>
      </c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ht="16.5" customHeight="1">
      <c r="A65" s="72">
        <v>63.0</v>
      </c>
      <c r="B65" s="26" t="s">
        <v>165</v>
      </c>
      <c r="C65" s="26" t="s">
        <v>166</v>
      </c>
      <c r="D65" s="80">
        <f>'MID Term 2'!R69</f>
        <v>66</v>
      </c>
      <c r="E65" s="30" t="str">
        <f t="shared" si="1"/>
        <v>N</v>
      </c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ht="16.5" customHeight="1">
      <c r="A66" s="63">
        <v>64.0</v>
      </c>
      <c r="B66" s="26" t="s">
        <v>167</v>
      </c>
      <c r="C66" s="26" t="s">
        <v>168</v>
      </c>
      <c r="D66" s="80">
        <f>'MID Term 2'!R70</f>
        <v>44</v>
      </c>
      <c r="E66" s="30" t="str">
        <f t="shared" si="1"/>
        <v>Y</v>
      </c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ht="16.5" customHeight="1">
      <c r="A67" s="72">
        <v>65.0</v>
      </c>
      <c r="B67" s="26" t="s">
        <v>169</v>
      </c>
      <c r="C67" s="26" t="s">
        <v>170</v>
      </c>
      <c r="D67" s="80">
        <f>'MID Term 2'!R71</f>
        <v>66</v>
      </c>
      <c r="E67" s="30" t="str">
        <f t="shared" si="1"/>
        <v>N</v>
      </c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ht="16.5" customHeight="1">
      <c r="A68" s="72">
        <v>66.0</v>
      </c>
      <c r="B68" s="26" t="s">
        <v>171</v>
      </c>
      <c r="C68" s="26" t="s">
        <v>172</v>
      </c>
      <c r="D68" s="80">
        <f>'MID Term 2'!R72</f>
        <v>66</v>
      </c>
      <c r="E68" s="30" t="str">
        <f t="shared" si="1"/>
        <v>N</v>
      </c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ht="16.5" customHeight="1">
      <c r="A69" s="63">
        <v>67.0</v>
      </c>
      <c r="B69" s="26" t="s">
        <v>173</v>
      </c>
      <c r="C69" s="26" t="s">
        <v>174</v>
      </c>
      <c r="D69" s="80">
        <f>'MID Term 2'!R73</f>
        <v>61</v>
      </c>
      <c r="E69" s="30" t="str">
        <f t="shared" si="1"/>
        <v>N</v>
      </c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ht="16.5" customHeight="1">
      <c r="A70" s="72">
        <v>68.0</v>
      </c>
      <c r="B70" s="26" t="s">
        <v>175</v>
      </c>
      <c r="C70" s="26" t="s">
        <v>176</v>
      </c>
      <c r="D70" s="80">
        <f>'MID Term 2'!R74</f>
        <v>47</v>
      </c>
      <c r="E70" s="30" t="str">
        <f t="shared" si="1"/>
        <v>N</v>
      </c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ht="16.5" customHeight="1">
      <c r="A71" s="72">
        <v>69.0</v>
      </c>
      <c r="B71" s="26" t="s">
        <v>177</v>
      </c>
      <c r="C71" s="26" t="s">
        <v>178</v>
      </c>
      <c r="D71" s="80">
        <f>'MID Term 2'!R75</f>
        <v>62</v>
      </c>
      <c r="E71" s="30" t="str">
        <f t="shared" si="1"/>
        <v>N</v>
      </c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ht="16.5" customHeight="1">
      <c r="A72" s="63">
        <v>70.0</v>
      </c>
      <c r="B72" s="26" t="s">
        <v>179</v>
      </c>
      <c r="C72" s="26" t="s">
        <v>180</v>
      </c>
      <c r="D72" s="80">
        <f>'MID Term 2'!R76</f>
        <v>66</v>
      </c>
      <c r="E72" s="30" t="str">
        <f t="shared" si="1"/>
        <v>N</v>
      </c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ht="16.5" customHeight="1">
      <c r="A73" s="72">
        <v>71.0</v>
      </c>
      <c r="B73" s="26" t="s">
        <v>181</v>
      </c>
      <c r="C73" s="26" t="s">
        <v>182</v>
      </c>
      <c r="D73" s="80">
        <f>'MID Term 2'!R77</f>
        <v>59</v>
      </c>
      <c r="E73" s="30" t="str">
        <f t="shared" si="1"/>
        <v>N</v>
      </c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ht="16.5" customHeight="1">
      <c r="A74" s="72">
        <v>72.0</v>
      </c>
      <c r="B74" s="26" t="s">
        <v>183</v>
      </c>
      <c r="C74" s="26" t="s">
        <v>184</v>
      </c>
      <c r="D74" s="80">
        <f>'MID Term 2'!R78</f>
        <v>64</v>
      </c>
      <c r="E74" s="30" t="str">
        <f t="shared" si="1"/>
        <v>N</v>
      </c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ht="16.5" customHeight="1">
      <c r="A75" s="63">
        <v>73.0</v>
      </c>
      <c r="B75" s="26" t="s">
        <v>185</v>
      </c>
      <c r="C75" s="26" t="s">
        <v>186</v>
      </c>
      <c r="D75" s="80">
        <f>'MID Term 2'!R79</f>
        <v>51</v>
      </c>
      <c r="E75" s="30" t="str">
        <f t="shared" si="1"/>
        <v>N</v>
      </c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ht="16.5" customHeight="1">
      <c r="A76" s="72">
        <v>74.0</v>
      </c>
      <c r="B76" s="26" t="s">
        <v>187</v>
      </c>
      <c r="C76" s="26" t="s">
        <v>188</v>
      </c>
      <c r="D76" s="80">
        <f>'MID Term 2'!R80</f>
        <v>68</v>
      </c>
      <c r="E76" s="30" t="str">
        <f t="shared" si="1"/>
        <v>N</v>
      </c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ht="16.5" customHeight="1">
      <c r="A77" s="72">
        <v>75.0</v>
      </c>
      <c r="B77" s="26" t="s">
        <v>189</v>
      </c>
      <c r="C77" s="26" t="s">
        <v>190</v>
      </c>
      <c r="D77" s="80">
        <f>'MID Term 2'!R81</f>
        <v>41</v>
      </c>
      <c r="E77" s="30" t="str">
        <f t="shared" si="1"/>
        <v>Y</v>
      </c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ht="16.5" customHeight="1">
      <c r="A78" s="63">
        <v>76.0</v>
      </c>
      <c r="B78" s="26" t="s">
        <v>191</v>
      </c>
      <c r="C78" s="26" t="s">
        <v>192</v>
      </c>
      <c r="D78" s="80">
        <f>'MID Term 2'!R82</f>
        <v>38</v>
      </c>
      <c r="E78" s="30" t="str">
        <f t="shared" si="1"/>
        <v>Y</v>
      </c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ht="16.5" customHeight="1">
      <c r="A79" s="72">
        <v>77.0</v>
      </c>
      <c r="B79" s="26" t="s">
        <v>193</v>
      </c>
      <c r="C79" s="26" t="s">
        <v>194</v>
      </c>
      <c r="D79" s="80">
        <f>'MID Term 2'!R83</f>
        <v>47</v>
      </c>
      <c r="E79" s="30" t="str">
        <f t="shared" si="1"/>
        <v>N</v>
      </c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ht="16.5" customHeight="1">
      <c r="A80" s="72">
        <v>78.0</v>
      </c>
      <c r="B80" s="26" t="s">
        <v>195</v>
      </c>
      <c r="C80" s="26" t="s">
        <v>196</v>
      </c>
      <c r="D80" s="80">
        <f>'MID Term 2'!R84</f>
        <v>70</v>
      </c>
      <c r="E80" s="30" t="str">
        <f t="shared" si="1"/>
        <v>N</v>
      </c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ht="16.5" customHeight="1">
      <c r="A81" s="63">
        <v>79.0</v>
      </c>
      <c r="B81" s="26" t="s">
        <v>197</v>
      </c>
      <c r="C81" s="26" t="s">
        <v>198</v>
      </c>
      <c r="D81" s="80">
        <f>'MID Term 2'!R85</f>
        <v>60</v>
      </c>
      <c r="E81" s="30" t="str">
        <f t="shared" si="1"/>
        <v>N</v>
      </c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ht="16.5" customHeight="1">
      <c r="A82" s="72">
        <v>80.0</v>
      </c>
      <c r="B82" s="26" t="s">
        <v>199</v>
      </c>
      <c r="C82" s="26" t="s">
        <v>200</v>
      </c>
      <c r="D82" s="80">
        <f>'MID Term 2'!R86</f>
        <v>61</v>
      </c>
      <c r="E82" s="30" t="str">
        <f t="shared" si="1"/>
        <v>N</v>
      </c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ht="16.5" customHeight="1">
      <c r="A83" s="72">
        <v>81.0</v>
      </c>
      <c r="B83" s="26" t="s">
        <v>201</v>
      </c>
      <c r="C83" s="26" t="s">
        <v>202</v>
      </c>
      <c r="D83" s="80">
        <f>'MID Term 2'!R87</f>
        <v>70</v>
      </c>
      <c r="E83" s="30" t="str">
        <f t="shared" si="1"/>
        <v>N</v>
      </c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ht="16.5" customHeight="1">
      <c r="A84" s="63">
        <v>82.0</v>
      </c>
      <c r="B84" s="26" t="s">
        <v>203</v>
      </c>
      <c r="C84" s="26" t="s">
        <v>204</v>
      </c>
      <c r="D84" s="80">
        <f>'MID Term 2'!R88</f>
        <v>69</v>
      </c>
      <c r="E84" s="30" t="str">
        <f t="shared" si="1"/>
        <v>N</v>
      </c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ht="16.5" customHeight="1">
      <c r="A85" s="72">
        <v>83.0</v>
      </c>
      <c r="B85" s="26" t="s">
        <v>205</v>
      </c>
      <c r="C85" s="26" t="s">
        <v>206</v>
      </c>
      <c r="D85" s="80">
        <f>'MID Term 2'!R89</f>
        <v>69</v>
      </c>
      <c r="E85" s="30" t="str">
        <f t="shared" si="1"/>
        <v>N</v>
      </c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ht="16.5" customHeight="1">
      <c r="A86" s="72">
        <v>84.0</v>
      </c>
      <c r="B86" s="26" t="s">
        <v>207</v>
      </c>
      <c r="C86" s="26" t="s">
        <v>208</v>
      </c>
      <c r="D86" s="80">
        <f>'MID Term 2'!R90</f>
        <v>41</v>
      </c>
      <c r="E86" s="30" t="str">
        <f t="shared" si="1"/>
        <v>Y</v>
      </c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ht="16.5" customHeight="1">
      <c r="A87" s="63">
        <v>85.0</v>
      </c>
      <c r="B87" s="26" t="s">
        <v>209</v>
      </c>
      <c r="C87" s="26" t="s">
        <v>210</v>
      </c>
      <c r="D87" s="80">
        <f>'MID Term 2'!R91</f>
        <v>62</v>
      </c>
      <c r="E87" s="30" t="str">
        <f t="shared" si="1"/>
        <v>N</v>
      </c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ht="16.5" customHeight="1">
      <c r="A88" s="72">
        <v>86.0</v>
      </c>
      <c r="B88" s="26" t="s">
        <v>211</v>
      </c>
      <c r="C88" s="26" t="s">
        <v>212</v>
      </c>
      <c r="D88" s="80">
        <f>'MID Term 2'!R92</f>
        <v>70</v>
      </c>
      <c r="E88" s="30" t="str">
        <f t="shared" si="1"/>
        <v>N</v>
      </c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ht="16.5" customHeight="1">
      <c r="A89" s="72">
        <v>87.0</v>
      </c>
      <c r="B89" s="26" t="s">
        <v>213</v>
      </c>
      <c r="C89" s="26" t="s">
        <v>214</v>
      </c>
      <c r="D89" s="80">
        <f>'MID Term 2'!R93</f>
        <v>70</v>
      </c>
      <c r="E89" s="30" t="str">
        <f t="shared" si="1"/>
        <v>N</v>
      </c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ht="16.5" customHeight="1">
      <c r="A90" s="63">
        <v>88.0</v>
      </c>
      <c r="B90" s="26" t="s">
        <v>215</v>
      </c>
      <c r="C90" s="26" t="s">
        <v>216</v>
      </c>
      <c r="D90" s="80">
        <f>'MID Term 2'!R94</f>
        <v>46</v>
      </c>
      <c r="E90" s="30" t="str">
        <f t="shared" si="1"/>
        <v>N</v>
      </c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ht="16.5" customHeight="1">
      <c r="A91" s="72">
        <v>89.0</v>
      </c>
      <c r="B91" s="26" t="s">
        <v>217</v>
      </c>
      <c r="C91" s="26" t="s">
        <v>218</v>
      </c>
      <c r="D91" s="80">
        <f>'MID Term 2'!R95</f>
        <v>57</v>
      </c>
      <c r="E91" s="30" t="str">
        <f t="shared" si="1"/>
        <v>N</v>
      </c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ht="16.5" customHeight="1">
      <c r="A92" s="72">
        <v>90.0</v>
      </c>
      <c r="B92" s="26" t="s">
        <v>219</v>
      </c>
      <c r="C92" s="26" t="s">
        <v>220</v>
      </c>
      <c r="D92" s="80">
        <f>'MID Term 2'!R96</f>
        <v>39</v>
      </c>
      <c r="E92" s="30" t="str">
        <f t="shared" si="1"/>
        <v>Y</v>
      </c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ht="16.5" customHeight="1">
      <c r="A93" s="63">
        <v>91.0</v>
      </c>
      <c r="B93" s="26" t="s">
        <v>221</v>
      </c>
      <c r="C93" s="26" t="s">
        <v>222</v>
      </c>
      <c r="D93" s="80">
        <f>'MID Term 2'!R97</f>
        <v>57</v>
      </c>
      <c r="E93" s="30" t="str">
        <f t="shared" si="1"/>
        <v>N</v>
      </c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ht="16.5" customHeight="1">
      <c r="A94" s="72">
        <v>92.0</v>
      </c>
      <c r="B94" s="26" t="s">
        <v>223</v>
      </c>
      <c r="C94" s="26" t="s">
        <v>224</v>
      </c>
      <c r="D94" s="80">
        <f>'MID Term 2'!R98</f>
        <v>69</v>
      </c>
      <c r="E94" s="30" t="str">
        <f t="shared" si="1"/>
        <v>N</v>
      </c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ht="16.5" customHeight="1">
      <c r="A95" s="72">
        <v>93.0</v>
      </c>
      <c r="B95" s="26" t="s">
        <v>225</v>
      </c>
      <c r="C95" s="26" t="s">
        <v>226</v>
      </c>
      <c r="D95" s="80">
        <f>'MID Term 2'!R99</f>
        <v>66</v>
      </c>
      <c r="E95" s="30" t="str">
        <f t="shared" si="1"/>
        <v>N</v>
      </c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ht="16.5" customHeight="1">
      <c r="A96" s="63">
        <v>94.0</v>
      </c>
      <c r="B96" s="26" t="s">
        <v>227</v>
      </c>
      <c r="C96" s="26" t="s">
        <v>228</v>
      </c>
      <c r="D96" s="80">
        <f>'MID Term 2'!R100</f>
        <v>40</v>
      </c>
      <c r="E96" s="30" t="str">
        <f t="shared" si="1"/>
        <v>Y</v>
      </c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ht="16.5" customHeight="1">
      <c r="A97" s="72">
        <v>95.0</v>
      </c>
      <c r="B97" s="26" t="s">
        <v>229</v>
      </c>
      <c r="C97" s="26" t="s">
        <v>230</v>
      </c>
      <c r="D97" s="80">
        <f>'MID Term 2'!R101</f>
        <v>54</v>
      </c>
      <c r="E97" s="30" t="str">
        <f t="shared" si="1"/>
        <v>N</v>
      </c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ht="16.5" customHeight="1">
      <c r="A98" s="72">
        <v>96.0</v>
      </c>
      <c r="B98" s="26" t="s">
        <v>231</v>
      </c>
      <c r="C98" s="26" t="s">
        <v>232</v>
      </c>
      <c r="D98" s="80">
        <f>'MID Term 2'!R102</f>
        <v>64</v>
      </c>
      <c r="E98" s="30" t="str">
        <f t="shared" si="1"/>
        <v>N</v>
      </c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ht="16.5" customHeight="1">
      <c r="A99" s="63">
        <v>97.0</v>
      </c>
      <c r="B99" s="26" t="s">
        <v>233</v>
      </c>
      <c r="C99" s="26" t="s">
        <v>234</v>
      </c>
      <c r="D99" s="80">
        <f>'MID Term 2'!R103</f>
        <v>65</v>
      </c>
      <c r="E99" s="30" t="str">
        <f t="shared" si="1"/>
        <v>N</v>
      </c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ht="16.5" customHeight="1">
      <c r="A100" s="72">
        <v>98.0</v>
      </c>
      <c r="B100" s="26" t="s">
        <v>235</v>
      </c>
      <c r="C100" s="26" t="s">
        <v>236</v>
      </c>
      <c r="D100" s="80">
        <f>'MID Term 2'!R104</f>
        <v>70</v>
      </c>
      <c r="E100" s="30" t="str">
        <f t="shared" si="1"/>
        <v>N</v>
      </c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ht="16.5" customHeight="1">
      <c r="A101" s="72">
        <v>99.0</v>
      </c>
      <c r="B101" s="26" t="s">
        <v>237</v>
      </c>
      <c r="C101" s="26" t="s">
        <v>238</v>
      </c>
      <c r="D101" s="80">
        <f>'MID Term 2'!R105</f>
        <v>54</v>
      </c>
      <c r="E101" s="30" t="str">
        <f t="shared" si="1"/>
        <v>N</v>
      </c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ht="16.5" customHeight="1">
      <c r="A102" s="63">
        <v>100.0</v>
      </c>
      <c r="B102" s="26" t="s">
        <v>239</v>
      </c>
      <c r="C102" s="26" t="s">
        <v>240</v>
      </c>
      <c r="D102" s="80">
        <f>'MID Term 2'!R106</f>
        <v>68</v>
      </c>
      <c r="E102" s="30" t="str">
        <f t="shared" si="1"/>
        <v>N</v>
      </c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ht="16.5" customHeight="1">
      <c r="A103" s="72">
        <v>101.0</v>
      </c>
      <c r="B103" s="26" t="s">
        <v>241</v>
      </c>
      <c r="C103" s="26" t="s">
        <v>242</v>
      </c>
      <c r="D103" s="80">
        <f>'MID Term 2'!R107</f>
        <v>62</v>
      </c>
      <c r="E103" s="30" t="str">
        <f t="shared" si="1"/>
        <v>N</v>
      </c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ht="16.5" customHeight="1">
      <c r="A104" s="72">
        <v>102.0</v>
      </c>
      <c r="B104" s="26" t="s">
        <v>243</v>
      </c>
      <c r="C104" s="26" t="s">
        <v>244</v>
      </c>
      <c r="D104" s="80">
        <f>'MID Term 2'!R108</f>
        <v>60</v>
      </c>
      <c r="E104" s="30" t="str">
        <f t="shared" si="1"/>
        <v>N</v>
      </c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ht="16.5" customHeight="1">
      <c r="A105" s="63">
        <v>103.0</v>
      </c>
      <c r="B105" s="26" t="s">
        <v>245</v>
      </c>
      <c r="C105" s="26" t="s">
        <v>246</v>
      </c>
      <c r="D105" s="80">
        <f>'MID Term 2'!R109</f>
        <v>46</v>
      </c>
      <c r="E105" s="30" t="str">
        <f t="shared" si="1"/>
        <v>N</v>
      </c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ht="16.5" customHeight="1">
      <c r="A106" s="72">
        <v>104.0</v>
      </c>
      <c r="B106" s="26" t="s">
        <v>247</v>
      </c>
      <c r="C106" s="26" t="s">
        <v>248</v>
      </c>
      <c r="D106" s="80">
        <f>'MID Term 2'!R110</f>
        <v>67</v>
      </c>
      <c r="E106" s="30" t="str">
        <f t="shared" si="1"/>
        <v>N</v>
      </c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ht="16.5" customHeight="1">
      <c r="A107" s="72">
        <v>105.0</v>
      </c>
      <c r="B107" s="26" t="s">
        <v>249</v>
      </c>
      <c r="C107" s="26" t="s">
        <v>250</v>
      </c>
      <c r="D107" s="80">
        <f>'MID Term 2'!R111</f>
        <v>39</v>
      </c>
      <c r="E107" s="30" t="str">
        <f t="shared" si="1"/>
        <v>Y</v>
      </c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ht="16.5" customHeight="1">
      <c r="A108" s="63">
        <v>106.0</v>
      </c>
      <c r="B108" s="26" t="s">
        <v>251</v>
      </c>
      <c r="C108" s="26" t="s">
        <v>252</v>
      </c>
      <c r="D108" s="80">
        <f>'MID Term 2'!R112</f>
        <v>58</v>
      </c>
      <c r="E108" s="30" t="str">
        <f t="shared" si="1"/>
        <v>N</v>
      </c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ht="16.5" customHeight="1">
      <c r="A109" s="72">
        <v>107.0</v>
      </c>
      <c r="B109" s="26" t="s">
        <v>253</v>
      </c>
      <c r="C109" s="26" t="s">
        <v>254</v>
      </c>
      <c r="D109" s="80">
        <f>'MID Term 2'!R113</f>
        <v>62</v>
      </c>
      <c r="E109" s="30" t="str">
        <f t="shared" si="1"/>
        <v>N</v>
      </c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ht="16.5" customHeight="1">
      <c r="A110" s="72">
        <v>108.0</v>
      </c>
      <c r="B110" s="26" t="s">
        <v>255</v>
      </c>
      <c r="C110" s="26" t="s">
        <v>256</v>
      </c>
      <c r="D110" s="80">
        <f>'MID Term 2'!R114</f>
        <v>70</v>
      </c>
      <c r="E110" s="30" t="str">
        <f t="shared" si="1"/>
        <v>N</v>
      </c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ht="16.5" customHeight="1">
      <c r="A111" s="63">
        <v>109.0</v>
      </c>
      <c r="B111" s="26" t="s">
        <v>257</v>
      </c>
      <c r="C111" s="26" t="s">
        <v>258</v>
      </c>
      <c r="D111" s="80">
        <f>'MID Term 2'!R115</f>
        <v>66</v>
      </c>
      <c r="E111" s="30" t="str">
        <f t="shared" si="1"/>
        <v>N</v>
      </c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ht="16.5" customHeight="1">
      <c r="A112" s="72">
        <v>110.0</v>
      </c>
      <c r="B112" s="26" t="s">
        <v>259</v>
      </c>
      <c r="C112" s="26" t="s">
        <v>260</v>
      </c>
      <c r="D112" s="80">
        <f>'MID Term 2'!R116</f>
        <v>50</v>
      </c>
      <c r="E112" s="30" t="str">
        <f t="shared" si="1"/>
        <v>N</v>
      </c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ht="16.5" customHeight="1">
      <c r="A113" s="72">
        <v>111.0</v>
      </c>
      <c r="B113" s="26" t="s">
        <v>261</v>
      </c>
      <c r="C113" s="26" t="s">
        <v>262</v>
      </c>
      <c r="D113" s="80">
        <f>'MID Term 2'!R117</f>
        <v>54</v>
      </c>
      <c r="E113" s="30" t="str">
        <f t="shared" si="1"/>
        <v>N</v>
      </c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ht="16.5" customHeight="1">
      <c r="A114" s="63">
        <v>112.0</v>
      </c>
      <c r="B114" s="26" t="s">
        <v>263</v>
      </c>
      <c r="C114" s="26" t="s">
        <v>264</v>
      </c>
      <c r="D114" s="80">
        <f>'MID Term 2'!R118</f>
        <v>53</v>
      </c>
      <c r="E114" s="30" t="str">
        <f t="shared" si="1"/>
        <v>N</v>
      </c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ht="16.5" customHeight="1">
      <c r="A115" s="72">
        <v>113.0</v>
      </c>
      <c r="B115" s="26" t="s">
        <v>265</v>
      </c>
      <c r="C115" s="26" t="s">
        <v>266</v>
      </c>
      <c r="D115" s="80">
        <f>'MID Term 2'!R119</f>
        <v>63</v>
      </c>
      <c r="E115" s="30" t="str">
        <f t="shared" si="1"/>
        <v>N</v>
      </c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ht="16.5" customHeight="1">
      <c r="A116" s="72">
        <v>114.0</v>
      </c>
      <c r="B116" s="26" t="s">
        <v>267</v>
      </c>
      <c r="C116" s="26" t="s">
        <v>268</v>
      </c>
      <c r="D116" s="80">
        <f>'MID Term 2'!R120</f>
        <v>63</v>
      </c>
      <c r="E116" s="30" t="str">
        <f t="shared" si="1"/>
        <v>N</v>
      </c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ht="16.5" customHeight="1">
      <c r="A117" s="63">
        <v>115.0</v>
      </c>
      <c r="B117" s="26" t="s">
        <v>269</v>
      </c>
      <c r="C117" s="26" t="s">
        <v>270</v>
      </c>
      <c r="D117" s="80">
        <f>'MID Term 2'!R121</f>
        <v>68</v>
      </c>
      <c r="E117" s="30" t="str">
        <f t="shared" si="1"/>
        <v>N</v>
      </c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ht="16.5" customHeight="1">
      <c r="A118" s="72">
        <v>116.0</v>
      </c>
      <c r="B118" s="26" t="s">
        <v>271</v>
      </c>
      <c r="C118" s="26" t="s">
        <v>272</v>
      </c>
      <c r="D118" s="80">
        <f>'MID Term 2'!R122</f>
        <v>67</v>
      </c>
      <c r="E118" s="30" t="str">
        <f t="shared" si="1"/>
        <v>N</v>
      </c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ht="16.5" customHeight="1">
      <c r="A119" s="72">
        <v>117.0</v>
      </c>
      <c r="B119" s="26" t="s">
        <v>273</v>
      </c>
      <c r="C119" s="26" t="s">
        <v>274</v>
      </c>
      <c r="D119" s="80">
        <f>'MID Term 2'!R123</f>
        <v>67</v>
      </c>
      <c r="E119" s="30" t="str">
        <f t="shared" si="1"/>
        <v>N</v>
      </c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ht="16.5" customHeight="1">
      <c r="A120" s="63">
        <v>118.0</v>
      </c>
      <c r="B120" s="26" t="s">
        <v>275</v>
      </c>
      <c r="C120" s="26" t="s">
        <v>276</v>
      </c>
      <c r="D120" s="80">
        <f>'MID Term 2'!R124</f>
        <v>60</v>
      </c>
      <c r="E120" s="30" t="str">
        <f t="shared" si="1"/>
        <v>N</v>
      </c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ht="16.5" customHeight="1">
      <c r="A121" s="72">
        <v>119.0</v>
      </c>
      <c r="B121" s="26" t="s">
        <v>277</v>
      </c>
      <c r="C121" s="26" t="s">
        <v>278</v>
      </c>
      <c r="D121" s="80">
        <f>'MID Term 2'!R125</f>
        <v>58</v>
      </c>
      <c r="E121" s="30" t="str">
        <f t="shared" si="1"/>
        <v>N</v>
      </c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ht="16.5" customHeight="1">
      <c r="A122" s="72">
        <v>120.0</v>
      </c>
      <c r="B122" s="26" t="s">
        <v>279</v>
      </c>
      <c r="C122" s="26" t="s">
        <v>280</v>
      </c>
      <c r="D122" s="80">
        <f>'MID Term 2'!R126</f>
        <v>66</v>
      </c>
      <c r="E122" s="30" t="str">
        <f t="shared" si="1"/>
        <v>N</v>
      </c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ht="16.5" customHeight="1">
      <c r="A123" s="63">
        <v>121.0</v>
      </c>
      <c r="B123" s="26" t="s">
        <v>281</v>
      </c>
      <c r="C123" s="26" t="s">
        <v>282</v>
      </c>
      <c r="D123" s="80">
        <f>'MID Term 2'!R127</f>
        <v>58</v>
      </c>
      <c r="E123" s="30" t="str">
        <f t="shared" si="1"/>
        <v>N</v>
      </c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ht="16.5" customHeight="1">
      <c r="A124" s="72">
        <v>122.0</v>
      </c>
      <c r="B124" s="26" t="s">
        <v>283</v>
      </c>
      <c r="C124" s="26" t="s">
        <v>284</v>
      </c>
      <c r="D124" s="80">
        <f>'MID Term 2'!R128</f>
        <v>67</v>
      </c>
      <c r="E124" s="30" t="str">
        <f t="shared" si="1"/>
        <v>N</v>
      </c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ht="16.5" customHeight="1">
      <c r="A125" s="72">
        <v>123.0</v>
      </c>
      <c r="B125" s="26" t="s">
        <v>285</v>
      </c>
      <c r="C125" s="26" t="s">
        <v>286</v>
      </c>
      <c r="D125" s="80">
        <f>'MID Term 2'!R129</f>
        <v>68</v>
      </c>
      <c r="E125" s="30" t="str">
        <f t="shared" si="1"/>
        <v>N</v>
      </c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ht="16.5" customHeight="1">
      <c r="A126" s="63">
        <v>124.0</v>
      </c>
      <c r="B126" s="26" t="s">
        <v>287</v>
      </c>
      <c r="C126" s="26" t="s">
        <v>288</v>
      </c>
      <c r="D126" s="80">
        <f>'MID Term 2'!R130</f>
        <v>58</v>
      </c>
      <c r="E126" s="30" t="str">
        <f t="shared" si="1"/>
        <v>N</v>
      </c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ht="16.5" customHeight="1">
      <c r="A127" s="72">
        <v>125.0</v>
      </c>
      <c r="B127" s="26" t="s">
        <v>289</v>
      </c>
      <c r="C127" s="26" t="s">
        <v>290</v>
      </c>
      <c r="D127" s="80">
        <f>'MID Term 2'!R131</f>
        <v>66</v>
      </c>
      <c r="E127" s="30" t="str">
        <f t="shared" si="1"/>
        <v>N</v>
      </c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ht="16.5" customHeight="1">
      <c r="A128" s="72">
        <v>126.0</v>
      </c>
      <c r="B128" s="26" t="s">
        <v>291</v>
      </c>
      <c r="C128" s="26" t="s">
        <v>292</v>
      </c>
      <c r="D128" s="80">
        <f>'MID Term 2'!R132</f>
        <v>53</v>
      </c>
      <c r="E128" s="30" t="str">
        <f t="shared" si="1"/>
        <v>N</v>
      </c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ht="16.5" customHeight="1">
      <c r="A129" s="63">
        <v>127.0</v>
      </c>
      <c r="B129" s="26" t="s">
        <v>293</v>
      </c>
      <c r="C129" s="26" t="s">
        <v>294</v>
      </c>
      <c r="D129" s="80">
        <f>'MID Term 2'!R133</f>
        <v>67</v>
      </c>
      <c r="E129" s="30" t="str">
        <f t="shared" si="1"/>
        <v>N</v>
      </c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ht="16.5" customHeight="1">
      <c r="A130" s="72">
        <v>128.0</v>
      </c>
      <c r="B130" s="26" t="s">
        <v>295</v>
      </c>
      <c r="C130" s="26" t="s">
        <v>296</v>
      </c>
      <c r="D130" s="80">
        <f>'MID Term 2'!R134</f>
        <v>51</v>
      </c>
      <c r="E130" s="30" t="str">
        <f t="shared" si="1"/>
        <v>N</v>
      </c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ht="16.5" customHeight="1">
      <c r="A131" s="72">
        <v>129.0</v>
      </c>
      <c r="B131" s="26" t="s">
        <v>297</v>
      </c>
      <c r="C131" s="26" t="s">
        <v>298</v>
      </c>
      <c r="D131" s="80">
        <f>'MID Term 2'!R135</f>
        <v>58</v>
      </c>
      <c r="E131" s="30" t="str">
        <f t="shared" si="1"/>
        <v>N</v>
      </c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ht="16.5" customHeight="1">
      <c r="A132" s="63">
        <v>130.0</v>
      </c>
      <c r="B132" s="26" t="s">
        <v>299</v>
      </c>
      <c r="C132" s="26" t="s">
        <v>300</v>
      </c>
      <c r="D132" s="80">
        <f>'MID Term 2'!R136</f>
        <v>68</v>
      </c>
      <c r="E132" s="30" t="str">
        <f t="shared" si="1"/>
        <v>N</v>
      </c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ht="16.5" customHeight="1">
      <c r="A133" s="72">
        <v>131.0</v>
      </c>
      <c r="B133" s="26" t="s">
        <v>301</v>
      </c>
      <c r="C133" s="26" t="s">
        <v>302</v>
      </c>
      <c r="D133" s="80">
        <f>'MID Term 2'!R137</f>
        <v>70</v>
      </c>
      <c r="E133" s="30" t="str">
        <f t="shared" si="1"/>
        <v>N</v>
      </c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ht="16.5" customHeight="1">
      <c r="A134" s="72">
        <v>132.0</v>
      </c>
      <c r="B134" s="26" t="s">
        <v>303</v>
      </c>
      <c r="C134" s="26" t="s">
        <v>304</v>
      </c>
      <c r="D134" s="80">
        <f>'MID Term 2'!R138</f>
        <v>42</v>
      </c>
      <c r="E134" s="30" t="str">
        <f t="shared" si="1"/>
        <v>Y</v>
      </c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ht="16.5" customHeight="1">
      <c r="A135" s="63">
        <v>133.0</v>
      </c>
      <c r="B135" s="26" t="s">
        <v>305</v>
      </c>
      <c r="C135" s="26" t="s">
        <v>306</v>
      </c>
      <c r="D135" s="80">
        <f>'MID Term 2'!R139</f>
        <v>68</v>
      </c>
      <c r="E135" s="30" t="str">
        <f t="shared" si="1"/>
        <v>N</v>
      </c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ht="16.5" customHeight="1">
      <c r="A136" s="72">
        <v>134.0</v>
      </c>
      <c r="B136" s="26" t="s">
        <v>307</v>
      </c>
      <c r="C136" s="26" t="s">
        <v>308</v>
      </c>
      <c r="D136" s="80">
        <f>'MID Term 2'!R140</f>
        <v>57</v>
      </c>
      <c r="E136" s="30" t="str">
        <f t="shared" si="1"/>
        <v>N</v>
      </c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ht="16.5" customHeight="1">
      <c r="A137" s="72">
        <v>135.0</v>
      </c>
      <c r="B137" s="26" t="s">
        <v>309</v>
      </c>
      <c r="C137" s="26" t="s">
        <v>310</v>
      </c>
      <c r="D137" s="80">
        <f>'MID Term 2'!R141</f>
        <v>64</v>
      </c>
      <c r="E137" s="30" t="str">
        <f t="shared" si="1"/>
        <v>N</v>
      </c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ht="16.5" customHeight="1">
      <c r="A138" s="63">
        <v>136.0</v>
      </c>
      <c r="B138" s="26" t="s">
        <v>311</v>
      </c>
      <c r="C138" s="26" t="s">
        <v>312</v>
      </c>
      <c r="D138" s="80">
        <f>'MID Term 2'!R142</f>
        <v>67</v>
      </c>
      <c r="E138" s="30" t="str">
        <f t="shared" si="1"/>
        <v>N</v>
      </c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ht="16.5" customHeight="1">
      <c r="A139" s="72">
        <v>137.0</v>
      </c>
      <c r="B139" s="26" t="s">
        <v>313</v>
      </c>
      <c r="C139" s="26" t="s">
        <v>314</v>
      </c>
      <c r="D139" s="80">
        <f>'MID Term 2'!R143</f>
        <v>66</v>
      </c>
      <c r="E139" s="30" t="str">
        <f t="shared" si="1"/>
        <v>N</v>
      </c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ht="16.5" customHeight="1">
      <c r="A140" s="72">
        <v>138.0</v>
      </c>
      <c r="B140" s="26" t="s">
        <v>315</v>
      </c>
      <c r="C140" s="26" t="s">
        <v>316</v>
      </c>
      <c r="D140" s="80">
        <f>'MID Term 2'!R144</f>
        <v>65</v>
      </c>
      <c r="E140" s="30" t="str">
        <f t="shared" si="1"/>
        <v>N</v>
      </c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ht="16.5" customHeight="1">
      <c r="A141" s="63">
        <v>139.0</v>
      </c>
      <c r="B141" s="26" t="s">
        <v>317</v>
      </c>
      <c r="C141" s="26" t="s">
        <v>318</v>
      </c>
      <c r="D141" s="80">
        <f>'MID Term 2'!R145</f>
        <v>53</v>
      </c>
      <c r="E141" s="30" t="str">
        <f t="shared" si="1"/>
        <v>N</v>
      </c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ht="16.5" customHeight="1">
      <c r="A142" s="72">
        <v>140.0</v>
      </c>
      <c r="B142" s="26" t="s">
        <v>319</v>
      </c>
      <c r="C142" s="26" t="s">
        <v>320</v>
      </c>
      <c r="D142" s="80">
        <f>'MID Term 2'!R146</f>
        <v>67</v>
      </c>
      <c r="E142" s="30" t="str">
        <f t="shared" si="1"/>
        <v>N</v>
      </c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ht="16.5" customHeight="1">
      <c r="A143" s="72">
        <v>141.0</v>
      </c>
      <c r="B143" s="26" t="s">
        <v>321</v>
      </c>
      <c r="C143" s="26" t="s">
        <v>322</v>
      </c>
      <c r="D143" s="80">
        <f>'MID Term 2'!R147</f>
        <v>44</v>
      </c>
      <c r="E143" s="30" t="str">
        <f t="shared" si="1"/>
        <v>Y</v>
      </c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ht="16.5" customHeight="1">
      <c r="A144" s="63">
        <v>142.0</v>
      </c>
      <c r="B144" s="26" t="s">
        <v>323</v>
      </c>
      <c r="C144" s="26" t="s">
        <v>324</v>
      </c>
      <c r="D144" s="80">
        <f>'MID Term 2'!R148</f>
        <v>61</v>
      </c>
      <c r="E144" s="30" t="str">
        <f t="shared" si="1"/>
        <v>N</v>
      </c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ht="16.5" customHeight="1">
      <c r="A145" s="72">
        <v>143.0</v>
      </c>
      <c r="B145" s="26" t="s">
        <v>325</v>
      </c>
      <c r="C145" s="26" t="s">
        <v>326</v>
      </c>
      <c r="D145" s="80">
        <f>'MID Term 2'!R149</f>
        <v>46</v>
      </c>
      <c r="E145" s="30" t="str">
        <f t="shared" si="1"/>
        <v>N</v>
      </c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ht="16.5" customHeight="1">
      <c r="A146" s="72">
        <v>144.0</v>
      </c>
      <c r="B146" s="26" t="s">
        <v>327</v>
      </c>
      <c r="C146" s="26" t="s">
        <v>328</v>
      </c>
      <c r="D146" s="80">
        <f>'MID Term 2'!R150</f>
        <v>54</v>
      </c>
      <c r="E146" s="30" t="str">
        <f t="shared" si="1"/>
        <v>N</v>
      </c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ht="16.5" customHeight="1">
      <c r="A147" s="63">
        <v>145.0</v>
      </c>
      <c r="B147" s="26" t="s">
        <v>329</v>
      </c>
      <c r="C147" s="26" t="s">
        <v>330</v>
      </c>
      <c r="D147" s="80">
        <f>'MID Term 2'!R151</f>
        <v>64</v>
      </c>
      <c r="E147" s="30" t="str">
        <f t="shared" si="1"/>
        <v>N</v>
      </c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ht="16.5" customHeight="1">
      <c r="A148" s="72">
        <v>146.0</v>
      </c>
      <c r="B148" s="26" t="s">
        <v>331</v>
      </c>
      <c r="C148" s="26" t="s">
        <v>332</v>
      </c>
      <c r="D148" s="80">
        <f>'MID Term 2'!R152</f>
        <v>43</v>
      </c>
      <c r="E148" s="30" t="str">
        <f t="shared" si="1"/>
        <v>Y</v>
      </c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ht="16.5" customHeight="1">
      <c r="A149" s="72">
        <v>147.0</v>
      </c>
      <c r="B149" s="26" t="s">
        <v>333</v>
      </c>
      <c r="C149" s="26" t="s">
        <v>334</v>
      </c>
      <c r="D149" s="80">
        <f>'MID Term 2'!R153</f>
        <v>55</v>
      </c>
      <c r="E149" s="30" t="str">
        <f t="shared" si="1"/>
        <v>N</v>
      </c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ht="16.5" customHeight="1">
      <c r="A150" s="63">
        <v>148.0</v>
      </c>
      <c r="B150" s="26" t="s">
        <v>335</v>
      </c>
      <c r="C150" s="26" t="s">
        <v>336</v>
      </c>
      <c r="D150" s="80">
        <f>'MID Term 2'!R154</f>
        <v>43</v>
      </c>
      <c r="E150" s="30" t="str">
        <f t="shared" si="1"/>
        <v>Y</v>
      </c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ht="16.5" customHeight="1">
      <c r="A151" s="72">
        <v>149.0</v>
      </c>
      <c r="B151" s="26" t="s">
        <v>337</v>
      </c>
      <c r="C151" s="26" t="s">
        <v>338</v>
      </c>
      <c r="D151" s="80">
        <f>'MID Term 2'!R155</f>
        <v>57</v>
      </c>
      <c r="E151" s="30" t="str">
        <f t="shared" si="1"/>
        <v>N</v>
      </c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ht="16.5" customHeight="1">
      <c r="A152" s="72">
        <v>150.0</v>
      </c>
      <c r="B152" s="26" t="s">
        <v>339</v>
      </c>
      <c r="C152" s="26" t="s">
        <v>340</v>
      </c>
      <c r="D152" s="80">
        <f>'MID Term 2'!R156</f>
        <v>59</v>
      </c>
      <c r="E152" s="30" t="str">
        <f t="shared" si="1"/>
        <v>N</v>
      </c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ht="16.5" customHeight="1">
      <c r="A153" s="63">
        <v>151.0</v>
      </c>
      <c r="B153" s="26" t="s">
        <v>341</v>
      </c>
      <c r="C153" s="26" t="s">
        <v>342</v>
      </c>
      <c r="D153" s="80">
        <f>'MID Term 2'!R157</f>
        <v>70</v>
      </c>
      <c r="E153" s="30" t="str">
        <f t="shared" si="1"/>
        <v>N</v>
      </c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ht="16.5" customHeight="1">
      <c r="A154" s="72">
        <v>152.0</v>
      </c>
      <c r="B154" s="26" t="s">
        <v>343</v>
      </c>
      <c r="C154" s="26" t="s">
        <v>344</v>
      </c>
      <c r="D154" s="80">
        <f>'MID Term 2'!R158</f>
        <v>61</v>
      </c>
      <c r="E154" s="30" t="str">
        <f t="shared" si="1"/>
        <v>N</v>
      </c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ht="16.5" customHeight="1">
      <c r="A155" s="72">
        <v>153.0</v>
      </c>
      <c r="B155" s="26" t="s">
        <v>345</v>
      </c>
      <c r="C155" s="26" t="s">
        <v>346</v>
      </c>
      <c r="D155" s="80">
        <f>'MID Term 2'!R159</f>
        <v>63</v>
      </c>
      <c r="E155" s="30" t="str">
        <f t="shared" si="1"/>
        <v>N</v>
      </c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ht="16.5" customHeight="1">
      <c r="A156" s="63">
        <v>154.0</v>
      </c>
      <c r="B156" s="26" t="s">
        <v>347</v>
      </c>
      <c r="C156" s="26" t="s">
        <v>348</v>
      </c>
      <c r="D156" s="80">
        <f>'MID Term 2'!R160</f>
        <v>59</v>
      </c>
      <c r="E156" s="30" t="str">
        <f t="shared" si="1"/>
        <v>N</v>
      </c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ht="16.5" customHeight="1">
      <c r="A157" s="72">
        <v>155.0</v>
      </c>
      <c r="B157" s="26" t="s">
        <v>349</v>
      </c>
      <c r="C157" s="26" t="s">
        <v>350</v>
      </c>
      <c r="D157" s="80">
        <f>'MID Term 2'!R161</f>
        <v>66</v>
      </c>
      <c r="E157" s="30" t="str">
        <f t="shared" si="1"/>
        <v>N</v>
      </c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ht="16.5" customHeight="1">
      <c r="A158" s="72">
        <v>156.0</v>
      </c>
      <c r="B158" s="26" t="s">
        <v>351</v>
      </c>
      <c r="C158" s="26" t="s">
        <v>352</v>
      </c>
      <c r="D158" s="80">
        <f>'MID Term 2'!R162</f>
        <v>65</v>
      </c>
      <c r="E158" s="30" t="str">
        <f t="shared" si="1"/>
        <v>N</v>
      </c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ht="16.5" customHeight="1">
      <c r="A159" s="63">
        <v>157.0</v>
      </c>
      <c r="B159" s="26" t="s">
        <v>353</v>
      </c>
      <c r="C159" s="26" t="s">
        <v>354</v>
      </c>
      <c r="D159" s="80">
        <f>'MID Term 2'!R163</f>
        <v>36</v>
      </c>
      <c r="E159" s="30" t="str">
        <f t="shared" si="1"/>
        <v>Y</v>
      </c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ht="16.5" customHeight="1">
      <c r="A160" s="72">
        <v>158.0</v>
      </c>
      <c r="B160" s="26" t="s">
        <v>355</v>
      </c>
      <c r="C160" s="26" t="s">
        <v>356</v>
      </c>
      <c r="D160" s="80">
        <f>'MID Term 2'!R164</f>
        <v>57</v>
      </c>
      <c r="E160" s="30" t="str">
        <f t="shared" si="1"/>
        <v>N</v>
      </c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ht="16.5" customHeight="1">
      <c r="A161" s="72">
        <v>159.0</v>
      </c>
      <c r="B161" s="26" t="s">
        <v>357</v>
      </c>
      <c r="C161" s="26" t="s">
        <v>358</v>
      </c>
      <c r="D161" s="80">
        <f>'MID Term 2'!R165</f>
        <v>40</v>
      </c>
      <c r="E161" s="30" t="str">
        <f t="shared" si="1"/>
        <v>Y</v>
      </c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ht="16.5" customHeight="1">
      <c r="A162" s="63">
        <v>160.0</v>
      </c>
      <c r="B162" s="26" t="s">
        <v>359</v>
      </c>
      <c r="C162" s="26" t="s">
        <v>360</v>
      </c>
      <c r="D162" s="80">
        <f>'MID Term 2'!R166</f>
        <v>39</v>
      </c>
      <c r="E162" s="30" t="str">
        <f t="shared" si="1"/>
        <v>Y</v>
      </c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ht="16.5" customHeight="1">
      <c r="A163" s="72">
        <v>161.0</v>
      </c>
      <c r="B163" s="26" t="s">
        <v>361</v>
      </c>
      <c r="C163" s="26" t="s">
        <v>362</v>
      </c>
      <c r="D163" s="80">
        <f>'MID Term 2'!R167</f>
        <v>63</v>
      </c>
      <c r="E163" s="30" t="str">
        <f t="shared" si="1"/>
        <v>N</v>
      </c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ht="16.5" customHeight="1">
      <c r="A164" s="72">
        <v>162.0</v>
      </c>
      <c r="B164" s="26" t="s">
        <v>363</v>
      </c>
      <c r="C164" s="26" t="s">
        <v>364</v>
      </c>
      <c r="D164" s="80">
        <f>'MID Term 2'!R168</f>
        <v>60</v>
      </c>
      <c r="E164" s="30" t="str">
        <f t="shared" si="1"/>
        <v>N</v>
      </c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ht="16.5" customHeight="1">
      <c r="A165" s="63">
        <v>163.0</v>
      </c>
      <c r="B165" s="26" t="s">
        <v>365</v>
      </c>
      <c r="C165" s="26" t="s">
        <v>366</v>
      </c>
      <c r="D165" s="80">
        <f>'MID Term 2'!R169</f>
        <v>67</v>
      </c>
      <c r="E165" s="30" t="str">
        <f t="shared" si="1"/>
        <v>N</v>
      </c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ht="16.5" customHeight="1">
      <c r="A166" s="72">
        <v>164.0</v>
      </c>
      <c r="B166" s="26" t="s">
        <v>367</v>
      </c>
      <c r="C166" s="26" t="s">
        <v>368</v>
      </c>
      <c r="D166" s="80">
        <f>'MID Term 2'!R170</f>
        <v>69</v>
      </c>
      <c r="E166" s="30" t="str">
        <f t="shared" si="1"/>
        <v>N</v>
      </c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ht="16.5" customHeight="1">
      <c r="A167" s="72">
        <v>165.0</v>
      </c>
      <c r="B167" s="26" t="s">
        <v>369</v>
      </c>
      <c r="C167" s="26" t="s">
        <v>370</v>
      </c>
      <c r="D167" s="80">
        <f>'MID Term 2'!R171</f>
        <v>67</v>
      </c>
      <c r="E167" s="30" t="str">
        <f t="shared" si="1"/>
        <v>N</v>
      </c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ht="16.5" customHeight="1">
      <c r="A168" s="63">
        <v>166.0</v>
      </c>
      <c r="B168" s="26" t="s">
        <v>371</v>
      </c>
      <c r="C168" s="26" t="s">
        <v>372</v>
      </c>
      <c r="D168" s="80">
        <f>'MID Term 2'!R172</f>
        <v>57</v>
      </c>
      <c r="E168" s="30" t="str">
        <f t="shared" si="1"/>
        <v>N</v>
      </c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ht="16.5" customHeight="1">
      <c r="A169" s="72">
        <v>167.0</v>
      </c>
      <c r="B169" s="26" t="s">
        <v>373</v>
      </c>
      <c r="C169" s="26" t="s">
        <v>374</v>
      </c>
      <c r="D169" s="80">
        <f>'MID Term 2'!R173</f>
        <v>68</v>
      </c>
      <c r="E169" s="30" t="str">
        <f t="shared" si="1"/>
        <v>N</v>
      </c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ht="16.5" customHeight="1">
      <c r="A170" s="72">
        <v>168.0</v>
      </c>
      <c r="B170" s="26" t="s">
        <v>375</v>
      </c>
      <c r="C170" s="26" t="s">
        <v>376</v>
      </c>
      <c r="D170" s="80">
        <f>'MID Term 2'!R174</f>
        <v>56</v>
      </c>
      <c r="E170" s="30" t="str">
        <f t="shared" si="1"/>
        <v>N</v>
      </c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ht="16.5" customHeight="1">
      <c r="A171" s="63">
        <v>169.0</v>
      </c>
      <c r="B171" s="26" t="s">
        <v>377</v>
      </c>
      <c r="C171" s="26" t="s">
        <v>378</v>
      </c>
      <c r="D171" s="80">
        <f>'MID Term 2'!R175</f>
        <v>69</v>
      </c>
      <c r="E171" s="30" t="str">
        <f t="shared" si="1"/>
        <v>N</v>
      </c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ht="16.5" customHeight="1">
      <c r="A172" s="72">
        <v>170.0</v>
      </c>
      <c r="B172" s="26" t="s">
        <v>379</v>
      </c>
      <c r="C172" s="26" t="s">
        <v>380</v>
      </c>
      <c r="D172" s="80">
        <f>'MID Term 2'!R176</f>
        <v>55</v>
      </c>
      <c r="E172" s="30" t="str">
        <f t="shared" si="1"/>
        <v>N</v>
      </c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ht="16.5" customHeight="1">
      <c r="A173" s="72">
        <v>171.0</v>
      </c>
      <c r="B173" s="26" t="s">
        <v>381</v>
      </c>
      <c r="C173" s="26" t="s">
        <v>382</v>
      </c>
      <c r="D173" s="80">
        <f>'MID Term 2'!R177</f>
        <v>69</v>
      </c>
      <c r="E173" s="30" t="str">
        <f t="shared" si="1"/>
        <v>N</v>
      </c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ht="16.5" customHeight="1">
      <c r="A174" s="63">
        <v>172.0</v>
      </c>
      <c r="B174" s="26" t="s">
        <v>383</v>
      </c>
      <c r="C174" s="26" t="s">
        <v>384</v>
      </c>
      <c r="D174" s="80">
        <f>'MID Term 2'!R178</f>
        <v>58</v>
      </c>
      <c r="E174" s="30" t="str">
        <f t="shared" si="1"/>
        <v>N</v>
      </c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ht="16.5" customHeight="1">
      <c r="A175" s="72">
        <v>173.0</v>
      </c>
      <c r="B175" s="26" t="s">
        <v>385</v>
      </c>
      <c r="C175" s="26" t="s">
        <v>386</v>
      </c>
      <c r="D175" s="80">
        <f>'MID Term 2'!R179</f>
        <v>46</v>
      </c>
      <c r="E175" s="30" t="str">
        <f t="shared" si="1"/>
        <v>N</v>
      </c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ht="16.5" customHeight="1">
      <c r="A176" s="72">
        <v>174.0</v>
      </c>
      <c r="B176" s="26" t="s">
        <v>387</v>
      </c>
      <c r="C176" s="26" t="s">
        <v>388</v>
      </c>
      <c r="D176" s="80">
        <f>'MID Term 2'!R180</f>
        <v>37</v>
      </c>
      <c r="E176" s="30" t="str">
        <f t="shared" si="1"/>
        <v>Y</v>
      </c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ht="16.5" customHeight="1">
      <c r="A177" s="63">
        <v>175.0</v>
      </c>
      <c r="B177" s="26" t="s">
        <v>389</v>
      </c>
      <c r="C177" s="26" t="s">
        <v>390</v>
      </c>
      <c r="D177" s="80">
        <f>'MID Term 2'!R181</f>
        <v>55</v>
      </c>
      <c r="E177" s="30" t="str">
        <f t="shared" si="1"/>
        <v>N</v>
      </c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ht="16.5" customHeight="1">
      <c r="A178" s="72">
        <v>176.0</v>
      </c>
      <c r="B178" s="26" t="s">
        <v>391</v>
      </c>
      <c r="C178" s="26" t="s">
        <v>392</v>
      </c>
      <c r="D178" s="80">
        <f>'MID Term 2'!R182</f>
        <v>52</v>
      </c>
      <c r="E178" s="30" t="str">
        <f t="shared" si="1"/>
        <v>N</v>
      </c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ht="16.5" customHeight="1">
      <c r="A179" s="72">
        <v>177.0</v>
      </c>
      <c r="B179" s="26" t="s">
        <v>393</v>
      </c>
      <c r="C179" s="26" t="s">
        <v>394</v>
      </c>
      <c r="D179" s="80">
        <f>'MID Term 2'!R183</f>
        <v>62</v>
      </c>
      <c r="E179" s="30" t="str">
        <f t="shared" si="1"/>
        <v>N</v>
      </c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ht="16.5" customHeight="1">
      <c r="A180" s="63">
        <v>178.0</v>
      </c>
      <c r="B180" s="26" t="s">
        <v>395</v>
      </c>
      <c r="C180" s="26" t="s">
        <v>396</v>
      </c>
      <c r="D180" s="80">
        <f>'MID Term 2'!R184</f>
        <v>48</v>
      </c>
      <c r="E180" s="30" t="str">
        <f t="shared" si="1"/>
        <v>N</v>
      </c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ht="13.5" customHeight="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ht="13.5" customHeight="1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ht="13.5" customHeight="1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ht="13.5" customHeight="1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ht="13.5" customHeight="1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ht="13.5" customHeight="1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ht="13.5" customHeight="1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ht="13.5" customHeight="1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ht="13.5" customHeight="1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ht="13.5" customHeight="1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ht="13.5" customHeight="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ht="13.5" customHeight="1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ht="13.5" customHeight="1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ht="13.5" customHeight="1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ht="13.5" customHeight="1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ht="13.5" customHeight="1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ht="13.5" customHeight="1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ht="13.5" customHeight="1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ht="13.5" customHeight="1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ht="13.5" customHeight="1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ht="13.5" customHeight="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ht="13.5" customHeight="1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ht="13.5" customHeight="1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ht="13.5" customHeight="1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ht="13.5" customHeight="1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ht="13.5" customHeight="1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ht="13.5" customHeight="1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ht="13.5" customHeight="1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ht="13.5" customHeight="1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ht="13.5" customHeight="1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ht="13.5" customHeight="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ht="13.5" customHeight="1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ht="13.5" customHeight="1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ht="13.5" customHeight="1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ht="13.5" customHeight="1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ht="13.5" customHeight="1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ht="13.5" customHeight="1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ht="13.5" customHeight="1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ht="13.5" customHeight="1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ht="13.5" customHeight="1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ht="13.5" customHeight="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ht="13.5" customHeight="1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ht="13.5" customHeight="1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ht="13.5" customHeight="1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ht="13.5" customHeight="1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ht="13.5" customHeight="1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ht="13.5" customHeight="1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ht="13.5" customHeight="1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ht="13.5" customHeight="1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ht="13.5" customHeight="1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ht="13.5" customHeight="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ht="13.5" customHeight="1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ht="13.5" customHeight="1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ht="13.5" customHeight="1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ht="13.5" customHeight="1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ht="13.5" customHeight="1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ht="13.5" customHeight="1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ht="13.5" customHeight="1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ht="13.5" customHeight="1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ht="13.5" customHeight="1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ht="13.5" customHeight="1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ht="13.5" customHeight="1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ht="13.5" customHeight="1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ht="13.5" customHeight="1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ht="13.5" customHeight="1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ht="13.5" customHeight="1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ht="13.5" customHeight="1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ht="13.5" customHeight="1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ht="13.5" customHeight="1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ht="13.5" customHeight="1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ht="13.5" customHeight="1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ht="13.5" customHeight="1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ht="13.5" customHeight="1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ht="13.5" customHeight="1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ht="13.5" customHeight="1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ht="13.5" customHeight="1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ht="13.5" customHeight="1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ht="13.5" customHeight="1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ht="13.5" customHeight="1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ht="13.5" customHeight="1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ht="13.5" customHeight="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ht="13.5" customHeight="1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ht="13.5" customHeight="1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ht="13.5" customHeight="1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ht="13.5" customHeight="1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ht="13.5" customHeight="1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ht="13.5" customHeight="1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ht="13.5" customHeight="1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ht="13.5" customHeight="1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ht="13.5" customHeight="1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ht="13.5" customHeight="1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ht="13.5" customHeight="1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ht="13.5" customHeight="1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ht="13.5" customHeight="1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ht="13.5" customHeight="1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ht="13.5" customHeight="1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ht="13.5" customHeight="1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ht="13.5" customHeight="1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ht="13.5" customHeight="1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ht="13.5" customHeight="1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ht="13.5" customHeight="1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ht="13.5" customHeight="1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ht="13.5" customHeight="1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ht="13.5" customHeight="1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ht="13.5" customHeight="1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ht="13.5" customHeight="1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ht="13.5" customHeight="1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ht="13.5" customHeight="1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ht="13.5" customHeight="1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ht="13.5" customHeight="1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ht="13.5" customHeight="1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ht="13.5" customHeight="1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ht="13.5" customHeight="1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ht="13.5" customHeight="1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ht="13.5" customHeight="1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ht="13.5" customHeight="1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ht="13.5" customHeight="1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ht="13.5" customHeight="1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ht="13.5" customHeight="1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ht="13.5" customHeight="1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ht="13.5" customHeight="1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ht="13.5" customHeight="1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ht="13.5" customHeight="1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ht="13.5" customHeight="1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ht="13.5" customHeight="1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ht="13.5" customHeight="1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ht="13.5" customHeight="1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ht="13.5" customHeight="1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ht="13.5" customHeight="1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ht="13.5" customHeight="1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ht="13.5" customHeight="1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ht="13.5" customHeight="1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ht="13.5" customHeight="1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ht="13.5" customHeight="1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ht="13.5" customHeight="1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ht="13.5" customHeight="1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ht="13.5" customHeight="1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ht="13.5" customHeight="1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ht="13.5" customHeight="1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ht="13.5" customHeight="1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ht="13.5" customHeight="1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ht="13.5" customHeight="1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ht="13.5" customHeight="1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ht="13.5" customHeight="1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ht="13.5" customHeight="1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ht="13.5" customHeight="1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ht="13.5" customHeight="1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ht="13.5" customHeight="1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ht="13.5" customHeight="1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ht="13.5" customHeight="1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ht="13.5" customHeight="1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ht="13.5" customHeight="1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ht="13.5" customHeight="1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ht="13.5" customHeight="1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ht="13.5" customHeight="1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ht="13.5" customHeight="1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ht="13.5" customHeight="1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ht="13.5" customHeight="1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ht="13.5" customHeight="1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ht="13.5" customHeight="1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ht="13.5" customHeight="1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ht="13.5" customHeight="1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ht="13.5" customHeight="1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ht="13.5" customHeight="1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ht="13.5" customHeight="1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ht="13.5" customHeight="1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ht="13.5" customHeight="1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ht="13.5" customHeight="1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ht="13.5" customHeight="1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ht="13.5" customHeight="1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ht="13.5" customHeight="1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ht="13.5" customHeight="1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ht="13.5" customHeight="1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ht="13.5" customHeight="1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ht="13.5" customHeight="1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ht="13.5" customHeight="1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ht="13.5" customHeight="1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ht="13.5" customHeight="1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ht="13.5" customHeight="1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ht="13.5" customHeight="1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ht="13.5" customHeight="1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ht="13.5" customHeight="1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ht="13.5" customHeight="1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ht="13.5" customHeight="1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ht="13.5" customHeight="1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ht="13.5" customHeight="1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ht="13.5" customHeight="1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ht="13.5" customHeight="1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ht="13.5" customHeight="1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ht="13.5" customHeight="1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ht="13.5" customHeight="1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ht="13.5" customHeight="1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ht="13.5" customHeight="1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ht="13.5" customHeight="1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ht="13.5" customHeight="1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ht="13.5" customHeight="1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ht="13.5" customHeight="1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ht="13.5" customHeight="1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ht="13.5" customHeight="1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ht="13.5" customHeight="1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ht="15.75" customHeight="1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ht="15.75" customHeight="1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ht="15.75" customHeight="1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ht="15.75" customHeight="1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ht="15.75" customHeight="1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ht="15.75" customHeight="1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ht="15.75" customHeight="1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ht="15.75" customHeight="1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ht="15.75" customHeight="1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ht="15.75" customHeight="1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ht="15.75" customHeight="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ht="15.75" customHeight="1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ht="15.75" customHeight="1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ht="15.75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ht="15.75" customHeight="1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ht="15.75" customHeight="1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ht="15.75" customHeight="1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ht="15.75" customHeight="1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ht="15.75" customHeight="1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ht="15.75" customHeight="1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ht="15.75" customHeight="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ht="15.75" customHeight="1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ht="15.75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ht="15.75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ht="15.75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ht="15.75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ht="15.75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ht="15.75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ht="15.75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ht="15.75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ht="15.75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ht="15.75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ht="15.75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ht="15.75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ht="15.75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ht="15.75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ht="15.75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ht="15.75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ht="15.75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ht="15.75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ht="15.75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ht="15.75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ht="15.75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ht="15.75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ht="15.75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ht="15.75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ht="15.75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ht="15.75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ht="15.75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ht="15.75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ht="15.75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ht="15.75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ht="15.75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ht="15.75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ht="15.75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ht="15.75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ht="15.75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ht="15.75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ht="15.75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ht="15.75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ht="15.75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ht="15.75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ht="15.75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ht="15.75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ht="15.75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ht="15.75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ht="15.75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ht="15.75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ht="15.75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ht="15.75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ht="15.75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ht="15.75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ht="15.75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ht="15.75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ht="15.75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ht="15.75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ht="15.75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ht="15.75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ht="15.75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ht="15.75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ht="15.75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ht="15.75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ht="15.75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ht="15.75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ht="15.75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ht="15.75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ht="15.75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ht="15.75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ht="15.75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ht="15.75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ht="15.75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ht="15.75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ht="15.75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ht="15.75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ht="15.75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ht="15.75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ht="15.75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ht="15.75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ht="15.75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ht="15.75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ht="15.75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ht="15.75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ht="15.75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ht="15.75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ht="15.75" customHeight="1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ht="15.75" customHeight="1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ht="15.75" customHeight="1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ht="15.75" customHeight="1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ht="15.75" customHeight="1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ht="15.75" customHeight="1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ht="15.75" customHeight="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ht="15.75" customHeight="1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ht="15.75" customHeight="1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ht="15.75" customHeight="1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ht="15.75" customHeight="1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ht="15.75" customHeight="1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ht="15.75" customHeight="1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ht="15.75" customHeight="1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ht="15.75" customHeight="1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ht="15.75" customHeight="1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ht="15.75" customHeight="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ht="15.75" customHeight="1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ht="15.75" customHeight="1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ht="15.75" customHeight="1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ht="15.75" customHeight="1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ht="15.75" customHeight="1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ht="15.75" customHeight="1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ht="15.75" customHeight="1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ht="15.75" customHeight="1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ht="15.75" customHeight="1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ht="15.75" customHeight="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ht="15.75" customHeight="1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ht="15.75" customHeight="1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ht="15.75" customHeight="1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ht="15.75" customHeight="1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ht="15.75" customHeight="1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ht="15.75" customHeight="1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ht="15.75" customHeight="1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ht="15.75" customHeight="1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ht="15.75" customHeight="1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ht="15.75" customHeight="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ht="15.75" customHeight="1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ht="15.75" customHeight="1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ht="15.75" customHeight="1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ht="15.75" customHeight="1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ht="15.75" customHeight="1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ht="15.75" customHeight="1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ht="15.75" customHeight="1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ht="15.75" customHeight="1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ht="15.75" customHeight="1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ht="15.75" customHeight="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ht="15.75" customHeight="1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ht="15.75" customHeight="1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ht="15.75" customHeight="1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ht="15.75" customHeight="1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ht="15.75" customHeight="1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ht="15.75" customHeight="1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ht="15.75" customHeight="1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ht="15.75" customHeight="1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ht="15.75" customHeight="1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ht="15.75" customHeight="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ht="15.75" customHeight="1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ht="15.75" customHeight="1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ht="15.75" customHeight="1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ht="15.75" customHeight="1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ht="15.75" customHeight="1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ht="15.75" customHeight="1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ht="15.75" customHeight="1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ht="15.75" customHeight="1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ht="15.75" customHeight="1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ht="15.75" customHeight="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ht="15.75" customHeight="1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ht="15.75" customHeight="1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ht="15.75" customHeight="1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ht="15.75" customHeight="1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ht="15.75" customHeight="1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ht="15.75" customHeight="1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ht="15.75" customHeight="1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ht="15.75" customHeight="1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ht="15.75" customHeight="1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ht="15.75" customHeight="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ht="15.75" customHeight="1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ht="15.75" customHeight="1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ht="15.75" customHeight="1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ht="15.75" customHeight="1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ht="15.75" customHeight="1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ht="15.75" customHeight="1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ht="15.75" customHeight="1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ht="15.75" customHeight="1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ht="15.75" customHeight="1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ht="15.75" customHeight="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ht="15.75" customHeight="1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ht="15.75" customHeight="1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ht="15.75" customHeight="1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ht="15.75" customHeight="1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ht="15.75" customHeight="1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ht="15.75" customHeight="1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ht="15.75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ht="15.75" customHeight="1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ht="15.75" customHeight="1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ht="15.75" customHeight="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ht="15.75" customHeight="1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ht="15.75" customHeight="1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ht="15.75" customHeight="1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ht="15.75" customHeight="1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ht="15.75" customHeight="1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ht="15.75" customHeight="1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ht="15.75" customHeight="1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ht="15.75" customHeight="1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ht="15.75" customHeight="1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ht="15.75" customHeight="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ht="15.75" customHeight="1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ht="15.75" customHeight="1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ht="15.75" customHeight="1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ht="15.75" customHeight="1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ht="15.75" customHeight="1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ht="15.75" customHeight="1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ht="15.75" customHeight="1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ht="15.75" customHeight="1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ht="15.75" customHeight="1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ht="15.75" customHeight="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ht="15.75" customHeight="1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ht="15.75" customHeight="1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ht="15.75" customHeight="1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ht="15.75" customHeight="1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ht="15.75" customHeight="1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ht="15.75" customHeight="1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ht="15.75" customHeight="1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ht="15.75" customHeight="1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ht="15.75" customHeight="1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ht="15.75" customHeight="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ht="15.75" customHeight="1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ht="15.75" customHeight="1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ht="15.75" customHeight="1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ht="15.75" customHeight="1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ht="15.75" customHeight="1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ht="15.75" customHeight="1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ht="15.75" customHeight="1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ht="15.75" customHeight="1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ht="15.75" customHeight="1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ht="15.75" customHeight="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ht="15.75" customHeight="1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ht="15.75" customHeight="1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ht="15.75" customHeight="1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ht="15.75" customHeight="1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ht="15.75" customHeight="1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ht="15.75" customHeight="1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ht="15.75" customHeight="1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ht="15.75" customHeight="1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ht="15.75" customHeight="1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ht="15.75" customHeight="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ht="15.75" customHeight="1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ht="15.75" customHeight="1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ht="15.75" customHeight="1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ht="15.75" customHeight="1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ht="15.75" customHeight="1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ht="15.75" customHeight="1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ht="15.75" customHeight="1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ht="15.75" customHeight="1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ht="15.75" customHeight="1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ht="15.75" customHeight="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ht="15.75" customHeight="1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ht="15.75" customHeight="1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ht="15.75" customHeight="1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ht="15.75" customHeight="1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ht="15.75" customHeight="1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ht="15.75" customHeight="1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ht="15.75" customHeight="1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ht="15.75" customHeight="1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ht="15.75" customHeight="1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ht="15.75" customHeight="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ht="15.75" customHeight="1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ht="15.75" customHeight="1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ht="15.75" customHeight="1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ht="15.75" customHeight="1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ht="15.75" customHeight="1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ht="15.75" customHeight="1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ht="15.75" customHeight="1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ht="15.75" customHeight="1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ht="15.75" customHeight="1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ht="15.75" customHeight="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ht="15.75" customHeight="1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ht="15.75" customHeight="1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ht="15.75" customHeight="1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ht="15.75" customHeight="1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ht="15.75" customHeight="1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ht="15.75" customHeight="1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ht="15.75" customHeight="1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ht="15.75" customHeight="1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ht="15.75" customHeight="1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ht="15.75" customHeight="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ht="15.75" customHeight="1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ht="15.75" customHeight="1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ht="15.75" customHeight="1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ht="15.75" customHeight="1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ht="15.75" customHeight="1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ht="15.75" customHeight="1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ht="15.75" customHeight="1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ht="15.75" customHeight="1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ht="15.75" customHeight="1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ht="15.75" customHeight="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ht="15.75" customHeight="1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ht="15.75" customHeight="1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ht="15.75" customHeight="1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ht="15.75" customHeight="1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ht="15.75" customHeight="1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ht="15.75" customHeight="1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ht="15.75" customHeight="1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ht="15.75" customHeight="1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ht="15.75" customHeight="1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ht="15.75" customHeight="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ht="15.75" customHeight="1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ht="15.75" customHeight="1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ht="15.75" customHeight="1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ht="15.75" customHeight="1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ht="15.75" customHeight="1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ht="15.75" customHeight="1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ht="15.75" customHeight="1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ht="15.75" customHeight="1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ht="15.75" customHeight="1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ht="15.75" customHeight="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ht="15.75" customHeight="1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ht="15.75" customHeight="1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ht="15.75" customHeight="1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ht="15.75" customHeight="1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ht="15.75" customHeight="1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ht="15.75" customHeight="1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ht="15.75" customHeight="1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ht="15.75" customHeight="1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ht="15.75" customHeight="1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ht="15.75" customHeight="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ht="15.75" customHeight="1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ht="15.75" customHeight="1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ht="15.75" customHeight="1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ht="15.75" customHeight="1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ht="15.75" customHeight="1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ht="15.75" customHeight="1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ht="15.75" customHeight="1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ht="15.75" customHeight="1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ht="15.75" customHeight="1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ht="15.75" customHeight="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ht="15.75" customHeight="1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ht="15.75" customHeight="1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ht="15.75" customHeight="1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ht="15.75" customHeight="1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ht="15.75" customHeight="1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ht="15.75" customHeight="1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ht="15.75" customHeight="1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ht="15.75" customHeight="1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ht="15.75" customHeight="1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ht="15.75" customHeight="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ht="15.75" customHeight="1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ht="15.75" customHeight="1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ht="15.75" customHeight="1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ht="15.75" customHeight="1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ht="15.75" customHeight="1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ht="15.75" customHeight="1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ht="15.75" customHeight="1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ht="15.75" customHeight="1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ht="15.75" customHeight="1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ht="15.75" customHeight="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ht="15.75" customHeight="1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ht="15.75" customHeight="1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ht="15.75" customHeight="1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ht="15.75" customHeight="1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ht="15.75" customHeight="1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ht="15.75" customHeight="1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ht="15.75" customHeight="1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ht="15.75" customHeight="1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ht="15.75" customHeight="1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ht="15.75" customHeight="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ht="15.75" customHeight="1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ht="15.75" customHeight="1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ht="15.75" customHeight="1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ht="15.75" customHeight="1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ht="15.75" customHeight="1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ht="15.75" customHeight="1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ht="15.75" customHeight="1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ht="15.75" customHeight="1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ht="15.75" customHeight="1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ht="15.75" customHeight="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ht="15.75" customHeight="1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ht="15.75" customHeight="1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ht="15.75" customHeight="1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ht="15.75" customHeight="1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ht="15.75" customHeight="1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ht="15.75" customHeight="1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ht="15.75" customHeight="1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ht="15.75" customHeight="1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ht="15.75" customHeight="1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ht="15.75" customHeight="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ht="15.75" customHeight="1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ht="15.75" customHeight="1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ht="15.75" customHeight="1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ht="15.75" customHeight="1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ht="15.75" customHeight="1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ht="15.75" customHeight="1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ht="15.75" customHeight="1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ht="15.75" customHeight="1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ht="15.75" customHeight="1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ht="15.75" customHeight="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ht="15.75" customHeight="1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ht="15.75" customHeight="1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ht="15.75" customHeight="1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ht="15.75" customHeight="1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ht="15.75" customHeight="1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ht="15.75" customHeight="1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ht="15.75" customHeight="1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ht="15.75" customHeight="1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ht="15.75" customHeight="1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ht="15.75" customHeight="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ht="15.75" customHeight="1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ht="15.75" customHeight="1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ht="15.75" customHeight="1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ht="15.75" customHeight="1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ht="15.75" customHeight="1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ht="15.75" customHeight="1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ht="15.75" customHeight="1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ht="15.75" customHeight="1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ht="15.75" customHeight="1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ht="15.75" customHeight="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ht="15.75" customHeight="1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ht="15.75" customHeight="1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ht="15.75" customHeight="1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ht="15.75" customHeight="1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ht="15.75" customHeight="1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ht="15.75" customHeight="1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ht="15.75" customHeight="1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ht="15.75" customHeight="1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ht="15.75" customHeight="1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ht="15.75" customHeight="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ht="15.75" customHeight="1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ht="15.75" customHeight="1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ht="15.75" customHeight="1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ht="15.75" customHeight="1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ht="15.75" customHeight="1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ht="15.75" customHeight="1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ht="15.75" customHeight="1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ht="15.75" customHeight="1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ht="15.75" customHeight="1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ht="15.75" customHeight="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ht="15.75" customHeight="1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ht="15.75" customHeight="1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ht="15.75" customHeight="1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ht="15.75" customHeight="1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ht="15.75" customHeight="1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ht="15.75" customHeight="1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ht="15.75" customHeight="1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ht="15.75" customHeight="1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ht="15.75" customHeight="1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ht="15.75" customHeight="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ht="15.75" customHeight="1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ht="15.75" customHeight="1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ht="15.75" customHeight="1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ht="15.75" customHeight="1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ht="15.75" customHeight="1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ht="15.75" customHeight="1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ht="15.75" customHeight="1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ht="15.75" customHeight="1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ht="15.75" customHeight="1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ht="15.75" customHeight="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ht="15.75" customHeight="1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ht="15.75" customHeight="1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ht="15.75" customHeight="1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ht="15.75" customHeight="1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ht="15.75" customHeight="1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ht="15.75" customHeight="1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ht="15.75" customHeight="1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ht="15.75" customHeight="1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ht="15.75" customHeight="1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ht="15.75" customHeight="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ht="15.75" customHeight="1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ht="15.75" customHeight="1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ht="15.75" customHeight="1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ht="15.75" customHeight="1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ht="15.75" customHeight="1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ht="15.75" customHeight="1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ht="15.75" customHeight="1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ht="15.75" customHeight="1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ht="15.75" customHeight="1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ht="15.75" customHeight="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ht="15.75" customHeight="1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ht="15.75" customHeight="1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ht="15.75" customHeight="1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ht="15.75" customHeight="1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ht="15.75" customHeight="1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ht="15.75" customHeight="1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ht="15.75" customHeight="1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ht="15.75" customHeight="1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ht="15.75" customHeight="1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ht="15.75" customHeight="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ht="15.75" customHeight="1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ht="15.75" customHeight="1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ht="15.75" customHeight="1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ht="15.75" customHeight="1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ht="15.75" customHeight="1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ht="15.75" customHeight="1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ht="15.75" customHeight="1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ht="15.75" customHeight="1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ht="15.75" customHeight="1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ht="15.75" customHeight="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ht="15.75" customHeight="1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ht="15.75" customHeight="1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ht="15.75" customHeight="1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ht="15.75" customHeight="1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ht="15.75" customHeight="1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ht="15.75" customHeight="1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ht="15.75" customHeight="1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ht="15.75" customHeight="1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ht="15.75" customHeight="1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ht="15.75" customHeight="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ht="15.75" customHeight="1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ht="15.75" customHeight="1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ht="15.75" customHeight="1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ht="15.75" customHeight="1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ht="15.75" customHeight="1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ht="15.75" customHeight="1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ht="15.75" customHeight="1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ht="15.75" customHeight="1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ht="15.75" customHeight="1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ht="15.75" customHeight="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ht="15.75" customHeight="1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ht="15.75" customHeight="1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ht="15.75" customHeight="1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ht="15.75" customHeight="1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ht="15.75" customHeight="1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ht="15.75" customHeight="1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ht="15.75" customHeight="1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ht="15.75" customHeight="1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ht="15.75" customHeight="1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ht="15.75" customHeight="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ht="15.75" customHeight="1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ht="15.75" customHeight="1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ht="15.75" customHeight="1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ht="15.75" customHeight="1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ht="15.75" customHeight="1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ht="15.75" customHeight="1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ht="15.75" customHeight="1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ht="15.75" customHeight="1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ht="15.75" customHeight="1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ht="15.75" customHeight="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ht="15.75" customHeight="1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ht="15.75" customHeight="1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ht="15.75" customHeight="1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ht="15.75" customHeight="1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ht="15.75" customHeight="1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ht="15.75" customHeight="1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ht="15.75" customHeight="1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ht="15.75" customHeight="1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ht="15.75" customHeight="1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ht="15.75" customHeight="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ht="15.75" customHeight="1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ht="15.75" customHeight="1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ht="15.75" customHeight="1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ht="15.75" customHeight="1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ht="15.75" customHeight="1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ht="15.75" customHeight="1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ht="15.75" customHeight="1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ht="15.75" customHeight="1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ht="15.75" customHeight="1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ht="15.75" customHeight="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ht="15.75" customHeight="1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ht="15.75" customHeight="1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ht="15.75" customHeight="1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ht="15.75" customHeight="1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ht="15.75" customHeight="1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ht="15.75" customHeight="1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ht="15.75" customHeight="1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ht="15.75" customHeight="1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ht="15.75" customHeight="1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ht="15.75" customHeight="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ht="15.75" customHeight="1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ht="15.75" customHeight="1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ht="15.75" customHeight="1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ht="15.75" customHeight="1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ht="15.75" customHeight="1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ht="15.75" customHeight="1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ht="15.75" customHeight="1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ht="15.75" customHeight="1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ht="15.75" customHeight="1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ht="15.75" customHeight="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ht="15.75" customHeight="1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ht="15.75" customHeight="1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ht="15.75" customHeight="1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ht="15.75" customHeight="1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ht="15.75" customHeight="1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ht="15.75" customHeight="1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ht="15.75" customHeight="1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ht="15.75" customHeight="1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ht="15.75" customHeight="1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ht="15.75" customHeight="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ht="15.75" customHeight="1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ht="15.75" customHeight="1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ht="15.75" customHeight="1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ht="15.75" customHeight="1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ht="15.75" customHeight="1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ht="15.75" customHeight="1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ht="15.75" customHeight="1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ht="15.75" customHeight="1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ht="15.75" customHeight="1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ht="15.75" customHeight="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ht="15.75" customHeight="1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ht="15.75" customHeight="1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ht="15.75" customHeight="1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ht="15.75" customHeight="1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ht="15.75" customHeight="1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ht="15.75" customHeight="1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ht="15.75" customHeight="1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ht="15.75" customHeight="1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ht="15.75" customHeight="1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ht="15.75" customHeight="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ht="15.75" customHeight="1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ht="15.75" customHeight="1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ht="15.75" customHeight="1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ht="15.75" customHeight="1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ht="15.75" customHeight="1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ht="15.75" customHeight="1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ht="15.75" customHeight="1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ht="15.75" customHeight="1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ht="15.75" customHeight="1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mergeCells count="1">
    <mergeCell ref="A1:E1"/>
  </mergeCells>
  <conditionalFormatting sqref="E3:E180">
    <cfRule type="cellIs" dxfId="2" priority="1" operator="equal">
      <formula>"Y"</formula>
    </cfRule>
  </conditionalFormatting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3.5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4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45" t="s">
        <v>440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4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45" t="s">
        <v>441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86"/>
      <c r="Q4" s="86"/>
      <c r="R4" s="86"/>
      <c r="S4" s="86"/>
      <c r="T4" s="86"/>
      <c r="U4" s="86"/>
      <c r="V4" s="86"/>
      <c r="W4" s="86"/>
      <c r="X4" s="86"/>
      <c r="Y4" s="86"/>
    </row>
    <row r="5" ht="19.5" customHeight="1">
      <c r="A5" s="58" t="s">
        <v>30</v>
      </c>
      <c r="B5" s="59" t="s">
        <v>31</v>
      </c>
      <c r="C5" s="52" t="s">
        <v>32</v>
      </c>
      <c r="D5" s="58" t="s">
        <v>20</v>
      </c>
      <c r="E5" s="58" t="s">
        <v>21</v>
      </c>
      <c r="F5" s="58" t="s">
        <v>22</v>
      </c>
      <c r="G5" s="58" t="s">
        <v>23</v>
      </c>
      <c r="H5" s="58" t="s">
        <v>24</v>
      </c>
      <c r="I5" s="45" t="s">
        <v>442</v>
      </c>
      <c r="J5" s="2"/>
      <c r="K5" s="2"/>
      <c r="L5" s="2"/>
      <c r="M5" s="3"/>
      <c r="N5" s="58" t="s">
        <v>35</v>
      </c>
      <c r="O5" s="58" t="s">
        <v>35</v>
      </c>
      <c r="P5" s="18"/>
      <c r="Q5" s="18"/>
      <c r="R5" s="18"/>
      <c r="S5" s="18"/>
      <c r="T5" s="18"/>
      <c r="U5" s="18"/>
      <c r="V5" s="18"/>
      <c r="W5" s="18"/>
      <c r="X5" s="18"/>
      <c r="Y5" s="18"/>
    </row>
    <row r="6" ht="19.5" customHeight="1">
      <c r="A6" s="60"/>
      <c r="B6" s="60"/>
      <c r="C6" s="52" t="s">
        <v>421</v>
      </c>
      <c r="D6" s="19"/>
      <c r="E6" s="19"/>
      <c r="F6" s="19"/>
      <c r="G6" s="19"/>
      <c r="H6" s="19"/>
      <c r="I6" s="58" t="s">
        <v>20</v>
      </c>
      <c r="J6" s="58" t="s">
        <v>21</v>
      </c>
      <c r="K6" s="58" t="s">
        <v>22</v>
      </c>
      <c r="L6" s="58" t="s">
        <v>23</v>
      </c>
      <c r="M6" s="58" t="s">
        <v>24</v>
      </c>
      <c r="N6" s="60"/>
      <c r="O6" s="60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60"/>
      <c r="B7" s="60"/>
      <c r="C7" s="52"/>
      <c r="D7" s="52" t="s">
        <v>35</v>
      </c>
      <c r="E7" s="52" t="s">
        <v>35</v>
      </c>
      <c r="F7" s="52" t="s">
        <v>35</v>
      </c>
      <c r="G7" s="52" t="s">
        <v>35</v>
      </c>
      <c r="H7" s="52" t="s">
        <v>35</v>
      </c>
      <c r="I7" s="19"/>
      <c r="J7" s="19"/>
      <c r="K7" s="19"/>
      <c r="L7" s="19"/>
      <c r="M7" s="19"/>
      <c r="N7" s="19"/>
      <c r="O7" s="19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19"/>
      <c r="B8" s="19"/>
      <c r="C8" s="52" t="s">
        <v>37</v>
      </c>
      <c r="D8" s="52">
        <f>' MID Term 1'!D6</f>
        <v>28</v>
      </c>
      <c r="E8" s="52">
        <f>' MID Term 1'!H6</f>
        <v>28</v>
      </c>
      <c r="F8" s="52">
        <f>' MID Term 1'!L6+'MID Term 2'!F6</f>
        <v>28</v>
      </c>
      <c r="G8" s="52">
        <f>'MID Term 2'!J6</f>
        <v>28</v>
      </c>
      <c r="H8" s="52">
        <f>'MID Term 2'!N6</f>
        <v>28</v>
      </c>
      <c r="I8" s="87">
        <v>0.75</v>
      </c>
      <c r="J8" s="87">
        <v>0.75</v>
      </c>
      <c r="K8" s="87">
        <v>0.75</v>
      </c>
      <c r="L8" s="87">
        <v>0.75</v>
      </c>
      <c r="M8" s="87">
        <v>0.75</v>
      </c>
      <c r="N8" s="58">
        <v>140.0</v>
      </c>
      <c r="O8" s="58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45" t="s">
        <v>40</v>
      </c>
      <c r="B9" s="2"/>
      <c r="C9" s="3"/>
      <c r="D9" s="88">
        <v>0.75</v>
      </c>
      <c r="E9" s="88">
        <v>0.75</v>
      </c>
      <c r="F9" s="88">
        <v>0.75</v>
      </c>
      <c r="G9" s="88">
        <v>0.75</v>
      </c>
      <c r="H9" s="88">
        <v>0.75</v>
      </c>
      <c r="I9" s="19"/>
      <c r="J9" s="19"/>
      <c r="K9" s="19"/>
      <c r="L9" s="19"/>
      <c r="M9" s="19"/>
      <c r="N9" s="19"/>
      <c r="O9" s="19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10">
        <v>1.0</v>
      </c>
      <c r="B10" s="26" t="s">
        <v>41</v>
      </c>
      <c r="C10" s="26" t="s">
        <v>42</v>
      </c>
      <c r="D10" s="54">
        <f>' MID Term 1'!D7</f>
        <v>27</v>
      </c>
      <c r="E10" s="89">
        <f>' MID Term 1'!H7</f>
        <v>24</v>
      </c>
      <c r="F10" s="54">
        <f>' MID Term 1'!L7+'MID Term 2'!F7</f>
        <v>17</v>
      </c>
      <c r="G10" s="54">
        <f>'MID Term 2'!J7</f>
        <v>13</v>
      </c>
      <c r="H10" s="89">
        <f>'MID Term 2'!N7</f>
        <v>27</v>
      </c>
      <c r="I10" s="54">
        <f t="shared" ref="I10:I187" si="1">IF((D10/$D$8)&gt;=$I$8,1,0)</f>
        <v>1</v>
      </c>
      <c r="J10" s="54">
        <f t="shared" ref="J10:J187" si="2">IF((E10/$E$8)&gt;=$J$8,1,0)</f>
        <v>1</v>
      </c>
      <c r="K10" s="54">
        <f t="shared" ref="K10:K187" si="3">IF((F10/$F$8)&gt;=$K$8,1,0)</f>
        <v>0</v>
      </c>
      <c r="L10" s="54">
        <f t="shared" ref="L10:L187" si="4">IF((G10/$G$8)&gt;=$L$8,1,0)</f>
        <v>0</v>
      </c>
      <c r="M10" s="54">
        <f t="shared" ref="M10:M187" si="5">IF((H10/$H$8)&gt;=$M$8,1,0)</f>
        <v>1</v>
      </c>
      <c r="N10" s="54">
        <f t="shared" ref="N10:N187" si="6">SUM(D10:H10)</f>
        <v>108</v>
      </c>
      <c r="O10" s="54">
        <f t="shared" ref="O10:O187" si="7">ROUND(N10/2,0)</f>
        <v>54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10">
        <v>2.0</v>
      </c>
      <c r="B11" s="26" t="s">
        <v>43</v>
      </c>
      <c r="C11" s="26" t="s">
        <v>44</v>
      </c>
      <c r="D11" s="54">
        <f>' MID Term 1'!D8</f>
        <v>28</v>
      </c>
      <c r="E11" s="89">
        <f>' MID Term 1'!H8</f>
        <v>26</v>
      </c>
      <c r="F11" s="54">
        <f>' MID Term 1'!L8+'MID Term 2'!F8</f>
        <v>24</v>
      </c>
      <c r="G11" s="54">
        <f>'MID Term 2'!J8</f>
        <v>28</v>
      </c>
      <c r="H11" s="89">
        <f>'MID Term 2'!N8</f>
        <v>20</v>
      </c>
      <c r="I11" s="54">
        <f t="shared" si="1"/>
        <v>1</v>
      </c>
      <c r="J11" s="54">
        <f t="shared" si="2"/>
        <v>1</v>
      </c>
      <c r="K11" s="54">
        <f t="shared" si="3"/>
        <v>1</v>
      </c>
      <c r="L11" s="54">
        <f t="shared" si="4"/>
        <v>1</v>
      </c>
      <c r="M11" s="54">
        <f t="shared" si="5"/>
        <v>0</v>
      </c>
      <c r="N11" s="54">
        <f t="shared" si="6"/>
        <v>126</v>
      </c>
      <c r="O11" s="54">
        <f t="shared" si="7"/>
        <v>63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10">
        <v>3.0</v>
      </c>
      <c r="B12" s="26" t="s">
        <v>45</v>
      </c>
      <c r="C12" s="26" t="s">
        <v>46</v>
      </c>
      <c r="D12" s="54">
        <f>' MID Term 1'!D9</f>
        <v>26</v>
      </c>
      <c r="E12" s="89">
        <f>' MID Term 1'!H9</f>
        <v>27</v>
      </c>
      <c r="F12" s="54">
        <f>' MID Term 1'!L9+'MID Term 2'!F9</f>
        <v>24</v>
      </c>
      <c r="G12" s="54">
        <f>'MID Term 2'!J9</f>
        <v>26</v>
      </c>
      <c r="H12" s="89">
        <f>'MID Term 2'!N9</f>
        <v>27</v>
      </c>
      <c r="I12" s="54">
        <f t="shared" si="1"/>
        <v>1</v>
      </c>
      <c r="J12" s="54">
        <f t="shared" si="2"/>
        <v>1</v>
      </c>
      <c r="K12" s="54">
        <f t="shared" si="3"/>
        <v>1</v>
      </c>
      <c r="L12" s="54">
        <f t="shared" si="4"/>
        <v>1</v>
      </c>
      <c r="M12" s="54">
        <f t="shared" si="5"/>
        <v>1</v>
      </c>
      <c r="N12" s="54">
        <f t="shared" si="6"/>
        <v>130</v>
      </c>
      <c r="O12" s="54">
        <f t="shared" si="7"/>
        <v>65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9.5" customHeight="1">
      <c r="A13" s="10">
        <v>4.0</v>
      </c>
      <c r="B13" s="26" t="s">
        <v>47</v>
      </c>
      <c r="C13" s="26" t="s">
        <v>48</v>
      </c>
      <c r="D13" s="54">
        <f>' MID Term 1'!D10</f>
        <v>28</v>
      </c>
      <c r="E13" s="89">
        <f>' MID Term 1'!H10</f>
        <v>26</v>
      </c>
      <c r="F13" s="54">
        <f>' MID Term 1'!L10+'MID Term 2'!F10</f>
        <v>28</v>
      </c>
      <c r="G13" s="54">
        <f>'MID Term 2'!J10</f>
        <v>28</v>
      </c>
      <c r="H13" s="89">
        <f>'MID Term 2'!N10</f>
        <v>26</v>
      </c>
      <c r="I13" s="54">
        <f t="shared" si="1"/>
        <v>1</v>
      </c>
      <c r="J13" s="54">
        <f t="shared" si="2"/>
        <v>1</v>
      </c>
      <c r="K13" s="54">
        <f t="shared" si="3"/>
        <v>1</v>
      </c>
      <c r="L13" s="54">
        <f t="shared" si="4"/>
        <v>1</v>
      </c>
      <c r="M13" s="54">
        <f t="shared" si="5"/>
        <v>1</v>
      </c>
      <c r="N13" s="54">
        <f t="shared" si="6"/>
        <v>136</v>
      </c>
      <c r="O13" s="54">
        <f t="shared" si="7"/>
        <v>68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9.5" customHeight="1">
      <c r="A14" s="10">
        <v>5.0</v>
      </c>
      <c r="B14" s="26" t="s">
        <v>49</v>
      </c>
      <c r="C14" s="26" t="s">
        <v>50</v>
      </c>
      <c r="D14" s="54">
        <f>' MID Term 1'!D11</f>
        <v>26</v>
      </c>
      <c r="E14" s="89">
        <f>' MID Term 1'!H11</f>
        <v>28</v>
      </c>
      <c r="F14" s="54">
        <f>' MID Term 1'!L11+'MID Term 2'!F11</f>
        <v>26</v>
      </c>
      <c r="G14" s="89">
        <f>'MID Term 2'!J11</f>
        <v>29</v>
      </c>
      <c r="H14" s="54">
        <f>'MID Term 2'!N11</f>
        <v>26</v>
      </c>
      <c r="I14" s="54">
        <f t="shared" si="1"/>
        <v>1</v>
      </c>
      <c r="J14" s="54">
        <f t="shared" si="2"/>
        <v>1</v>
      </c>
      <c r="K14" s="54">
        <f t="shared" si="3"/>
        <v>1</v>
      </c>
      <c r="L14" s="54">
        <f t="shared" si="4"/>
        <v>1</v>
      </c>
      <c r="M14" s="54">
        <f t="shared" si="5"/>
        <v>1</v>
      </c>
      <c r="N14" s="54">
        <f t="shared" si="6"/>
        <v>135</v>
      </c>
      <c r="O14" s="54">
        <f t="shared" si="7"/>
        <v>68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9.5" customHeight="1">
      <c r="A15" s="10">
        <v>6.0</v>
      </c>
      <c r="B15" s="26" t="s">
        <v>51</v>
      </c>
      <c r="C15" s="26" t="s">
        <v>52</v>
      </c>
      <c r="D15" s="54">
        <f>' MID Term 1'!D12</f>
        <v>26</v>
      </c>
      <c r="E15" s="89">
        <f>' MID Term 1'!H12</f>
        <v>28</v>
      </c>
      <c r="F15" s="54">
        <f>' MID Term 1'!L12+'MID Term 2'!F12</f>
        <v>28</v>
      </c>
      <c r="G15" s="54">
        <f>'MID Term 2'!J12</f>
        <v>26</v>
      </c>
      <c r="H15" s="89">
        <f>'MID Term 2'!N12</f>
        <v>28</v>
      </c>
      <c r="I15" s="54">
        <f t="shared" si="1"/>
        <v>1</v>
      </c>
      <c r="J15" s="54">
        <f t="shared" si="2"/>
        <v>1</v>
      </c>
      <c r="K15" s="54">
        <f t="shared" si="3"/>
        <v>1</v>
      </c>
      <c r="L15" s="54">
        <f t="shared" si="4"/>
        <v>1</v>
      </c>
      <c r="M15" s="54">
        <f t="shared" si="5"/>
        <v>1</v>
      </c>
      <c r="N15" s="54">
        <f t="shared" si="6"/>
        <v>136</v>
      </c>
      <c r="O15" s="54">
        <f t="shared" si="7"/>
        <v>68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10">
        <v>7.0</v>
      </c>
      <c r="B16" s="26" t="s">
        <v>53</v>
      </c>
      <c r="C16" s="26" t="s">
        <v>54</v>
      </c>
      <c r="D16" s="54">
        <f>' MID Term 1'!D13</f>
        <v>27</v>
      </c>
      <c r="E16" s="89">
        <f>' MID Term 1'!H13</f>
        <v>23</v>
      </c>
      <c r="F16" s="54">
        <f>' MID Term 1'!L13+'MID Term 2'!F13</f>
        <v>21</v>
      </c>
      <c r="G16" s="54">
        <f>'MID Term 2'!J13</f>
        <v>20</v>
      </c>
      <c r="H16" s="89">
        <f>'MID Term 2'!N13</f>
        <v>21</v>
      </c>
      <c r="I16" s="54">
        <f t="shared" si="1"/>
        <v>1</v>
      </c>
      <c r="J16" s="54">
        <f t="shared" si="2"/>
        <v>1</v>
      </c>
      <c r="K16" s="54">
        <f t="shared" si="3"/>
        <v>1</v>
      </c>
      <c r="L16" s="54">
        <f t="shared" si="4"/>
        <v>0</v>
      </c>
      <c r="M16" s="54">
        <f t="shared" si="5"/>
        <v>1</v>
      </c>
      <c r="N16" s="54">
        <f t="shared" si="6"/>
        <v>112</v>
      </c>
      <c r="O16" s="54">
        <f t="shared" si="7"/>
        <v>56</v>
      </c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10">
        <v>8.0</v>
      </c>
      <c r="B17" s="26" t="s">
        <v>55</v>
      </c>
      <c r="C17" s="26" t="s">
        <v>56</v>
      </c>
      <c r="D17" s="54">
        <f>' MID Term 1'!D14</f>
        <v>26</v>
      </c>
      <c r="E17" s="89">
        <f>' MID Term 1'!H14</f>
        <v>28</v>
      </c>
      <c r="F17" s="54">
        <f>' MID Term 1'!L14+'MID Term 2'!F14</f>
        <v>27</v>
      </c>
      <c r="G17" s="89">
        <f>'MID Term 2'!J14</f>
        <v>27</v>
      </c>
      <c r="H17" s="54">
        <f>'MID Term 2'!N14</f>
        <v>27</v>
      </c>
      <c r="I17" s="54">
        <f t="shared" si="1"/>
        <v>1</v>
      </c>
      <c r="J17" s="54">
        <f t="shared" si="2"/>
        <v>1</v>
      </c>
      <c r="K17" s="54">
        <f t="shared" si="3"/>
        <v>1</v>
      </c>
      <c r="L17" s="54">
        <f t="shared" si="4"/>
        <v>1</v>
      </c>
      <c r="M17" s="54">
        <f t="shared" si="5"/>
        <v>1</v>
      </c>
      <c r="N17" s="54">
        <f t="shared" si="6"/>
        <v>135</v>
      </c>
      <c r="O17" s="54">
        <f t="shared" si="7"/>
        <v>68</v>
      </c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10">
        <v>9.0</v>
      </c>
      <c r="B18" s="26" t="s">
        <v>57</v>
      </c>
      <c r="C18" s="26" t="s">
        <v>58</v>
      </c>
      <c r="D18" s="54">
        <f>' MID Term 1'!D15</f>
        <v>25</v>
      </c>
      <c r="E18" s="89">
        <f>' MID Term 1'!H15</f>
        <v>27</v>
      </c>
      <c r="F18" s="54">
        <f>' MID Term 1'!L15+'MID Term 2'!F15</f>
        <v>22</v>
      </c>
      <c r="G18" s="54">
        <f>'MID Term 2'!J15</f>
        <v>28</v>
      </c>
      <c r="H18" s="89">
        <f>'MID Term 2'!N15</f>
        <v>20</v>
      </c>
      <c r="I18" s="54">
        <f t="shared" si="1"/>
        <v>1</v>
      </c>
      <c r="J18" s="54">
        <f t="shared" si="2"/>
        <v>1</v>
      </c>
      <c r="K18" s="54">
        <f t="shared" si="3"/>
        <v>1</v>
      </c>
      <c r="L18" s="54">
        <f t="shared" si="4"/>
        <v>1</v>
      </c>
      <c r="M18" s="54">
        <f t="shared" si="5"/>
        <v>0</v>
      </c>
      <c r="N18" s="54">
        <f t="shared" si="6"/>
        <v>122</v>
      </c>
      <c r="O18" s="54">
        <f t="shared" si="7"/>
        <v>61</v>
      </c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10">
        <v>10.0</v>
      </c>
      <c r="B19" s="26" t="s">
        <v>59</v>
      </c>
      <c r="C19" s="26" t="s">
        <v>60</v>
      </c>
      <c r="D19" s="54">
        <f>' MID Term 1'!D16</f>
        <v>20</v>
      </c>
      <c r="E19" s="89">
        <f>' MID Term 1'!H16</f>
        <v>21</v>
      </c>
      <c r="F19" s="54">
        <f>' MID Term 1'!L16+'MID Term 2'!F16</f>
        <v>27</v>
      </c>
      <c r="G19" s="54">
        <f>'MID Term 2'!J16</f>
        <v>27</v>
      </c>
      <c r="H19" s="89">
        <f>'MID Term 2'!N16</f>
        <v>21</v>
      </c>
      <c r="I19" s="54">
        <f t="shared" si="1"/>
        <v>0</v>
      </c>
      <c r="J19" s="54">
        <f t="shared" si="2"/>
        <v>1</v>
      </c>
      <c r="K19" s="54">
        <f t="shared" si="3"/>
        <v>1</v>
      </c>
      <c r="L19" s="54">
        <f t="shared" si="4"/>
        <v>1</v>
      </c>
      <c r="M19" s="54">
        <f t="shared" si="5"/>
        <v>1</v>
      </c>
      <c r="N19" s="54">
        <f t="shared" si="6"/>
        <v>116</v>
      </c>
      <c r="O19" s="54">
        <f t="shared" si="7"/>
        <v>58</v>
      </c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9.5" customHeight="1">
      <c r="A20" s="10">
        <v>11.0</v>
      </c>
      <c r="B20" s="26" t="s">
        <v>61</v>
      </c>
      <c r="C20" s="26" t="s">
        <v>62</v>
      </c>
      <c r="D20" s="54">
        <f>' MID Term 1'!D17</f>
        <v>28</v>
      </c>
      <c r="E20" s="89">
        <f>' MID Term 1'!H17</f>
        <v>26</v>
      </c>
      <c r="F20" s="54">
        <f>' MID Term 1'!L17+'MID Term 2'!F17</f>
        <v>28</v>
      </c>
      <c r="G20" s="89">
        <f>'MID Term 2'!J17</f>
        <v>27</v>
      </c>
      <c r="H20" s="54">
        <f>'MID Term 2'!N17</f>
        <v>26</v>
      </c>
      <c r="I20" s="54">
        <f t="shared" si="1"/>
        <v>1</v>
      </c>
      <c r="J20" s="54">
        <f t="shared" si="2"/>
        <v>1</v>
      </c>
      <c r="K20" s="54">
        <f t="shared" si="3"/>
        <v>1</v>
      </c>
      <c r="L20" s="54">
        <f t="shared" si="4"/>
        <v>1</v>
      </c>
      <c r="M20" s="54">
        <f t="shared" si="5"/>
        <v>1</v>
      </c>
      <c r="N20" s="54">
        <f t="shared" si="6"/>
        <v>135</v>
      </c>
      <c r="O20" s="54">
        <f t="shared" si="7"/>
        <v>68</v>
      </c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9.5" customHeight="1">
      <c r="A21" s="10">
        <v>12.0</v>
      </c>
      <c r="B21" s="26" t="s">
        <v>63</v>
      </c>
      <c r="C21" s="26" t="s">
        <v>64</v>
      </c>
      <c r="D21" s="54">
        <f>' MID Term 1'!D18</f>
        <v>28</v>
      </c>
      <c r="E21" s="89">
        <f>' MID Term 1'!H18</f>
        <v>27</v>
      </c>
      <c r="F21" s="54">
        <f>' MID Term 1'!L18+'MID Term 2'!F18</f>
        <v>28</v>
      </c>
      <c r="G21" s="89">
        <f>'MID Term 2'!J18</f>
        <v>10</v>
      </c>
      <c r="H21" s="54">
        <f>'MID Term 2'!N18</f>
        <v>5</v>
      </c>
      <c r="I21" s="54">
        <f t="shared" si="1"/>
        <v>1</v>
      </c>
      <c r="J21" s="54">
        <f t="shared" si="2"/>
        <v>1</v>
      </c>
      <c r="K21" s="54">
        <f t="shared" si="3"/>
        <v>1</v>
      </c>
      <c r="L21" s="54">
        <f t="shared" si="4"/>
        <v>0</v>
      </c>
      <c r="M21" s="54">
        <f t="shared" si="5"/>
        <v>0</v>
      </c>
      <c r="N21" s="54">
        <f t="shared" si="6"/>
        <v>98</v>
      </c>
      <c r="O21" s="54">
        <f t="shared" si="7"/>
        <v>49</v>
      </c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10">
        <v>13.0</v>
      </c>
      <c r="B22" s="26" t="s">
        <v>65</v>
      </c>
      <c r="C22" s="26" t="s">
        <v>66</v>
      </c>
      <c r="D22" s="54">
        <f>' MID Term 1'!D19</f>
        <v>27</v>
      </c>
      <c r="E22" s="89">
        <f>' MID Term 1'!H19</f>
        <v>25</v>
      </c>
      <c r="F22" s="54">
        <f>' MID Term 1'!L19+'MID Term 2'!F19</f>
        <v>23</v>
      </c>
      <c r="G22" s="54">
        <f>'MID Term 2'!J19</f>
        <v>20</v>
      </c>
      <c r="H22" s="89">
        <f>'MID Term 2'!N19</f>
        <v>21</v>
      </c>
      <c r="I22" s="54">
        <f t="shared" si="1"/>
        <v>1</v>
      </c>
      <c r="J22" s="54">
        <f t="shared" si="2"/>
        <v>1</v>
      </c>
      <c r="K22" s="54">
        <f t="shared" si="3"/>
        <v>1</v>
      </c>
      <c r="L22" s="54">
        <f t="shared" si="4"/>
        <v>0</v>
      </c>
      <c r="M22" s="54">
        <f t="shared" si="5"/>
        <v>1</v>
      </c>
      <c r="N22" s="54">
        <f t="shared" si="6"/>
        <v>116</v>
      </c>
      <c r="O22" s="54">
        <f t="shared" si="7"/>
        <v>58</v>
      </c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10">
        <v>14.0</v>
      </c>
      <c r="B23" s="26" t="s">
        <v>67</v>
      </c>
      <c r="C23" s="26" t="s">
        <v>68</v>
      </c>
      <c r="D23" s="54">
        <f>' MID Term 1'!D20</f>
        <v>28</v>
      </c>
      <c r="E23" s="89">
        <f>' MID Term 1'!H20</f>
        <v>23</v>
      </c>
      <c r="F23" s="54">
        <f>' MID Term 1'!L20+'MID Term 2'!F20</f>
        <v>17</v>
      </c>
      <c r="G23" s="54">
        <f>'MID Term 2'!J20</f>
        <v>26</v>
      </c>
      <c r="H23" s="89">
        <f>'MID Term 2'!N20</f>
        <v>28</v>
      </c>
      <c r="I23" s="54">
        <f t="shared" si="1"/>
        <v>1</v>
      </c>
      <c r="J23" s="54">
        <f t="shared" si="2"/>
        <v>1</v>
      </c>
      <c r="K23" s="54">
        <f t="shared" si="3"/>
        <v>0</v>
      </c>
      <c r="L23" s="54">
        <f t="shared" si="4"/>
        <v>1</v>
      </c>
      <c r="M23" s="54">
        <f t="shared" si="5"/>
        <v>1</v>
      </c>
      <c r="N23" s="54">
        <f t="shared" si="6"/>
        <v>122</v>
      </c>
      <c r="O23" s="54">
        <f t="shared" si="7"/>
        <v>61</v>
      </c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10">
        <v>15.0</v>
      </c>
      <c r="B24" s="26" t="s">
        <v>69</v>
      </c>
      <c r="C24" s="26" t="s">
        <v>70</v>
      </c>
      <c r="D24" s="54">
        <f>' MID Term 1'!D21</f>
        <v>26</v>
      </c>
      <c r="E24" s="89">
        <f>' MID Term 1'!H21</f>
        <v>28</v>
      </c>
      <c r="F24" s="54">
        <f>' MID Term 1'!L21+'MID Term 2'!F21</f>
        <v>14</v>
      </c>
      <c r="G24" s="89">
        <f>'MID Term 2'!J21</f>
        <v>24</v>
      </c>
      <c r="H24" s="54">
        <f>'MID Term 2'!N21</f>
        <v>16</v>
      </c>
      <c r="I24" s="54">
        <f t="shared" si="1"/>
        <v>1</v>
      </c>
      <c r="J24" s="54">
        <f t="shared" si="2"/>
        <v>1</v>
      </c>
      <c r="K24" s="54">
        <f t="shared" si="3"/>
        <v>0</v>
      </c>
      <c r="L24" s="54">
        <f t="shared" si="4"/>
        <v>1</v>
      </c>
      <c r="M24" s="54">
        <f t="shared" si="5"/>
        <v>0</v>
      </c>
      <c r="N24" s="54">
        <f t="shared" si="6"/>
        <v>108</v>
      </c>
      <c r="O24" s="54">
        <f t="shared" si="7"/>
        <v>54</v>
      </c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10">
        <v>16.0</v>
      </c>
      <c r="B25" s="26" t="s">
        <v>71</v>
      </c>
      <c r="C25" s="26" t="s">
        <v>72</v>
      </c>
      <c r="D25" s="54">
        <f>' MID Term 1'!D22</f>
        <v>28</v>
      </c>
      <c r="E25" s="89">
        <f>' MID Term 1'!H22</f>
        <v>26</v>
      </c>
      <c r="F25" s="54">
        <f>' MID Term 1'!L22+'MID Term 2'!F22</f>
        <v>27</v>
      </c>
      <c r="G25" s="89">
        <f>'MID Term 2'!J22</f>
        <v>28</v>
      </c>
      <c r="H25" s="54">
        <f>'MID Term 2'!N22</f>
        <v>26</v>
      </c>
      <c r="I25" s="54">
        <f t="shared" si="1"/>
        <v>1</v>
      </c>
      <c r="J25" s="54">
        <f t="shared" si="2"/>
        <v>1</v>
      </c>
      <c r="K25" s="54">
        <f t="shared" si="3"/>
        <v>1</v>
      </c>
      <c r="L25" s="54">
        <f t="shared" si="4"/>
        <v>1</v>
      </c>
      <c r="M25" s="54">
        <f t="shared" si="5"/>
        <v>1</v>
      </c>
      <c r="N25" s="54">
        <f t="shared" si="6"/>
        <v>135</v>
      </c>
      <c r="O25" s="54">
        <f t="shared" si="7"/>
        <v>68</v>
      </c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10">
        <v>17.0</v>
      </c>
      <c r="B26" s="26" t="s">
        <v>73</v>
      </c>
      <c r="C26" s="26" t="s">
        <v>74</v>
      </c>
      <c r="D26" s="54">
        <f>' MID Term 1'!D23</f>
        <v>25</v>
      </c>
      <c r="E26" s="89">
        <f>' MID Term 1'!H23</f>
        <v>21</v>
      </c>
      <c r="F26" s="54">
        <f>' MID Term 1'!L23+'MID Term 2'!F23</f>
        <v>26</v>
      </c>
      <c r="G26" s="89">
        <f>'MID Term 2'!J23</f>
        <v>28</v>
      </c>
      <c r="H26" s="54">
        <f>'MID Term 2'!N23</f>
        <v>26</v>
      </c>
      <c r="I26" s="54">
        <f t="shared" si="1"/>
        <v>1</v>
      </c>
      <c r="J26" s="54">
        <f t="shared" si="2"/>
        <v>1</v>
      </c>
      <c r="K26" s="54">
        <f t="shared" si="3"/>
        <v>1</v>
      </c>
      <c r="L26" s="54">
        <f t="shared" si="4"/>
        <v>1</v>
      </c>
      <c r="M26" s="54">
        <f t="shared" si="5"/>
        <v>1</v>
      </c>
      <c r="N26" s="54">
        <f t="shared" si="6"/>
        <v>126</v>
      </c>
      <c r="O26" s="54">
        <f t="shared" si="7"/>
        <v>63</v>
      </c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10">
        <v>18.0</v>
      </c>
      <c r="B27" s="26" t="s">
        <v>75</v>
      </c>
      <c r="C27" s="26" t="s">
        <v>76</v>
      </c>
      <c r="D27" s="54">
        <f>' MID Term 1'!D24</f>
        <v>28</v>
      </c>
      <c r="E27" s="89">
        <f>' MID Term 1'!H24</f>
        <v>28</v>
      </c>
      <c r="F27" s="54">
        <f>' MID Term 1'!L24+'MID Term 2'!F24</f>
        <v>24</v>
      </c>
      <c r="G27" s="54">
        <f>'MID Term 2'!J24</f>
        <v>28</v>
      </c>
      <c r="H27" s="89">
        <f>'MID Term 2'!N24</f>
        <v>28</v>
      </c>
      <c r="I27" s="54">
        <f t="shared" si="1"/>
        <v>1</v>
      </c>
      <c r="J27" s="54">
        <f t="shared" si="2"/>
        <v>1</v>
      </c>
      <c r="K27" s="54">
        <f t="shared" si="3"/>
        <v>1</v>
      </c>
      <c r="L27" s="54">
        <f t="shared" si="4"/>
        <v>1</v>
      </c>
      <c r="M27" s="54">
        <f t="shared" si="5"/>
        <v>1</v>
      </c>
      <c r="N27" s="54">
        <f t="shared" si="6"/>
        <v>136</v>
      </c>
      <c r="O27" s="54">
        <f t="shared" si="7"/>
        <v>68</v>
      </c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10">
        <v>19.0</v>
      </c>
      <c r="B28" s="26" t="s">
        <v>77</v>
      </c>
      <c r="C28" s="26" t="s">
        <v>78</v>
      </c>
      <c r="D28" s="54">
        <f>' MID Term 1'!D25</f>
        <v>21</v>
      </c>
      <c r="E28" s="89">
        <f>' MID Term 1'!H25</f>
        <v>22</v>
      </c>
      <c r="F28" s="54">
        <f>' MID Term 1'!L25+'MID Term 2'!F25</f>
        <v>17</v>
      </c>
      <c r="G28" s="54">
        <f>'MID Term 2'!J25</f>
        <v>11</v>
      </c>
      <c r="H28" s="89">
        <f>'MID Term 2'!N25</f>
        <v>27</v>
      </c>
      <c r="I28" s="54">
        <f t="shared" si="1"/>
        <v>1</v>
      </c>
      <c r="J28" s="54">
        <f t="shared" si="2"/>
        <v>1</v>
      </c>
      <c r="K28" s="54">
        <f t="shared" si="3"/>
        <v>0</v>
      </c>
      <c r="L28" s="54">
        <f t="shared" si="4"/>
        <v>0</v>
      </c>
      <c r="M28" s="54">
        <f t="shared" si="5"/>
        <v>1</v>
      </c>
      <c r="N28" s="54">
        <f t="shared" si="6"/>
        <v>98</v>
      </c>
      <c r="O28" s="54">
        <f t="shared" si="7"/>
        <v>49</v>
      </c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10">
        <v>20.0</v>
      </c>
      <c r="B29" s="26" t="s">
        <v>79</v>
      </c>
      <c r="C29" s="26" t="s">
        <v>80</v>
      </c>
      <c r="D29" s="54">
        <f>' MID Term 1'!D26</f>
        <v>24</v>
      </c>
      <c r="E29" s="89">
        <f>' MID Term 1'!H26</f>
        <v>26</v>
      </c>
      <c r="F29" s="54">
        <f>' MID Term 1'!L26+'MID Term 2'!F26</f>
        <v>24</v>
      </c>
      <c r="G29" s="54">
        <f>'MID Term 2'!J26</f>
        <v>24</v>
      </c>
      <c r="H29" s="89">
        <f>'MID Term 2'!N26</f>
        <v>24</v>
      </c>
      <c r="I29" s="54">
        <f t="shared" si="1"/>
        <v>1</v>
      </c>
      <c r="J29" s="54">
        <f t="shared" si="2"/>
        <v>1</v>
      </c>
      <c r="K29" s="54">
        <f t="shared" si="3"/>
        <v>1</v>
      </c>
      <c r="L29" s="54">
        <f t="shared" si="4"/>
        <v>1</v>
      </c>
      <c r="M29" s="54">
        <f t="shared" si="5"/>
        <v>1</v>
      </c>
      <c r="N29" s="54">
        <f t="shared" si="6"/>
        <v>122</v>
      </c>
      <c r="O29" s="54">
        <f t="shared" si="7"/>
        <v>61</v>
      </c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9.5" customHeight="1">
      <c r="A30" s="10">
        <v>21.0</v>
      </c>
      <c r="B30" s="26" t="s">
        <v>81</v>
      </c>
      <c r="C30" s="26" t="s">
        <v>82</v>
      </c>
      <c r="D30" s="54">
        <f>' MID Term 1'!D27</f>
        <v>28</v>
      </c>
      <c r="E30" s="89">
        <f>' MID Term 1'!H27</f>
        <v>28</v>
      </c>
      <c r="F30" s="54">
        <f>' MID Term 1'!L27+'MID Term 2'!F27</f>
        <v>28</v>
      </c>
      <c r="G30" s="54">
        <f>'MID Term 2'!J27</f>
        <v>28</v>
      </c>
      <c r="H30" s="89">
        <f>'MID Term 2'!N27</f>
        <v>27</v>
      </c>
      <c r="I30" s="54">
        <f t="shared" si="1"/>
        <v>1</v>
      </c>
      <c r="J30" s="54">
        <f t="shared" si="2"/>
        <v>1</v>
      </c>
      <c r="K30" s="54">
        <f t="shared" si="3"/>
        <v>1</v>
      </c>
      <c r="L30" s="54">
        <f t="shared" si="4"/>
        <v>1</v>
      </c>
      <c r="M30" s="54">
        <f t="shared" si="5"/>
        <v>1</v>
      </c>
      <c r="N30" s="54">
        <f t="shared" si="6"/>
        <v>139</v>
      </c>
      <c r="O30" s="54">
        <f t="shared" si="7"/>
        <v>70</v>
      </c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9.5" customHeight="1">
      <c r="A31" s="10">
        <v>22.0</v>
      </c>
      <c r="B31" s="26" t="s">
        <v>83</v>
      </c>
      <c r="C31" s="26" t="s">
        <v>84</v>
      </c>
      <c r="D31" s="54">
        <f>' MID Term 1'!D28</f>
        <v>28</v>
      </c>
      <c r="E31" s="89">
        <f>' MID Term 1'!H28</f>
        <v>21</v>
      </c>
      <c r="F31" s="54">
        <f>' MID Term 1'!L28+'MID Term 2'!F28</f>
        <v>27</v>
      </c>
      <c r="G31" s="54">
        <f>'MID Term 2'!J28</f>
        <v>28</v>
      </c>
      <c r="H31" s="89">
        <f>'MID Term 2'!N28</f>
        <v>26</v>
      </c>
      <c r="I31" s="54">
        <f t="shared" si="1"/>
        <v>1</v>
      </c>
      <c r="J31" s="54">
        <f t="shared" si="2"/>
        <v>1</v>
      </c>
      <c r="K31" s="54">
        <f t="shared" si="3"/>
        <v>1</v>
      </c>
      <c r="L31" s="54">
        <f t="shared" si="4"/>
        <v>1</v>
      </c>
      <c r="M31" s="54">
        <f t="shared" si="5"/>
        <v>1</v>
      </c>
      <c r="N31" s="54">
        <f t="shared" si="6"/>
        <v>130</v>
      </c>
      <c r="O31" s="54">
        <f t="shared" si="7"/>
        <v>65</v>
      </c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9.5" customHeight="1">
      <c r="A32" s="10">
        <v>23.0</v>
      </c>
      <c r="B32" s="26" t="s">
        <v>85</v>
      </c>
      <c r="C32" s="26" t="s">
        <v>86</v>
      </c>
      <c r="D32" s="54">
        <f>' MID Term 1'!D29</f>
        <v>24</v>
      </c>
      <c r="E32" s="89">
        <f>' MID Term 1'!H29</f>
        <v>13</v>
      </c>
      <c r="F32" s="54">
        <f>' MID Term 1'!L29+'MID Term 2'!F29</f>
        <v>21</v>
      </c>
      <c r="G32" s="54">
        <f>'MID Term 2'!J29</f>
        <v>26</v>
      </c>
      <c r="H32" s="89">
        <f>'MID Term 2'!N29</f>
        <v>28</v>
      </c>
      <c r="I32" s="54">
        <f t="shared" si="1"/>
        <v>1</v>
      </c>
      <c r="J32" s="54">
        <f t="shared" si="2"/>
        <v>0</v>
      </c>
      <c r="K32" s="54">
        <f t="shared" si="3"/>
        <v>1</v>
      </c>
      <c r="L32" s="54">
        <f t="shared" si="4"/>
        <v>1</v>
      </c>
      <c r="M32" s="54">
        <f t="shared" si="5"/>
        <v>1</v>
      </c>
      <c r="N32" s="54">
        <f t="shared" si="6"/>
        <v>112</v>
      </c>
      <c r="O32" s="54">
        <f t="shared" si="7"/>
        <v>56</v>
      </c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9.5" customHeight="1">
      <c r="A33" s="10">
        <v>24.0</v>
      </c>
      <c r="B33" s="26" t="s">
        <v>87</v>
      </c>
      <c r="C33" s="26" t="s">
        <v>88</v>
      </c>
      <c r="D33" s="54">
        <f>' MID Term 1'!D30</f>
        <v>28</v>
      </c>
      <c r="E33" s="89">
        <f>' MID Term 1'!H30</f>
        <v>26</v>
      </c>
      <c r="F33" s="54">
        <f>' MID Term 1'!L30+'MID Term 2'!F30</f>
        <v>26</v>
      </c>
      <c r="G33" s="54">
        <f>'MID Term 2'!J30</f>
        <v>24</v>
      </c>
      <c r="H33" s="89">
        <f>'MID Term 2'!N30</f>
        <v>22</v>
      </c>
      <c r="I33" s="54">
        <f t="shared" si="1"/>
        <v>1</v>
      </c>
      <c r="J33" s="54">
        <f t="shared" si="2"/>
        <v>1</v>
      </c>
      <c r="K33" s="54">
        <f t="shared" si="3"/>
        <v>1</v>
      </c>
      <c r="L33" s="54">
        <f t="shared" si="4"/>
        <v>1</v>
      </c>
      <c r="M33" s="54">
        <f t="shared" si="5"/>
        <v>1</v>
      </c>
      <c r="N33" s="54">
        <f t="shared" si="6"/>
        <v>126</v>
      </c>
      <c r="O33" s="54">
        <f t="shared" si="7"/>
        <v>63</v>
      </c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9.5" customHeight="1">
      <c r="A34" s="10">
        <v>25.0</v>
      </c>
      <c r="B34" s="26" t="s">
        <v>89</v>
      </c>
      <c r="C34" s="26" t="s">
        <v>90</v>
      </c>
      <c r="D34" s="54">
        <f>' MID Term 1'!D31</f>
        <v>21</v>
      </c>
      <c r="E34" s="89">
        <f>' MID Term 1'!H31</f>
        <v>24</v>
      </c>
      <c r="F34" s="54">
        <f>' MID Term 1'!L31+'MID Term 2'!F31</f>
        <v>26</v>
      </c>
      <c r="G34" s="54">
        <f>'MID Term 2'!J31</f>
        <v>27</v>
      </c>
      <c r="H34" s="89">
        <f>'MID Term 2'!N31</f>
        <v>28</v>
      </c>
      <c r="I34" s="54">
        <f t="shared" si="1"/>
        <v>1</v>
      </c>
      <c r="J34" s="54">
        <f t="shared" si="2"/>
        <v>1</v>
      </c>
      <c r="K34" s="54">
        <f t="shared" si="3"/>
        <v>1</v>
      </c>
      <c r="L34" s="54">
        <f t="shared" si="4"/>
        <v>1</v>
      </c>
      <c r="M34" s="54">
        <f t="shared" si="5"/>
        <v>1</v>
      </c>
      <c r="N34" s="54">
        <f t="shared" si="6"/>
        <v>126</v>
      </c>
      <c r="O34" s="54">
        <f t="shared" si="7"/>
        <v>63</v>
      </c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9.5" customHeight="1">
      <c r="A35" s="10">
        <v>26.0</v>
      </c>
      <c r="B35" s="26" t="s">
        <v>91</v>
      </c>
      <c r="C35" s="26" t="s">
        <v>92</v>
      </c>
      <c r="D35" s="54">
        <f>' MID Term 1'!D32</f>
        <v>19</v>
      </c>
      <c r="E35" s="89">
        <f>' MID Term 1'!H32</f>
        <v>0</v>
      </c>
      <c r="F35" s="54">
        <f>' MID Term 1'!L32+'MID Term 2'!F32</f>
        <v>27</v>
      </c>
      <c r="G35" s="54">
        <f>'MID Term 2'!J32</f>
        <v>26</v>
      </c>
      <c r="H35" s="89">
        <f>'MID Term 2'!N32</f>
        <v>28</v>
      </c>
      <c r="I35" s="54">
        <f t="shared" si="1"/>
        <v>0</v>
      </c>
      <c r="J35" s="54">
        <f t="shared" si="2"/>
        <v>0</v>
      </c>
      <c r="K35" s="54">
        <f t="shared" si="3"/>
        <v>1</v>
      </c>
      <c r="L35" s="54">
        <f t="shared" si="4"/>
        <v>1</v>
      </c>
      <c r="M35" s="54">
        <f t="shared" si="5"/>
        <v>1</v>
      </c>
      <c r="N35" s="54">
        <f t="shared" si="6"/>
        <v>100</v>
      </c>
      <c r="O35" s="54">
        <f t="shared" si="7"/>
        <v>50</v>
      </c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9.5" customHeight="1">
      <c r="A36" s="10">
        <v>27.0</v>
      </c>
      <c r="B36" s="26" t="s">
        <v>93</v>
      </c>
      <c r="C36" s="26" t="s">
        <v>94</v>
      </c>
      <c r="D36" s="54">
        <f>' MID Term 1'!D33</f>
        <v>24</v>
      </c>
      <c r="E36" s="89">
        <f>' MID Term 1'!H33</f>
        <v>28</v>
      </c>
      <c r="F36" s="54">
        <f>' MID Term 1'!L33+'MID Term 2'!F33</f>
        <v>16</v>
      </c>
      <c r="G36" s="54">
        <f>'MID Term 2'!J33</f>
        <v>15</v>
      </c>
      <c r="H36" s="89">
        <f>'MID Term 2'!N33</f>
        <v>15</v>
      </c>
      <c r="I36" s="54">
        <f t="shared" si="1"/>
        <v>1</v>
      </c>
      <c r="J36" s="54">
        <f t="shared" si="2"/>
        <v>1</v>
      </c>
      <c r="K36" s="54">
        <f t="shared" si="3"/>
        <v>0</v>
      </c>
      <c r="L36" s="54">
        <f t="shared" si="4"/>
        <v>0</v>
      </c>
      <c r="M36" s="54">
        <f t="shared" si="5"/>
        <v>0</v>
      </c>
      <c r="N36" s="54">
        <f t="shared" si="6"/>
        <v>98</v>
      </c>
      <c r="O36" s="54">
        <f t="shared" si="7"/>
        <v>49</v>
      </c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9.5" customHeight="1">
      <c r="A37" s="10">
        <v>28.0</v>
      </c>
      <c r="B37" s="26" t="s">
        <v>95</v>
      </c>
      <c r="C37" s="26" t="s">
        <v>96</v>
      </c>
      <c r="D37" s="54">
        <f>' MID Term 1'!D34</f>
        <v>25</v>
      </c>
      <c r="E37" s="89">
        <f>' MID Term 1'!H34</f>
        <v>25</v>
      </c>
      <c r="F37" s="54">
        <f>' MID Term 1'!L34+'MID Term 2'!F34</f>
        <v>21</v>
      </c>
      <c r="G37" s="89">
        <f>'MID Term 2'!J34</f>
        <v>17</v>
      </c>
      <c r="H37" s="54">
        <f>'MID Term 2'!N34</f>
        <v>14</v>
      </c>
      <c r="I37" s="54">
        <f t="shared" si="1"/>
        <v>1</v>
      </c>
      <c r="J37" s="54">
        <f t="shared" si="2"/>
        <v>1</v>
      </c>
      <c r="K37" s="54">
        <f t="shared" si="3"/>
        <v>1</v>
      </c>
      <c r="L37" s="54">
        <f t="shared" si="4"/>
        <v>0</v>
      </c>
      <c r="M37" s="54">
        <f t="shared" si="5"/>
        <v>0</v>
      </c>
      <c r="N37" s="54">
        <f t="shared" si="6"/>
        <v>102</v>
      </c>
      <c r="O37" s="54">
        <f t="shared" si="7"/>
        <v>51</v>
      </c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9.5" customHeight="1">
      <c r="A38" s="10">
        <v>29.0</v>
      </c>
      <c r="B38" s="26" t="s">
        <v>97</v>
      </c>
      <c r="C38" s="26" t="s">
        <v>98</v>
      </c>
      <c r="D38" s="54">
        <f>' MID Term 1'!D35</f>
        <v>28</v>
      </c>
      <c r="E38" s="89">
        <f>' MID Term 1'!H35</f>
        <v>28</v>
      </c>
      <c r="F38" s="54">
        <f>' MID Term 1'!L35+'MID Term 2'!F35</f>
        <v>28</v>
      </c>
      <c r="G38" s="54">
        <f>'MID Term 2'!J35</f>
        <v>27</v>
      </c>
      <c r="H38" s="89">
        <f>'MID Term 2'!N35</f>
        <v>28</v>
      </c>
      <c r="I38" s="54">
        <f t="shared" si="1"/>
        <v>1</v>
      </c>
      <c r="J38" s="54">
        <f t="shared" si="2"/>
        <v>1</v>
      </c>
      <c r="K38" s="54">
        <f t="shared" si="3"/>
        <v>1</v>
      </c>
      <c r="L38" s="54">
        <f t="shared" si="4"/>
        <v>1</v>
      </c>
      <c r="M38" s="54">
        <f t="shared" si="5"/>
        <v>1</v>
      </c>
      <c r="N38" s="54">
        <f t="shared" si="6"/>
        <v>139</v>
      </c>
      <c r="O38" s="54">
        <f t="shared" si="7"/>
        <v>70</v>
      </c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9.5" customHeight="1">
      <c r="A39" s="10">
        <v>30.0</v>
      </c>
      <c r="B39" s="26" t="s">
        <v>99</v>
      </c>
      <c r="C39" s="26" t="s">
        <v>100</v>
      </c>
      <c r="D39" s="54">
        <f>' MID Term 1'!D36</f>
        <v>27</v>
      </c>
      <c r="E39" s="89">
        <f>' MID Term 1'!H36</f>
        <v>21</v>
      </c>
      <c r="F39" s="54">
        <f>' MID Term 1'!L36+'MID Term 2'!F36</f>
        <v>23</v>
      </c>
      <c r="G39" s="54">
        <f>'MID Term 2'!J36</f>
        <v>25</v>
      </c>
      <c r="H39" s="89">
        <f>'MID Term 2'!N36</f>
        <v>26</v>
      </c>
      <c r="I39" s="54">
        <f t="shared" si="1"/>
        <v>1</v>
      </c>
      <c r="J39" s="54">
        <f t="shared" si="2"/>
        <v>1</v>
      </c>
      <c r="K39" s="54">
        <f t="shared" si="3"/>
        <v>1</v>
      </c>
      <c r="L39" s="54">
        <f t="shared" si="4"/>
        <v>1</v>
      </c>
      <c r="M39" s="54">
        <f t="shared" si="5"/>
        <v>1</v>
      </c>
      <c r="N39" s="54">
        <f t="shared" si="6"/>
        <v>122</v>
      </c>
      <c r="O39" s="54">
        <f t="shared" si="7"/>
        <v>61</v>
      </c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9.5" customHeight="1">
      <c r="A40" s="10">
        <v>31.0</v>
      </c>
      <c r="B40" s="26" t="s">
        <v>101</v>
      </c>
      <c r="C40" s="26" t="s">
        <v>102</v>
      </c>
      <c r="D40" s="54">
        <f>' MID Term 1'!D37</f>
        <v>28</v>
      </c>
      <c r="E40" s="89">
        <f>' MID Term 1'!H37</f>
        <v>26</v>
      </c>
      <c r="F40" s="54">
        <f>' MID Term 1'!L37+'MID Term 2'!F37</f>
        <v>22</v>
      </c>
      <c r="G40" s="89">
        <f>'MID Term 2'!J37</f>
        <v>19</v>
      </c>
      <c r="H40" s="54">
        <f>'MID Term 2'!N37</f>
        <v>17</v>
      </c>
      <c r="I40" s="54">
        <f t="shared" si="1"/>
        <v>1</v>
      </c>
      <c r="J40" s="54">
        <f t="shared" si="2"/>
        <v>1</v>
      </c>
      <c r="K40" s="54">
        <f t="shared" si="3"/>
        <v>1</v>
      </c>
      <c r="L40" s="54">
        <f t="shared" si="4"/>
        <v>0</v>
      </c>
      <c r="M40" s="54">
        <f t="shared" si="5"/>
        <v>0</v>
      </c>
      <c r="N40" s="54">
        <f t="shared" si="6"/>
        <v>112</v>
      </c>
      <c r="O40" s="54">
        <f t="shared" si="7"/>
        <v>56</v>
      </c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9.5" customHeight="1">
      <c r="A41" s="10">
        <v>32.0</v>
      </c>
      <c r="B41" s="26" t="s">
        <v>103</v>
      </c>
      <c r="C41" s="26" t="s">
        <v>104</v>
      </c>
      <c r="D41" s="54">
        <f>' MID Term 1'!D38</f>
        <v>12</v>
      </c>
      <c r="E41" s="89">
        <f>' MID Term 1'!H38</f>
        <v>10</v>
      </c>
      <c r="F41" s="54">
        <f>' MID Term 1'!L38+'MID Term 2'!F38</f>
        <v>25</v>
      </c>
      <c r="G41" s="54">
        <f>'MID Term 2'!J38</f>
        <v>26</v>
      </c>
      <c r="H41" s="89">
        <f>'MID Term 2'!N38</f>
        <v>25</v>
      </c>
      <c r="I41" s="54">
        <f t="shared" si="1"/>
        <v>0</v>
      </c>
      <c r="J41" s="54">
        <f t="shared" si="2"/>
        <v>0</v>
      </c>
      <c r="K41" s="54">
        <f t="shared" si="3"/>
        <v>1</v>
      </c>
      <c r="L41" s="54">
        <f t="shared" si="4"/>
        <v>1</v>
      </c>
      <c r="M41" s="54">
        <f t="shared" si="5"/>
        <v>1</v>
      </c>
      <c r="N41" s="54">
        <f t="shared" si="6"/>
        <v>98</v>
      </c>
      <c r="O41" s="54">
        <f t="shared" si="7"/>
        <v>49</v>
      </c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9.5" customHeight="1">
      <c r="A42" s="10">
        <v>33.0</v>
      </c>
      <c r="B42" s="26" t="s">
        <v>105</v>
      </c>
      <c r="C42" s="26" t="s">
        <v>106</v>
      </c>
      <c r="D42" s="54">
        <f>' MID Term 1'!D39</f>
        <v>24</v>
      </c>
      <c r="E42" s="89">
        <f>' MID Term 1'!H39</f>
        <v>28</v>
      </c>
      <c r="F42" s="54">
        <f>' MID Term 1'!L39+'MID Term 2'!F39</f>
        <v>26</v>
      </c>
      <c r="G42" s="54">
        <f>'MID Term 2'!J39</f>
        <v>25</v>
      </c>
      <c r="H42" s="89">
        <f>'MID Term 2'!N39</f>
        <v>27</v>
      </c>
      <c r="I42" s="54">
        <f t="shared" si="1"/>
        <v>1</v>
      </c>
      <c r="J42" s="54">
        <f t="shared" si="2"/>
        <v>1</v>
      </c>
      <c r="K42" s="54">
        <f t="shared" si="3"/>
        <v>1</v>
      </c>
      <c r="L42" s="54">
        <f t="shared" si="4"/>
        <v>1</v>
      </c>
      <c r="M42" s="54">
        <f t="shared" si="5"/>
        <v>1</v>
      </c>
      <c r="N42" s="54">
        <f t="shared" si="6"/>
        <v>130</v>
      </c>
      <c r="O42" s="54">
        <f t="shared" si="7"/>
        <v>65</v>
      </c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9.5" customHeight="1">
      <c r="A43" s="10">
        <v>34.0</v>
      </c>
      <c r="B43" s="26" t="s">
        <v>107</v>
      </c>
      <c r="C43" s="26" t="s">
        <v>108</v>
      </c>
      <c r="D43" s="54">
        <f>' MID Term 1'!D40</f>
        <v>26</v>
      </c>
      <c r="E43" s="89">
        <f>' MID Term 1'!H40</f>
        <v>28</v>
      </c>
      <c r="F43" s="54">
        <f>' MID Term 1'!L40+'MID Term 2'!F40</f>
        <v>25</v>
      </c>
      <c r="G43" s="54">
        <f>'MID Term 2'!J40</f>
        <v>26</v>
      </c>
      <c r="H43" s="89">
        <f>'MID Term 2'!N40</f>
        <v>21</v>
      </c>
      <c r="I43" s="54">
        <f t="shared" si="1"/>
        <v>1</v>
      </c>
      <c r="J43" s="54">
        <f t="shared" si="2"/>
        <v>1</v>
      </c>
      <c r="K43" s="54">
        <f t="shared" si="3"/>
        <v>1</v>
      </c>
      <c r="L43" s="54">
        <f t="shared" si="4"/>
        <v>1</v>
      </c>
      <c r="M43" s="54">
        <f t="shared" si="5"/>
        <v>1</v>
      </c>
      <c r="N43" s="54">
        <f t="shared" si="6"/>
        <v>126</v>
      </c>
      <c r="O43" s="54">
        <f t="shared" si="7"/>
        <v>63</v>
      </c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9.5" customHeight="1">
      <c r="A44" s="10">
        <v>35.0</v>
      </c>
      <c r="B44" s="26" t="s">
        <v>109</v>
      </c>
      <c r="C44" s="26" t="s">
        <v>110</v>
      </c>
      <c r="D44" s="54">
        <f>' MID Term 1'!D41</f>
        <v>20</v>
      </c>
      <c r="E44" s="89">
        <f>' MID Term 1'!H41</f>
        <v>21</v>
      </c>
      <c r="F44" s="54">
        <f>' MID Term 1'!L41+'MID Term 2'!F41</f>
        <v>14</v>
      </c>
      <c r="G44" s="54">
        <f>'MID Term 2'!J41</f>
        <v>21</v>
      </c>
      <c r="H44" s="89">
        <f>'MID Term 2'!N41</f>
        <v>26</v>
      </c>
      <c r="I44" s="54">
        <f t="shared" si="1"/>
        <v>0</v>
      </c>
      <c r="J44" s="54">
        <f t="shared" si="2"/>
        <v>1</v>
      </c>
      <c r="K44" s="54">
        <f t="shared" si="3"/>
        <v>0</v>
      </c>
      <c r="L44" s="54">
        <f t="shared" si="4"/>
        <v>1</v>
      </c>
      <c r="M44" s="54">
        <f t="shared" si="5"/>
        <v>1</v>
      </c>
      <c r="N44" s="54">
        <f t="shared" si="6"/>
        <v>102</v>
      </c>
      <c r="O44" s="54">
        <f t="shared" si="7"/>
        <v>51</v>
      </c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9.5" customHeight="1">
      <c r="A45" s="10">
        <v>36.0</v>
      </c>
      <c r="B45" s="26" t="s">
        <v>111</v>
      </c>
      <c r="C45" s="26" t="s">
        <v>112</v>
      </c>
      <c r="D45" s="54">
        <f>' MID Term 1'!D42</f>
        <v>22</v>
      </c>
      <c r="E45" s="89">
        <f>' MID Term 1'!H42</f>
        <v>27</v>
      </c>
      <c r="F45" s="54">
        <f>' MID Term 1'!L42+'MID Term 2'!F42</f>
        <v>25</v>
      </c>
      <c r="G45" s="54">
        <f>'MID Term 2'!J42</f>
        <v>28</v>
      </c>
      <c r="H45" s="89">
        <f>'MID Term 2'!N42</f>
        <v>28</v>
      </c>
      <c r="I45" s="54">
        <f t="shared" si="1"/>
        <v>1</v>
      </c>
      <c r="J45" s="54">
        <f t="shared" si="2"/>
        <v>1</v>
      </c>
      <c r="K45" s="54">
        <f t="shared" si="3"/>
        <v>1</v>
      </c>
      <c r="L45" s="54">
        <f t="shared" si="4"/>
        <v>1</v>
      </c>
      <c r="M45" s="54">
        <f t="shared" si="5"/>
        <v>1</v>
      </c>
      <c r="N45" s="54">
        <f t="shared" si="6"/>
        <v>130</v>
      </c>
      <c r="O45" s="54">
        <f t="shared" si="7"/>
        <v>65</v>
      </c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9.5" customHeight="1">
      <c r="A46" s="10">
        <v>37.0</v>
      </c>
      <c r="B46" s="26" t="s">
        <v>113</v>
      </c>
      <c r="C46" s="26" t="s">
        <v>114</v>
      </c>
      <c r="D46" s="54">
        <f>' MID Term 1'!D43</f>
        <v>28</v>
      </c>
      <c r="E46" s="89">
        <f>' MID Term 1'!H43</f>
        <v>28</v>
      </c>
      <c r="F46" s="54">
        <f>' MID Term 1'!L43+'MID Term 2'!F43</f>
        <v>25</v>
      </c>
      <c r="G46" s="54">
        <f>'MID Term 2'!J43</f>
        <v>23</v>
      </c>
      <c r="H46" s="89">
        <f>'MID Term 2'!N43</f>
        <v>26</v>
      </c>
      <c r="I46" s="54">
        <f t="shared" si="1"/>
        <v>1</v>
      </c>
      <c r="J46" s="54">
        <f t="shared" si="2"/>
        <v>1</v>
      </c>
      <c r="K46" s="54">
        <f t="shared" si="3"/>
        <v>1</v>
      </c>
      <c r="L46" s="54">
        <f t="shared" si="4"/>
        <v>1</v>
      </c>
      <c r="M46" s="54">
        <f t="shared" si="5"/>
        <v>1</v>
      </c>
      <c r="N46" s="54">
        <f t="shared" si="6"/>
        <v>130</v>
      </c>
      <c r="O46" s="54">
        <f t="shared" si="7"/>
        <v>65</v>
      </c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9.5" customHeight="1">
      <c r="A47" s="10">
        <v>38.0</v>
      </c>
      <c r="B47" s="26" t="s">
        <v>115</v>
      </c>
      <c r="C47" s="26" t="s">
        <v>116</v>
      </c>
      <c r="D47" s="54">
        <f>' MID Term 1'!D44</f>
        <v>28</v>
      </c>
      <c r="E47" s="89">
        <f>' MID Term 1'!H44</f>
        <v>20</v>
      </c>
      <c r="F47" s="54">
        <f>' MID Term 1'!L44+'MID Term 2'!F44</f>
        <v>22</v>
      </c>
      <c r="G47" s="54">
        <f>'MID Term 2'!J44</f>
        <v>28</v>
      </c>
      <c r="H47" s="89">
        <f>'MID Term 2'!N44</f>
        <v>28</v>
      </c>
      <c r="I47" s="54">
        <f t="shared" si="1"/>
        <v>1</v>
      </c>
      <c r="J47" s="54">
        <f t="shared" si="2"/>
        <v>0</v>
      </c>
      <c r="K47" s="54">
        <f t="shared" si="3"/>
        <v>1</v>
      </c>
      <c r="L47" s="54">
        <f t="shared" si="4"/>
        <v>1</v>
      </c>
      <c r="M47" s="54">
        <f t="shared" si="5"/>
        <v>1</v>
      </c>
      <c r="N47" s="54">
        <f t="shared" si="6"/>
        <v>126</v>
      </c>
      <c r="O47" s="54">
        <f t="shared" si="7"/>
        <v>63</v>
      </c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9.5" customHeight="1">
      <c r="A48" s="10">
        <v>39.0</v>
      </c>
      <c r="B48" s="26" t="s">
        <v>117</v>
      </c>
      <c r="C48" s="26" t="s">
        <v>118</v>
      </c>
      <c r="D48" s="54">
        <f>' MID Term 1'!D45</f>
        <v>28</v>
      </c>
      <c r="E48" s="89">
        <f>' MID Term 1'!H45</f>
        <v>28</v>
      </c>
      <c r="F48" s="54">
        <f>' MID Term 1'!L45+'MID Term 2'!F45</f>
        <v>28</v>
      </c>
      <c r="G48" s="54">
        <f>'MID Term 2'!J45</f>
        <v>28</v>
      </c>
      <c r="H48" s="89">
        <f>'MID Term 2'!N45</f>
        <v>28</v>
      </c>
      <c r="I48" s="54">
        <f t="shared" si="1"/>
        <v>1</v>
      </c>
      <c r="J48" s="54">
        <f t="shared" si="2"/>
        <v>1</v>
      </c>
      <c r="K48" s="54">
        <f t="shared" si="3"/>
        <v>1</v>
      </c>
      <c r="L48" s="54">
        <f t="shared" si="4"/>
        <v>1</v>
      </c>
      <c r="M48" s="54">
        <f t="shared" si="5"/>
        <v>1</v>
      </c>
      <c r="N48" s="54">
        <f t="shared" si="6"/>
        <v>140</v>
      </c>
      <c r="O48" s="54">
        <f t="shared" si="7"/>
        <v>70</v>
      </c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9.5" customHeight="1">
      <c r="A49" s="10">
        <v>40.0</v>
      </c>
      <c r="B49" s="26" t="s">
        <v>119</v>
      </c>
      <c r="C49" s="26" t="s">
        <v>120</v>
      </c>
      <c r="D49" s="54">
        <f>' MID Term 1'!D46</f>
        <v>26</v>
      </c>
      <c r="E49" s="89">
        <f>' MID Term 1'!H46</f>
        <v>5</v>
      </c>
      <c r="F49" s="54">
        <f>' MID Term 1'!L46+'MID Term 2'!F46</f>
        <v>27</v>
      </c>
      <c r="G49" s="54">
        <f>'MID Term 2'!J46</f>
        <v>26</v>
      </c>
      <c r="H49" s="89">
        <f>'MID Term 2'!N46</f>
        <v>28</v>
      </c>
      <c r="I49" s="54">
        <f t="shared" si="1"/>
        <v>1</v>
      </c>
      <c r="J49" s="54">
        <f t="shared" si="2"/>
        <v>0</v>
      </c>
      <c r="K49" s="54">
        <f t="shared" si="3"/>
        <v>1</v>
      </c>
      <c r="L49" s="54">
        <f t="shared" si="4"/>
        <v>1</v>
      </c>
      <c r="M49" s="54">
        <f t="shared" si="5"/>
        <v>1</v>
      </c>
      <c r="N49" s="54">
        <f t="shared" si="6"/>
        <v>112</v>
      </c>
      <c r="O49" s="54">
        <f t="shared" si="7"/>
        <v>56</v>
      </c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9.5" customHeight="1">
      <c r="A50" s="10">
        <v>41.0</v>
      </c>
      <c r="B50" s="26" t="s">
        <v>121</v>
      </c>
      <c r="C50" s="26" t="s">
        <v>122</v>
      </c>
      <c r="D50" s="54">
        <f>' MID Term 1'!D47</f>
        <v>26</v>
      </c>
      <c r="E50" s="89">
        <f>' MID Term 1'!H47</f>
        <v>27</v>
      </c>
      <c r="F50" s="54">
        <f>' MID Term 1'!L47+'MID Term 2'!F47</f>
        <v>26</v>
      </c>
      <c r="G50" s="89">
        <f>'MID Term 2'!J47</f>
        <v>20</v>
      </c>
      <c r="H50" s="54">
        <f>'MID Term 2'!N47</f>
        <v>9</v>
      </c>
      <c r="I50" s="54">
        <f t="shared" si="1"/>
        <v>1</v>
      </c>
      <c r="J50" s="54">
        <f t="shared" si="2"/>
        <v>1</v>
      </c>
      <c r="K50" s="54">
        <f t="shared" si="3"/>
        <v>1</v>
      </c>
      <c r="L50" s="54">
        <f t="shared" si="4"/>
        <v>0</v>
      </c>
      <c r="M50" s="54">
        <f t="shared" si="5"/>
        <v>0</v>
      </c>
      <c r="N50" s="54">
        <f t="shared" si="6"/>
        <v>108</v>
      </c>
      <c r="O50" s="54">
        <f t="shared" si="7"/>
        <v>54</v>
      </c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9.5" customHeight="1">
      <c r="A51" s="10">
        <v>42.0</v>
      </c>
      <c r="B51" s="26" t="s">
        <v>123</v>
      </c>
      <c r="C51" s="26" t="s">
        <v>124</v>
      </c>
      <c r="D51" s="54">
        <f>' MID Term 1'!D48</f>
        <v>20</v>
      </c>
      <c r="E51" s="89">
        <f>' MID Term 1'!H48</f>
        <v>21</v>
      </c>
      <c r="F51" s="54">
        <f>' MID Term 1'!L48+'MID Term 2'!F48</f>
        <v>23</v>
      </c>
      <c r="G51" s="54">
        <f>'MID Term 2'!J48</f>
        <v>27</v>
      </c>
      <c r="H51" s="89">
        <f>'MID Term 2'!N48</f>
        <v>25</v>
      </c>
      <c r="I51" s="54">
        <f t="shared" si="1"/>
        <v>0</v>
      </c>
      <c r="J51" s="54">
        <f t="shared" si="2"/>
        <v>1</v>
      </c>
      <c r="K51" s="54">
        <f t="shared" si="3"/>
        <v>1</v>
      </c>
      <c r="L51" s="54">
        <f t="shared" si="4"/>
        <v>1</v>
      </c>
      <c r="M51" s="54">
        <f t="shared" si="5"/>
        <v>1</v>
      </c>
      <c r="N51" s="54">
        <f t="shared" si="6"/>
        <v>116</v>
      </c>
      <c r="O51" s="54">
        <f t="shared" si="7"/>
        <v>58</v>
      </c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9.5" customHeight="1">
      <c r="A52" s="10">
        <v>43.0</v>
      </c>
      <c r="B52" s="26" t="s">
        <v>125</v>
      </c>
      <c r="C52" s="26" t="s">
        <v>126</v>
      </c>
      <c r="D52" s="54">
        <f>' MID Term 1'!D49</f>
        <v>26</v>
      </c>
      <c r="E52" s="89">
        <f>' MID Term 1'!H49</f>
        <v>28</v>
      </c>
      <c r="F52" s="54">
        <f>' MID Term 1'!L49+'MID Term 2'!F49</f>
        <v>26</v>
      </c>
      <c r="G52" s="89">
        <f>'MID Term 2'!J49</f>
        <v>27</v>
      </c>
      <c r="H52" s="54">
        <f>'MID Term 2'!N49</f>
        <v>28</v>
      </c>
      <c r="I52" s="54">
        <f t="shared" si="1"/>
        <v>1</v>
      </c>
      <c r="J52" s="54">
        <f t="shared" si="2"/>
        <v>1</v>
      </c>
      <c r="K52" s="54">
        <f t="shared" si="3"/>
        <v>1</v>
      </c>
      <c r="L52" s="54">
        <f t="shared" si="4"/>
        <v>1</v>
      </c>
      <c r="M52" s="54">
        <f t="shared" si="5"/>
        <v>1</v>
      </c>
      <c r="N52" s="54">
        <f t="shared" si="6"/>
        <v>135</v>
      </c>
      <c r="O52" s="54">
        <f t="shared" si="7"/>
        <v>68</v>
      </c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9.5" customHeight="1">
      <c r="A53" s="10">
        <v>44.0</v>
      </c>
      <c r="B53" s="26" t="s">
        <v>127</v>
      </c>
      <c r="C53" s="26" t="s">
        <v>128</v>
      </c>
      <c r="D53" s="54">
        <f>' MID Term 1'!D50</f>
        <v>28</v>
      </c>
      <c r="E53" s="89">
        <f>' MID Term 1'!H50</f>
        <v>27</v>
      </c>
      <c r="F53" s="54">
        <f>' MID Term 1'!L50+'MID Term 2'!F50</f>
        <v>28</v>
      </c>
      <c r="G53" s="54">
        <f>'MID Term 2'!J50</f>
        <v>28</v>
      </c>
      <c r="H53" s="89">
        <f>'MID Term 2'!N50</f>
        <v>28</v>
      </c>
      <c r="I53" s="54">
        <f t="shared" si="1"/>
        <v>1</v>
      </c>
      <c r="J53" s="54">
        <f t="shared" si="2"/>
        <v>1</v>
      </c>
      <c r="K53" s="54">
        <f t="shared" si="3"/>
        <v>1</v>
      </c>
      <c r="L53" s="54">
        <f t="shared" si="4"/>
        <v>1</v>
      </c>
      <c r="M53" s="54">
        <f t="shared" si="5"/>
        <v>1</v>
      </c>
      <c r="N53" s="54">
        <f t="shared" si="6"/>
        <v>139</v>
      </c>
      <c r="O53" s="54">
        <f t="shared" si="7"/>
        <v>70</v>
      </c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9.5" customHeight="1">
      <c r="A54" s="10">
        <v>45.0</v>
      </c>
      <c r="B54" s="26" t="s">
        <v>129</v>
      </c>
      <c r="C54" s="26" t="s">
        <v>130</v>
      </c>
      <c r="D54" s="54">
        <f>' MID Term 1'!D51</f>
        <v>26</v>
      </c>
      <c r="E54" s="89">
        <f>' MID Term 1'!H51</f>
        <v>28</v>
      </c>
      <c r="F54" s="54">
        <f>' MID Term 1'!L51+'MID Term 2'!F51</f>
        <v>17</v>
      </c>
      <c r="G54" s="54">
        <f>'MID Term 2'!J51</f>
        <v>27</v>
      </c>
      <c r="H54" s="89">
        <f>'MID Term 2'!N51</f>
        <v>24</v>
      </c>
      <c r="I54" s="54">
        <f t="shared" si="1"/>
        <v>1</v>
      </c>
      <c r="J54" s="54">
        <f t="shared" si="2"/>
        <v>1</v>
      </c>
      <c r="K54" s="54">
        <f t="shared" si="3"/>
        <v>0</v>
      </c>
      <c r="L54" s="54">
        <f t="shared" si="4"/>
        <v>1</v>
      </c>
      <c r="M54" s="54">
        <f t="shared" si="5"/>
        <v>1</v>
      </c>
      <c r="N54" s="54">
        <f t="shared" si="6"/>
        <v>122</v>
      </c>
      <c r="O54" s="54">
        <f t="shared" si="7"/>
        <v>61</v>
      </c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9.5" customHeight="1">
      <c r="A55" s="10">
        <v>46.0</v>
      </c>
      <c r="B55" s="26" t="s">
        <v>131</v>
      </c>
      <c r="C55" s="26" t="s">
        <v>132</v>
      </c>
      <c r="D55" s="54">
        <f>' MID Term 1'!D52</f>
        <v>28</v>
      </c>
      <c r="E55" s="89">
        <f>' MID Term 1'!H52</f>
        <v>28</v>
      </c>
      <c r="F55" s="54">
        <f>' MID Term 1'!L52+'MID Term 2'!F52</f>
        <v>28</v>
      </c>
      <c r="G55" s="54">
        <f>'MID Term 2'!J52</f>
        <v>28</v>
      </c>
      <c r="H55" s="89">
        <f>'MID Term 2'!N52</f>
        <v>28</v>
      </c>
      <c r="I55" s="54">
        <f t="shared" si="1"/>
        <v>1</v>
      </c>
      <c r="J55" s="54">
        <f t="shared" si="2"/>
        <v>1</v>
      </c>
      <c r="K55" s="54">
        <f t="shared" si="3"/>
        <v>1</v>
      </c>
      <c r="L55" s="54">
        <f t="shared" si="4"/>
        <v>1</v>
      </c>
      <c r="M55" s="54">
        <f t="shared" si="5"/>
        <v>1</v>
      </c>
      <c r="N55" s="54">
        <f t="shared" si="6"/>
        <v>140</v>
      </c>
      <c r="O55" s="54">
        <f t="shared" si="7"/>
        <v>70</v>
      </c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9.5" customHeight="1">
      <c r="A56" s="10">
        <v>47.0</v>
      </c>
      <c r="B56" s="26" t="s">
        <v>133</v>
      </c>
      <c r="C56" s="26" t="s">
        <v>134</v>
      </c>
      <c r="D56" s="54">
        <f>' MID Term 1'!D53</f>
        <v>28</v>
      </c>
      <c r="E56" s="89">
        <f>' MID Term 1'!H53</f>
        <v>21</v>
      </c>
      <c r="F56" s="54">
        <f>' MID Term 1'!L53+'MID Term 2'!F53</f>
        <v>18</v>
      </c>
      <c r="G56" s="89">
        <f>'MID Term 2'!J53</f>
        <v>7</v>
      </c>
      <c r="H56" s="54">
        <f>'MID Term 2'!N53</f>
        <v>24</v>
      </c>
      <c r="I56" s="54">
        <f t="shared" si="1"/>
        <v>1</v>
      </c>
      <c r="J56" s="54">
        <f t="shared" si="2"/>
        <v>1</v>
      </c>
      <c r="K56" s="54">
        <f t="shared" si="3"/>
        <v>0</v>
      </c>
      <c r="L56" s="54">
        <f t="shared" si="4"/>
        <v>0</v>
      </c>
      <c r="M56" s="54">
        <f t="shared" si="5"/>
        <v>1</v>
      </c>
      <c r="N56" s="54">
        <f t="shared" si="6"/>
        <v>98</v>
      </c>
      <c r="O56" s="54">
        <f t="shared" si="7"/>
        <v>49</v>
      </c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9.5" customHeight="1">
      <c r="A57" s="10">
        <v>48.0</v>
      </c>
      <c r="B57" s="26" t="s">
        <v>135</v>
      </c>
      <c r="C57" s="26" t="s">
        <v>136</v>
      </c>
      <c r="D57" s="54">
        <f>' MID Term 1'!D54</f>
        <v>28</v>
      </c>
      <c r="E57" s="89">
        <f>' MID Term 1'!H54</f>
        <v>28</v>
      </c>
      <c r="F57" s="54">
        <f>' MID Term 1'!L54+'MID Term 2'!F54</f>
        <v>25</v>
      </c>
      <c r="G57" s="54">
        <f>'MID Term 2'!J54</f>
        <v>21</v>
      </c>
      <c r="H57" s="89">
        <f>'MID Term 2'!N54</f>
        <v>24</v>
      </c>
      <c r="I57" s="54">
        <f t="shared" si="1"/>
        <v>1</v>
      </c>
      <c r="J57" s="54">
        <f t="shared" si="2"/>
        <v>1</v>
      </c>
      <c r="K57" s="54">
        <f t="shared" si="3"/>
        <v>1</v>
      </c>
      <c r="L57" s="54">
        <f t="shared" si="4"/>
        <v>1</v>
      </c>
      <c r="M57" s="54">
        <f t="shared" si="5"/>
        <v>1</v>
      </c>
      <c r="N57" s="54">
        <f t="shared" si="6"/>
        <v>126</v>
      </c>
      <c r="O57" s="54">
        <f t="shared" si="7"/>
        <v>63</v>
      </c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9.5" customHeight="1">
      <c r="A58" s="10">
        <v>49.0</v>
      </c>
      <c r="B58" s="26" t="s">
        <v>137</v>
      </c>
      <c r="C58" s="26" t="s">
        <v>138</v>
      </c>
      <c r="D58" s="54">
        <f>' MID Term 1'!D55</f>
        <v>26</v>
      </c>
      <c r="E58" s="89">
        <f>' MID Term 1'!H55</f>
        <v>23</v>
      </c>
      <c r="F58" s="54">
        <f>' MID Term 1'!L55+'MID Term 2'!F55</f>
        <v>22</v>
      </c>
      <c r="G58" s="54">
        <f>'MID Term 2'!J55</f>
        <v>14</v>
      </c>
      <c r="H58" s="89">
        <f>'MID Term 2'!N55</f>
        <v>27</v>
      </c>
      <c r="I58" s="54">
        <f t="shared" si="1"/>
        <v>1</v>
      </c>
      <c r="J58" s="54">
        <f t="shared" si="2"/>
        <v>1</v>
      </c>
      <c r="K58" s="54">
        <f t="shared" si="3"/>
        <v>1</v>
      </c>
      <c r="L58" s="54">
        <f t="shared" si="4"/>
        <v>0</v>
      </c>
      <c r="M58" s="54">
        <f t="shared" si="5"/>
        <v>1</v>
      </c>
      <c r="N58" s="54">
        <f t="shared" si="6"/>
        <v>112</v>
      </c>
      <c r="O58" s="54">
        <f t="shared" si="7"/>
        <v>56</v>
      </c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9.5" customHeight="1">
      <c r="A59" s="10">
        <v>50.0</v>
      </c>
      <c r="B59" s="26" t="s">
        <v>139</v>
      </c>
      <c r="C59" s="26" t="s">
        <v>140</v>
      </c>
      <c r="D59" s="54">
        <f>' MID Term 1'!D56</f>
        <v>28</v>
      </c>
      <c r="E59" s="89">
        <f>' MID Term 1'!H56</f>
        <v>28</v>
      </c>
      <c r="F59" s="54">
        <f>' MID Term 1'!L56+'MID Term 2'!F56</f>
        <v>23</v>
      </c>
      <c r="G59" s="89">
        <f>'MID Term 2'!J56</f>
        <v>28</v>
      </c>
      <c r="H59" s="54">
        <f>'MID Term 2'!N56</f>
        <v>28</v>
      </c>
      <c r="I59" s="54">
        <f t="shared" si="1"/>
        <v>1</v>
      </c>
      <c r="J59" s="54">
        <f t="shared" si="2"/>
        <v>1</v>
      </c>
      <c r="K59" s="54">
        <f t="shared" si="3"/>
        <v>1</v>
      </c>
      <c r="L59" s="54">
        <f t="shared" si="4"/>
        <v>1</v>
      </c>
      <c r="M59" s="54">
        <f t="shared" si="5"/>
        <v>1</v>
      </c>
      <c r="N59" s="54">
        <f t="shared" si="6"/>
        <v>135</v>
      </c>
      <c r="O59" s="54">
        <f t="shared" si="7"/>
        <v>68</v>
      </c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9.5" customHeight="1">
      <c r="A60" s="10">
        <v>51.0</v>
      </c>
      <c r="B60" s="26" t="s">
        <v>141</v>
      </c>
      <c r="C60" s="26" t="s">
        <v>142</v>
      </c>
      <c r="D60" s="54">
        <f>' MID Term 1'!D57</f>
        <v>26</v>
      </c>
      <c r="E60" s="89">
        <f>' MID Term 1'!H57</f>
        <v>17</v>
      </c>
      <c r="F60" s="54">
        <f>' MID Term 1'!L57+'MID Term 2'!F57</f>
        <v>16</v>
      </c>
      <c r="G60" s="54">
        <f>'MID Term 2'!J57</f>
        <v>22</v>
      </c>
      <c r="H60" s="89">
        <f>'MID Term 2'!N57</f>
        <v>17</v>
      </c>
      <c r="I60" s="54">
        <f t="shared" si="1"/>
        <v>1</v>
      </c>
      <c r="J60" s="54">
        <f t="shared" si="2"/>
        <v>0</v>
      </c>
      <c r="K60" s="54">
        <f t="shared" si="3"/>
        <v>0</v>
      </c>
      <c r="L60" s="54">
        <f t="shared" si="4"/>
        <v>1</v>
      </c>
      <c r="M60" s="54">
        <f t="shared" si="5"/>
        <v>0</v>
      </c>
      <c r="N60" s="54">
        <f t="shared" si="6"/>
        <v>98</v>
      </c>
      <c r="O60" s="54">
        <f t="shared" si="7"/>
        <v>49</v>
      </c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9.5" customHeight="1">
      <c r="A61" s="10">
        <v>52.0</v>
      </c>
      <c r="B61" s="26" t="s">
        <v>143</v>
      </c>
      <c r="C61" s="26" t="s">
        <v>144</v>
      </c>
      <c r="D61" s="54">
        <f>' MID Term 1'!D58</f>
        <v>28</v>
      </c>
      <c r="E61" s="89">
        <f>' MID Term 1'!H58</f>
        <v>28</v>
      </c>
      <c r="F61" s="54">
        <f>' MID Term 1'!L58+'MID Term 2'!F58</f>
        <v>27</v>
      </c>
      <c r="G61" s="54">
        <f>'MID Term 2'!J58</f>
        <v>28</v>
      </c>
      <c r="H61" s="89">
        <f>'MID Term 2'!N58</f>
        <v>28</v>
      </c>
      <c r="I61" s="54">
        <f t="shared" si="1"/>
        <v>1</v>
      </c>
      <c r="J61" s="54">
        <f t="shared" si="2"/>
        <v>1</v>
      </c>
      <c r="K61" s="54">
        <f t="shared" si="3"/>
        <v>1</v>
      </c>
      <c r="L61" s="54">
        <f t="shared" si="4"/>
        <v>1</v>
      </c>
      <c r="M61" s="54">
        <f t="shared" si="5"/>
        <v>1</v>
      </c>
      <c r="N61" s="54">
        <f t="shared" si="6"/>
        <v>139</v>
      </c>
      <c r="O61" s="54">
        <f t="shared" si="7"/>
        <v>70</v>
      </c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9.5" customHeight="1">
      <c r="A62" s="10">
        <v>53.0</v>
      </c>
      <c r="B62" s="26" t="s">
        <v>145</v>
      </c>
      <c r="C62" s="26" t="s">
        <v>146</v>
      </c>
      <c r="D62" s="54">
        <f>' MID Term 1'!D59</f>
        <v>23</v>
      </c>
      <c r="E62" s="89">
        <f>' MID Term 1'!H59</f>
        <v>24</v>
      </c>
      <c r="F62" s="54">
        <f>' MID Term 1'!L59+'MID Term 2'!F59</f>
        <v>21</v>
      </c>
      <c r="G62" s="54">
        <f>'MID Term 2'!J59</f>
        <v>26</v>
      </c>
      <c r="H62" s="89">
        <f>'MID Term 2'!N59</f>
        <v>28</v>
      </c>
      <c r="I62" s="54">
        <f t="shared" si="1"/>
        <v>1</v>
      </c>
      <c r="J62" s="54">
        <f t="shared" si="2"/>
        <v>1</v>
      </c>
      <c r="K62" s="54">
        <f t="shared" si="3"/>
        <v>1</v>
      </c>
      <c r="L62" s="54">
        <f t="shared" si="4"/>
        <v>1</v>
      </c>
      <c r="M62" s="54">
        <f t="shared" si="5"/>
        <v>1</v>
      </c>
      <c r="N62" s="54">
        <f t="shared" si="6"/>
        <v>122</v>
      </c>
      <c r="O62" s="54">
        <f t="shared" si="7"/>
        <v>61</v>
      </c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9.5" customHeight="1">
      <c r="A63" s="10">
        <v>54.0</v>
      </c>
      <c r="B63" s="26" t="s">
        <v>147</v>
      </c>
      <c r="C63" s="26" t="s">
        <v>148</v>
      </c>
      <c r="D63" s="54">
        <f>' MID Term 1'!D60</f>
        <v>26</v>
      </c>
      <c r="E63" s="89">
        <f>' MID Term 1'!H60</f>
        <v>24</v>
      </c>
      <c r="F63" s="54">
        <f>' MID Term 1'!L60+'MID Term 2'!F60</f>
        <v>26</v>
      </c>
      <c r="G63" s="54">
        <f>'MID Term 2'!J60</f>
        <v>28</v>
      </c>
      <c r="H63" s="89">
        <f>'MID Term 2'!N60</f>
        <v>26</v>
      </c>
      <c r="I63" s="54">
        <f t="shared" si="1"/>
        <v>1</v>
      </c>
      <c r="J63" s="54">
        <f t="shared" si="2"/>
        <v>1</v>
      </c>
      <c r="K63" s="54">
        <f t="shared" si="3"/>
        <v>1</v>
      </c>
      <c r="L63" s="54">
        <f t="shared" si="4"/>
        <v>1</v>
      </c>
      <c r="M63" s="54">
        <f t="shared" si="5"/>
        <v>1</v>
      </c>
      <c r="N63" s="54">
        <f t="shared" si="6"/>
        <v>130</v>
      </c>
      <c r="O63" s="54">
        <f t="shared" si="7"/>
        <v>65</v>
      </c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9.5" customHeight="1">
      <c r="A64" s="10">
        <v>55.0</v>
      </c>
      <c r="B64" s="26" t="s">
        <v>149</v>
      </c>
      <c r="C64" s="26" t="s">
        <v>150</v>
      </c>
      <c r="D64" s="54">
        <f>' MID Term 1'!D61</f>
        <v>28</v>
      </c>
      <c r="E64" s="89">
        <f>' MID Term 1'!H61</f>
        <v>19</v>
      </c>
      <c r="F64" s="54">
        <f>' MID Term 1'!L61+'MID Term 2'!F61</f>
        <v>24</v>
      </c>
      <c r="G64" s="54">
        <f>'MID Term 2'!J61</f>
        <v>19</v>
      </c>
      <c r="H64" s="89">
        <f>'MID Term 2'!N61</f>
        <v>26</v>
      </c>
      <c r="I64" s="54">
        <f t="shared" si="1"/>
        <v>1</v>
      </c>
      <c r="J64" s="54">
        <f t="shared" si="2"/>
        <v>0</v>
      </c>
      <c r="K64" s="54">
        <f t="shared" si="3"/>
        <v>1</v>
      </c>
      <c r="L64" s="54">
        <f t="shared" si="4"/>
        <v>0</v>
      </c>
      <c r="M64" s="54">
        <f t="shared" si="5"/>
        <v>1</v>
      </c>
      <c r="N64" s="54">
        <f t="shared" si="6"/>
        <v>116</v>
      </c>
      <c r="O64" s="54">
        <f t="shared" si="7"/>
        <v>58</v>
      </c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9.5" customHeight="1">
      <c r="A65" s="10">
        <v>56.0</v>
      </c>
      <c r="B65" s="26" t="s">
        <v>151</v>
      </c>
      <c r="C65" s="26" t="s">
        <v>152</v>
      </c>
      <c r="D65" s="54">
        <f>' MID Term 1'!D62</f>
        <v>28</v>
      </c>
      <c r="E65" s="89">
        <f>' MID Term 1'!H62</f>
        <v>26</v>
      </c>
      <c r="F65" s="54">
        <f>' MID Term 1'!L62+'MID Term 2'!F62</f>
        <v>27</v>
      </c>
      <c r="G65" s="54">
        <f>'MID Term 2'!J62</f>
        <v>28</v>
      </c>
      <c r="H65" s="89">
        <f>'MID Term 2'!N62</f>
        <v>21</v>
      </c>
      <c r="I65" s="54">
        <f t="shared" si="1"/>
        <v>1</v>
      </c>
      <c r="J65" s="54">
        <f t="shared" si="2"/>
        <v>1</v>
      </c>
      <c r="K65" s="54">
        <f t="shared" si="3"/>
        <v>1</v>
      </c>
      <c r="L65" s="54">
        <f t="shared" si="4"/>
        <v>1</v>
      </c>
      <c r="M65" s="54">
        <f t="shared" si="5"/>
        <v>1</v>
      </c>
      <c r="N65" s="54">
        <f t="shared" si="6"/>
        <v>130</v>
      </c>
      <c r="O65" s="54">
        <f t="shared" si="7"/>
        <v>65</v>
      </c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9.5" customHeight="1">
      <c r="A66" s="10">
        <v>57.0</v>
      </c>
      <c r="B66" s="26" t="s">
        <v>153</v>
      </c>
      <c r="C66" s="26" t="s">
        <v>154</v>
      </c>
      <c r="D66" s="54">
        <f>' MID Term 1'!D63</f>
        <v>22</v>
      </c>
      <c r="E66" s="89">
        <f>' MID Term 1'!H63</f>
        <v>26</v>
      </c>
      <c r="F66" s="54">
        <f>' MID Term 1'!L63+'MID Term 2'!F63</f>
        <v>26</v>
      </c>
      <c r="G66" s="54">
        <f>'MID Term 2'!J63</f>
        <v>27</v>
      </c>
      <c r="H66" s="89">
        <f>'MID Term 2'!N63</f>
        <v>25</v>
      </c>
      <c r="I66" s="54">
        <f t="shared" si="1"/>
        <v>1</v>
      </c>
      <c r="J66" s="54">
        <f t="shared" si="2"/>
        <v>1</v>
      </c>
      <c r="K66" s="54">
        <f t="shared" si="3"/>
        <v>1</v>
      </c>
      <c r="L66" s="54">
        <f t="shared" si="4"/>
        <v>1</v>
      </c>
      <c r="M66" s="54">
        <f t="shared" si="5"/>
        <v>1</v>
      </c>
      <c r="N66" s="54">
        <f t="shared" si="6"/>
        <v>126</v>
      </c>
      <c r="O66" s="54">
        <f t="shared" si="7"/>
        <v>63</v>
      </c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9.5" customHeight="1">
      <c r="A67" s="10">
        <v>58.0</v>
      </c>
      <c r="B67" s="26" t="s">
        <v>155</v>
      </c>
      <c r="C67" s="26" t="s">
        <v>156</v>
      </c>
      <c r="D67" s="54">
        <f>' MID Term 1'!D64</f>
        <v>25</v>
      </c>
      <c r="E67" s="89">
        <f>' MID Term 1'!H64</f>
        <v>23</v>
      </c>
      <c r="F67" s="54">
        <f>' MID Term 1'!L64+'MID Term 2'!F64</f>
        <v>20</v>
      </c>
      <c r="G67" s="54">
        <f>'MID Term 2'!J64</f>
        <v>18</v>
      </c>
      <c r="H67" s="89">
        <f>'MID Term 2'!N64</f>
        <v>22</v>
      </c>
      <c r="I67" s="54">
        <f t="shared" si="1"/>
        <v>1</v>
      </c>
      <c r="J67" s="54">
        <f t="shared" si="2"/>
        <v>1</v>
      </c>
      <c r="K67" s="54">
        <f t="shared" si="3"/>
        <v>0</v>
      </c>
      <c r="L67" s="54">
        <f t="shared" si="4"/>
        <v>0</v>
      </c>
      <c r="M67" s="54">
        <f t="shared" si="5"/>
        <v>1</v>
      </c>
      <c r="N67" s="54">
        <f t="shared" si="6"/>
        <v>108</v>
      </c>
      <c r="O67" s="54">
        <f t="shared" si="7"/>
        <v>54</v>
      </c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9.5" customHeight="1">
      <c r="A68" s="10">
        <v>59.0</v>
      </c>
      <c r="B68" s="26" t="s">
        <v>157</v>
      </c>
      <c r="C68" s="26" t="s">
        <v>158</v>
      </c>
      <c r="D68" s="54">
        <f>' MID Term 1'!D65</f>
        <v>21</v>
      </c>
      <c r="E68" s="89">
        <f>' MID Term 1'!H65</f>
        <v>27</v>
      </c>
      <c r="F68" s="54">
        <f>' MID Term 1'!L65+'MID Term 2'!F65</f>
        <v>17</v>
      </c>
      <c r="G68" s="89">
        <f>'MID Term 2'!J65</f>
        <v>13</v>
      </c>
      <c r="H68" s="54">
        <f>'MID Term 2'!N65</f>
        <v>24</v>
      </c>
      <c r="I68" s="54">
        <f t="shared" si="1"/>
        <v>1</v>
      </c>
      <c r="J68" s="54">
        <f t="shared" si="2"/>
        <v>1</v>
      </c>
      <c r="K68" s="54">
        <f t="shared" si="3"/>
        <v>0</v>
      </c>
      <c r="L68" s="54">
        <f t="shared" si="4"/>
        <v>0</v>
      </c>
      <c r="M68" s="54">
        <f t="shared" si="5"/>
        <v>1</v>
      </c>
      <c r="N68" s="54">
        <f t="shared" si="6"/>
        <v>102</v>
      </c>
      <c r="O68" s="54">
        <f t="shared" si="7"/>
        <v>51</v>
      </c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9.5" customHeight="1">
      <c r="A69" s="10">
        <v>60.0</v>
      </c>
      <c r="B69" s="26" t="s">
        <v>159</v>
      </c>
      <c r="C69" s="26" t="s">
        <v>160</v>
      </c>
      <c r="D69" s="54">
        <f>' MID Term 1'!D66</f>
        <v>28</v>
      </c>
      <c r="E69" s="89">
        <f>' MID Term 1'!H66</f>
        <v>26</v>
      </c>
      <c r="F69" s="54">
        <f>' MID Term 1'!L66+'MID Term 2'!F66</f>
        <v>20</v>
      </c>
      <c r="G69" s="54">
        <f>'MID Term 2'!J66</f>
        <v>27</v>
      </c>
      <c r="H69" s="89">
        <f>'MID Term 2'!N66</f>
        <v>21</v>
      </c>
      <c r="I69" s="54">
        <f t="shared" si="1"/>
        <v>1</v>
      </c>
      <c r="J69" s="54">
        <f t="shared" si="2"/>
        <v>1</v>
      </c>
      <c r="K69" s="54">
        <f t="shared" si="3"/>
        <v>0</v>
      </c>
      <c r="L69" s="54">
        <f t="shared" si="4"/>
        <v>1</v>
      </c>
      <c r="M69" s="54">
        <f t="shared" si="5"/>
        <v>1</v>
      </c>
      <c r="N69" s="54">
        <f t="shared" si="6"/>
        <v>122</v>
      </c>
      <c r="O69" s="54">
        <f t="shared" si="7"/>
        <v>61</v>
      </c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9.5" customHeight="1">
      <c r="A70" s="10">
        <v>61.0</v>
      </c>
      <c r="B70" s="26" t="s">
        <v>161</v>
      </c>
      <c r="C70" s="26" t="s">
        <v>162</v>
      </c>
      <c r="D70" s="54">
        <f>' MID Term 1'!D67</f>
        <v>28</v>
      </c>
      <c r="E70" s="89">
        <f>' MID Term 1'!H67</f>
        <v>28</v>
      </c>
      <c r="F70" s="54">
        <f>' MID Term 1'!L67+'MID Term 2'!F67</f>
        <v>24</v>
      </c>
      <c r="G70" s="54">
        <f>'MID Term 2'!J67</f>
        <v>25</v>
      </c>
      <c r="H70" s="89">
        <f>'MID Term 2'!N67</f>
        <v>21</v>
      </c>
      <c r="I70" s="54">
        <f t="shared" si="1"/>
        <v>1</v>
      </c>
      <c r="J70" s="54">
        <f t="shared" si="2"/>
        <v>1</v>
      </c>
      <c r="K70" s="54">
        <f t="shared" si="3"/>
        <v>1</v>
      </c>
      <c r="L70" s="54">
        <f t="shared" si="4"/>
        <v>1</v>
      </c>
      <c r="M70" s="54">
        <f t="shared" si="5"/>
        <v>1</v>
      </c>
      <c r="N70" s="54">
        <f t="shared" si="6"/>
        <v>126</v>
      </c>
      <c r="O70" s="54">
        <f t="shared" si="7"/>
        <v>63</v>
      </c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9.5" customHeight="1">
      <c r="A71" s="10">
        <v>62.0</v>
      </c>
      <c r="B71" s="26" t="s">
        <v>163</v>
      </c>
      <c r="C71" s="26" t="s">
        <v>164</v>
      </c>
      <c r="D71" s="54">
        <f>' MID Term 1'!D68</f>
        <v>27</v>
      </c>
      <c r="E71" s="89">
        <f>' MID Term 1'!H68</f>
        <v>25</v>
      </c>
      <c r="F71" s="54">
        <f>' MID Term 1'!L68+'MID Term 2'!F68</f>
        <v>22</v>
      </c>
      <c r="G71" s="54">
        <f>'MID Term 2'!J68</f>
        <v>28</v>
      </c>
      <c r="H71" s="89">
        <f>'MID Term 2'!N68</f>
        <v>28</v>
      </c>
      <c r="I71" s="54">
        <f t="shared" si="1"/>
        <v>1</v>
      </c>
      <c r="J71" s="54">
        <f t="shared" si="2"/>
        <v>1</v>
      </c>
      <c r="K71" s="54">
        <f t="shared" si="3"/>
        <v>1</v>
      </c>
      <c r="L71" s="54">
        <f t="shared" si="4"/>
        <v>1</v>
      </c>
      <c r="M71" s="54">
        <f t="shared" si="5"/>
        <v>1</v>
      </c>
      <c r="N71" s="54">
        <f t="shared" si="6"/>
        <v>130</v>
      </c>
      <c r="O71" s="54">
        <f t="shared" si="7"/>
        <v>65</v>
      </c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9.5" customHeight="1">
      <c r="A72" s="10">
        <v>63.0</v>
      </c>
      <c r="B72" s="26" t="s">
        <v>165</v>
      </c>
      <c r="C72" s="26" t="s">
        <v>166</v>
      </c>
      <c r="D72" s="54">
        <f>' MID Term 1'!D69</f>
        <v>26</v>
      </c>
      <c r="E72" s="89">
        <f>' MID Term 1'!H69</f>
        <v>21</v>
      </c>
      <c r="F72" s="54">
        <f>' MID Term 1'!L69+'MID Term 2'!F69</f>
        <v>27</v>
      </c>
      <c r="G72" s="89">
        <f>'MID Term 2'!J69</f>
        <v>28</v>
      </c>
      <c r="H72" s="54">
        <f>'MID Term 2'!N69</f>
        <v>24</v>
      </c>
      <c r="I72" s="54">
        <f t="shared" si="1"/>
        <v>1</v>
      </c>
      <c r="J72" s="54">
        <f t="shared" si="2"/>
        <v>1</v>
      </c>
      <c r="K72" s="54">
        <f t="shared" si="3"/>
        <v>1</v>
      </c>
      <c r="L72" s="54">
        <f t="shared" si="4"/>
        <v>1</v>
      </c>
      <c r="M72" s="54">
        <f t="shared" si="5"/>
        <v>1</v>
      </c>
      <c r="N72" s="54">
        <f t="shared" si="6"/>
        <v>126</v>
      </c>
      <c r="O72" s="54">
        <f t="shared" si="7"/>
        <v>63</v>
      </c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9.5" customHeight="1">
      <c r="A73" s="10">
        <v>64.0</v>
      </c>
      <c r="B73" s="26" t="s">
        <v>167</v>
      </c>
      <c r="C73" s="26" t="s">
        <v>168</v>
      </c>
      <c r="D73" s="54">
        <f>' MID Term 1'!D70</f>
        <v>25</v>
      </c>
      <c r="E73" s="89">
        <f>' MID Term 1'!H70</f>
        <v>19</v>
      </c>
      <c r="F73" s="54">
        <f>' MID Term 1'!L70+'MID Term 2'!F70</f>
        <v>18</v>
      </c>
      <c r="G73" s="89">
        <f>'MID Term 2'!J70</f>
        <v>19</v>
      </c>
      <c r="H73" s="54">
        <f>'MID Term 2'!N70</f>
        <v>17</v>
      </c>
      <c r="I73" s="54">
        <f t="shared" si="1"/>
        <v>1</v>
      </c>
      <c r="J73" s="54">
        <f t="shared" si="2"/>
        <v>0</v>
      </c>
      <c r="K73" s="54">
        <f t="shared" si="3"/>
        <v>0</v>
      </c>
      <c r="L73" s="54">
        <f t="shared" si="4"/>
        <v>0</v>
      </c>
      <c r="M73" s="54">
        <f t="shared" si="5"/>
        <v>0</v>
      </c>
      <c r="N73" s="54">
        <f t="shared" si="6"/>
        <v>98</v>
      </c>
      <c r="O73" s="54">
        <f t="shared" si="7"/>
        <v>49</v>
      </c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9.5" customHeight="1">
      <c r="A74" s="10">
        <v>65.0</v>
      </c>
      <c r="B74" s="26" t="s">
        <v>169</v>
      </c>
      <c r="C74" s="26" t="s">
        <v>170</v>
      </c>
      <c r="D74" s="54">
        <f>' MID Term 1'!D71</f>
        <v>20</v>
      </c>
      <c r="E74" s="89">
        <f>' MID Term 1'!H71</f>
        <v>24</v>
      </c>
      <c r="F74" s="54">
        <f>' MID Term 1'!L71+'MID Term 2'!F71</f>
        <v>26</v>
      </c>
      <c r="G74" s="89">
        <f>'MID Term 2'!J71</f>
        <v>28</v>
      </c>
      <c r="H74" s="54">
        <f>'MID Term 2'!N71</f>
        <v>24</v>
      </c>
      <c r="I74" s="54">
        <f t="shared" si="1"/>
        <v>0</v>
      </c>
      <c r="J74" s="54">
        <f t="shared" si="2"/>
        <v>1</v>
      </c>
      <c r="K74" s="54">
        <f t="shared" si="3"/>
        <v>1</v>
      </c>
      <c r="L74" s="54">
        <f t="shared" si="4"/>
        <v>1</v>
      </c>
      <c r="M74" s="54">
        <f t="shared" si="5"/>
        <v>1</v>
      </c>
      <c r="N74" s="54">
        <f t="shared" si="6"/>
        <v>122</v>
      </c>
      <c r="O74" s="54">
        <f t="shared" si="7"/>
        <v>61</v>
      </c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9.5" customHeight="1">
      <c r="A75" s="10">
        <v>66.0</v>
      </c>
      <c r="B75" s="26" t="s">
        <v>171</v>
      </c>
      <c r="C75" s="26" t="s">
        <v>172</v>
      </c>
      <c r="D75" s="54">
        <f>' MID Term 1'!D72</f>
        <v>15</v>
      </c>
      <c r="E75" s="89">
        <f>' MID Term 1'!H72</f>
        <v>15</v>
      </c>
      <c r="F75" s="54">
        <f>' MID Term 1'!L72+'MID Term 2'!F72</f>
        <v>17</v>
      </c>
      <c r="G75" s="89">
        <f>'MID Term 2'!J72</f>
        <v>27</v>
      </c>
      <c r="H75" s="54">
        <f>'MID Term 2'!N72</f>
        <v>28</v>
      </c>
      <c r="I75" s="54">
        <f t="shared" si="1"/>
        <v>0</v>
      </c>
      <c r="J75" s="54">
        <f t="shared" si="2"/>
        <v>0</v>
      </c>
      <c r="K75" s="54">
        <f t="shared" si="3"/>
        <v>0</v>
      </c>
      <c r="L75" s="54">
        <f t="shared" si="4"/>
        <v>1</v>
      </c>
      <c r="M75" s="54">
        <f t="shared" si="5"/>
        <v>1</v>
      </c>
      <c r="N75" s="54">
        <f t="shared" si="6"/>
        <v>102</v>
      </c>
      <c r="O75" s="54">
        <f t="shared" si="7"/>
        <v>51</v>
      </c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9.5" customHeight="1">
      <c r="A76" s="10">
        <v>67.0</v>
      </c>
      <c r="B76" s="26" t="s">
        <v>173</v>
      </c>
      <c r="C76" s="26" t="s">
        <v>174</v>
      </c>
      <c r="D76" s="54">
        <f>' MID Term 1'!D73</f>
        <v>27</v>
      </c>
      <c r="E76" s="89">
        <f>' MID Term 1'!H73</f>
        <v>28</v>
      </c>
      <c r="F76" s="54">
        <f>' MID Term 1'!L73+'MID Term 2'!F73</f>
        <v>26</v>
      </c>
      <c r="G76" s="54">
        <f>'MID Term 2'!J73</f>
        <v>22</v>
      </c>
      <c r="H76" s="89">
        <f>'MID Term 2'!N73</f>
        <v>27</v>
      </c>
      <c r="I76" s="54">
        <f t="shared" si="1"/>
        <v>1</v>
      </c>
      <c r="J76" s="54">
        <f t="shared" si="2"/>
        <v>1</v>
      </c>
      <c r="K76" s="54">
        <f t="shared" si="3"/>
        <v>1</v>
      </c>
      <c r="L76" s="54">
        <f t="shared" si="4"/>
        <v>1</v>
      </c>
      <c r="M76" s="54">
        <f t="shared" si="5"/>
        <v>1</v>
      </c>
      <c r="N76" s="54">
        <f t="shared" si="6"/>
        <v>130</v>
      </c>
      <c r="O76" s="54">
        <f t="shared" si="7"/>
        <v>65</v>
      </c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9.5" customHeight="1">
      <c r="A77" s="10">
        <v>68.0</v>
      </c>
      <c r="B77" s="26" t="s">
        <v>175</v>
      </c>
      <c r="C77" s="26" t="s">
        <v>176</v>
      </c>
      <c r="D77" s="54">
        <f>' MID Term 1'!D74</f>
        <v>27</v>
      </c>
      <c r="E77" s="89">
        <f>' MID Term 1'!H74</f>
        <v>23</v>
      </c>
      <c r="F77" s="54">
        <f>' MID Term 1'!L74+'MID Term 2'!F74</f>
        <v>15</v>
      </c>
      <c r="G77" s="89">
        <f>'MID Term 2'!J74</f>
        <v>13</v>
      </c>
      <c r="H77" s="54">
        <f>'MID Term 2'!N74</f>
        <v>24</v>
      </c>
      <c r="I77" s="54">
        <f t="shared" si="1"/>
        <v>1</v>
      </c>
      <c r="J77" s="54">
        <f t="shared" si="2"/>
        <v>1</v>
      </c>
      <c r="K77" s="54">
        <f t="shared" si="3"/>
        <v>0</v>
      </c>
      <c r="L77" s="54">
        <f t="shared" si="4"/>
        <v>0</v>
      </c>
      <c r="M77" s="54">
        <f t="shared" si="5"/>
        <v>1</v>
      </c>
      <c r="N77" s="54">
        <f t="shared" si="6"/>
        <v>102</v>
      </c>
      <c r="O77" s="54">
        <f t="shared" si="7"/>
        <v>51</v>
      </c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9.5" customHeight="1">
      <c r="A78" s="10">
        <v>69.0</v>
      </c>
      <c r="B78" s="26" t="s">
        <v>177</v>
      </c>
      <c r="C78" s="26" t="s">
        <v>178</v>
      </c>
      <c r="D78" s="54">
        <f>' MID Term 1'!D75</f>
        <v>20</v>
      </c>
      <c r="E78" s="89">
        <f>' MID Term 1'!H75</f>
        <v>11</v>
      </c>
      <c r="F78" s="54">
        <f>' MID Term 1'!L75+'MID Term 2'!F75</f>
        <v>15</v>
      </c>
      <c r="G78" s="54">
        <f>'MID Term 2'!J75</f>
        <v>26</v>
      </c>
      <c r="H78" s="89">
        <f>'MID Term 2'!N75</f>
        <v>26</v>
      </c>
      <c r="I78" s="54">
        <f t="shared" si="1"/>
        <v>0</v>
      </c>
      <c r="J78" s="54">
        <f t="shared" si="2"/>
        <v>0</v>
      </c>
      <c r="K78" s="54">
        <f t="shared" si="3"/>
        <v>0</v>
      </c>
      <c r="L78" s="54">
        <f t="shared" si="4"/>
        <v>1</v>
      </c>
      <c r="M78" s="54">
        <f t="shared" si="5"/>
        <v>1</v>
      </c>
      <c r="N78" s="54">
        <f t="shared" si="6"/>
        <v>98</v>
      </c>
      <c r="O78" s="54">
        <f t="shared" si="7"/>
        <v>49</v>
      </c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9.5" customHeight="1">
      <c r="A79" s="10">
        <v>70.0</v>
      </c>
      <c r="B79" s="26" t="s">
        <v>179</v>
      </c>
      <c r="C79" s="26" t="s">
        <v>180</v>
      </c>
      <c r="D79" s="54">
        <f>' MID Term 1'!D76</f>
        <v>9</v>
      </c>
      <c r="E79" s="89">
        <f>' MID Term 1'!H76</f>
        <v>29</v>
      </c>
      <c r="F79" s="54">
        <f>' MID Term 1'!L76+'MID Term 2'!F76</f>
        <v>22</v>
      </c>
      <c r="G79" s="89">
        <f>'MID Term 2'!J76</f>
        <v>24</v>
      </c>
      <c r="H79" s="54">
        <f>'MID Term 2'!N76</f>
        <v>28</v>
      </c>
      <c r="I79" s="54">
        <f t="shared" si="1"/>
        <v>0</v>
      </c>
      <c r="J79" s="54">
        <f t="shared" si="2"/>
        <v>1</v>
      </c>
      <c r="K79" s="54">
        <f t="shared" si="3"/>
        <v>1</v>
      </c>
      <c r="L79" s="54">
        <f t="shared" si="4"/>
        <v>1</v>
      </c>
      <c r="M79" s="54">
        <f t="shared" si="5"/>
        <v>1</v>
      </c>
      <c r="N79" s="54">
        <f t="shared" si="6"/>
        <v>112</v>
      </c>
      <c r="O79" s="54">
        <f t="shared" si="7"/>
        <v>56</v>
      </c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9.5" customHeight="1">
      <c r="A80" s="10">
        <v>71.0</v>
      </c>
      <c r="B80" s="26" t="s">
        <v>181</v>
      </c>
      <c r="C80" s="26" t="s">
        <v>182</v>
      </c>
      <c r="D80" s="54">
        <f>' MID Term 1'!D77</f>
        <v>25</v>
      </c>
      <c r="E80" s="89">
        <f>' MID Term 1'!H77</f>
        <v>26</v>
      </c>
      <c r="F80" s="54">
        <f>' MID Term 1'!L77+'MID Term 2'!F77</f>
        <v>24</v>
      </c>
      <c r="G80" s="54">
        <f>'MID Term 2'!J77</f>
        <v>23</v>
      </c>
      <c r="H80" s="89">
        <f>'MID Term 2'!N77</f>
        <v>24</v>
      </c>
      <c r="I80" s="54">
        <f t="shared" si="1"/>
        <v>1</v>
      </c>
      <c r="J80" s="54">
        <f t="shared" si="2"/>
        <v>1</v>
      </c>
      <c r="K80" s="54">
        <f t="shared" si="3"/>
        <v>1</v>
      </c>
      <c r="L80" s="54">
        <f t="shared" si="4"/>
        <v>1</v>
      </c>
      <c r="M80" s="54">
        <f t="shared" si="5"/>
        <v>1</v>
      </c>
      <c r="N80" s="54">
        <f t="shared" si="6"/>
        <v>122</v>
      </c>
      <c r="O80" s="54">
        <f t="shared" si="7"/>
        <v>61</v>
      </c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9.5" customHeight="1">
      <c r="A81" s="10">
        <v>72.0</v>
      </c>
      <c r="B81" s="26" t="s">
        <v>183</v>
      </c>
      <c r="C81" s="26" t="s">
        <v>184</v>
      </c>
      <c r="D81" s="54">
        <f>' MID Term 1'!D78</f>
        <v>22</v>
      </c>
      <c r="E81" s="89">
        <f>' MID Term 1'!H78</f>
        <v>8</v>
      </c>
      <c r="F81" s="54">
        <f>' MID Term 1'!L78+'MID Term 2'!F78</f>
        <v>20</v>
      </c>
      <c r="G81" s="54">
        <f>'MID Term 2'!J78</f>
        <v>25</v>
      </c>
      <c r="H81" s="89">
        <f>'MID Term 2'!N78</f>
        <v>27</v>
      </c>
      <c r="I81" s="54">
        <f t="shared" si="1"/>
        <v>1</v>
      </c>
      <c r="J81" s="54">
        <f t="shared" si="2"/>
        <v>0</v>
      </c>
      <c r="K81" s="54">
        <f t="shared" si="3"/>
        <v>0</v>
      </c>
      <c r="L81" s="54">
        <f t="shared" si="4"/>
        <v>1</v>
      </c>
      <c r="M81" s="54">
        <f t="shared" si="5"/>
        <v>1</v>
      </c>
      <c r="N81" s="54">
        <f t="shared" si="6"/>
        <v>102</v>
      </c>
      <c r="O81" s="54">
        <f t="shared" si="7"/>
        <v>51</v>
      </c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9.5" customHeight="1">
      <c r="A82" s="10">
        <v>73.0</v>
      </c>
      <c r="B82" s="26" t="s">
        <v>185</v>
      </c>
      <c r="C82" s="26" t="s">
        <v>186</v>
      </c>
      <c r="D82" s="54">
        <f>' MID Term 1'!D79</f>
        <v>26</v>
      </c>
      <c r="E82" s="89">
        <f>' MID Term 1'!H79</f>
        <v>26</v>
      </c>
      <c r="F82" s="54">
        <f>' MID Term 1'!L79+'MID Term 2'!F79</f>
        <v>17</v>
      </c>
      <c r="G82" s="54">
        <f>'MID Term 2'!J79</f>
        <v>25</v>
      </c>
      <c r="H82" s="89">
        <f>'MID Term 2'!N79</f>
        <v>18</v>
      </c>
      <c r="I82" s="54">
        <f t="shared" si="1"/>
        <v>1</v>
      </c>
      <c r="J82" s="54">
        <f t="shared" si="2"/>
        <v>1</v>
      </c>
      <c r="K82" s="54">
        <f t="shared" si="3"/>
        <v>0</v>
      </c>
      <c r="L82" s="54">
        <f t="shared" si="4"/>
        <v>1</v>
      </c>
      <c r="M82" s="54">
        <f t="shared" si="5"/>
        <v>0</v>
      </c>
      <c r="N82" s="54">
        <f t="shared" si="6"/>
        <v>112</v>
      </c>
      <c r="O82" s="54">
        <f t="shared" si="7"/>
        <v>56</v>
      </c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9.5" customHeight="1">
      <c r="A83" s="10">
        <v>74.0</v>
      </c>
      <c r="B83" s="26" t="s">
        <v>187</v>
      </c>
      <c r="C83" s="26" t="s">
        <v>188</v>
      </c>
      <c r="D83" s="54">
        <f>' MID Term 1'!D80</f>
        <v>26</v>
      </c>
      <c r="E83" s="89">
        <f>' MID Term 1'!H80</f>
        <v>23</v>
      </c>
      <c r="F83" s="54">
        <f>' MID Term 1'!L80+'MID Term 2'!F80</f>
        <v>27</v>
      </c>
      <c r="G83" s="54">
        <f>'MID Term 2'!J80</f>
        <v>26</v>
      </c>
      <c r="H83" s="89">
        <f>'MID Term 2'!N80</f>
        <v>28</v>
      </c>
      <c r="I83" s="54">
        <f t="shared" si="1"/>
        <v>1</v>
      </c>
      <c r="J83" s="54">
        <f t="shared" si="2"/>
        <v>1</v>
      </c>
      <c r="K83" s="54">
        <f t="shared" si="3"/>
        <v>1</v>
      </c>
      <c r="L83" s="54">
        <f t="shared" si="4"/>
        <v>1</v>
      </c>
      <c r="M83" s="54">
        <f t="shared" si="5"/>
        <v>1</v>
      </c>
      <c r="N83" s="54">
        <f t="shared" si="6"/>
        <v>130</v>
      </c>
      <c r="O83" s="54">
        <f t="shared" si="7"/>
        <v>65</v>
      </c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9.5" customHeight="1">
      <c r="A84" s="10">
        <v>75.0</v>
      </c>
      <c r="B84" s="26" t="s">
        <v>189</v>
      </c>
      <c r="C84" s="26" t="s">
        <v>190</v>
      </c>
      <c r="D84" s="54">
        <f>' MID Term 1'!D81</f>
        <v>25</v>
      </c>
      <c r="E84" s="89">
        <f>' MID Term 1'!H81</f>
        <v>28</v>
      </c>
      <c r="F84" s="54">
        <f>' MID Term 1'!L81+'MID Term 2'!F81</f>
        <v>25</v>
      </c>
      <c r="G84" s="89">
        <f>'MID Term 2'!J81</f>
        <v>10</v>
      </c>
      <c r="H84" s="54">
        <f>'MID Term 2'!N81</f>
        <v>20</v>
      </c>
      <c r="I84" s="54">
        <f t="shared" si="1"/>
        <v>1</v>
      </c>
      <c r="J84" s="54">
        <f t="shared" si="2"/>
        <v>1</v>
      </c>
      <c r="K84" s="54">
        <f t="shared" si="3"/>
        <v>1</v>
      </c>
      <c r="L84" s="54">
        <f t="shared" si="4"/>
        <v>0</v>
      </c>
      <c r="M84" s="54">
        <f t="shared" si="5"/>
        <v>0</v>
      </c>
      <c r="N84" s="54">
        <f t="shared" si="6"/>
        <v>108</v>
      </c>
      <c r="O84" s="54">
        <f t="shared" si="7"/>
        <v>54</v>
      </c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9.5" customHeight="1">
      <c r="A85" s="10">
        <v>76.0</v>
      </c>
      <c r="B85" s="26" t="s">
        <v>191</v>
      </c>
      <c r="C85" s="26" t="s">
        <v>192</v>
      </c>
      <c r="D85" s="54">
        <f>' MID Term 1'!D82</f>
        <v>28</v>
      </c>
      <c r="E85" s="89">
        <f>' MID Term 1'!H82</f>
        <v>19</v>
      </c>
      <c r="F85" s="54">
        <f>' MID Term 1'!L82+'MID Term 2'!F82</f>
        <v>21</v>
      </c>
      <c r="G85" s="54">
        <f>'MID Term 2'!J82</f>
        <v>8</v>
      </c>
      <c r="H85" s="54">
        <f>'MID Term 2'!N82</f>
        <v>22</v>
      </c>
      <c r="I85" s="54">
        <f t="shared" si="1"/>
        <v>1</v>
      </c>
      <c r="J85" s="54">
        <f t="shared" si="2"/>
        <v>0</v>
      </c>
      <c r="K85" s="54">
        <f t="shared" si="3"/>
        <v>1</v>
      </c>
      <c r="L85" s="54">
        <f t="shared" si="4"/>
        <v>0</v>
      </c>
      <c r="M85" s="54">
        <f t="shared" si="5"/>
        <v>1</v>
      </c>
      <c r="N85" s="54">
        <f t="shared" si="6"/>
        <v>98</v>
      </c>
      <c r="O85" s="54">
        <f t="shared" si="7"/>
        <v>49</v>
      </c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9.5" customHeight="1">
      <c r="A86" s="10">
        <v>77.0</v>
      </c>
      <c r="B86" s="26" t="s">
        <v>193</v>
      </c>
      <c r="C86" s="26" t="s">
        <v>194</v>
      </c>
      <c r="D86" s="54">
        <f>' MID Term 1'!D83</f>
        <v>27</v>
      </c>
      <c r="E86" s="89">
        <f>' MID Term 1'!H83</f>
        <v>25</v>
      </c>
      <c r="F86" s="54">
        <f>' MID Term 1'!L83+'MID Term 2'!F83</f>
        <v>19</v>
      </c>
      <c r="G86" s="89">
        <f>'MID Term 2'!J83</f>
        <v>13</v>
      </c>
      <c r="H86" s="54">
        <f>'MID Term 2'!N83</f>
        <v>24</v>
      </c>
      <c r="I86" s="54">
        <f t="shared" si="1"/>
        <v>1</v>
      </c>
      <c r="J86" s="54">
        <f t="shared" si="2"/>
        <v>1</v>
      </c>
      <c r="K86" s="54">
        <f t="shared" si="3"/>
        <v>0</v>
      </c>
      <c r="L86" s="54">
        <f t="shared" si="4"/>
        <v>0</v>
      </c>
      <c r="M86" s="54">
        <f t="shared" si="5"/>
        <v>1</v>
      </c>
      <c r="N86" s="54">
        <f t="shared" si="6"/>
        <v>108</v>
      </c>
      <c r="O86" s="54">
        <f t="shared" si="7"/>
        <v>54</v>
      </c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9.5" customHeight="1">
      <c r="A87" s="10">
        <v>78.0</v>
      </c>
      <c r="B87" s="26" t="s">
        <v>195</v>
      </c>
      <c r="C87" s="26" t="s">
        <v>196</v>
      </c>
      <c r="D87" s="54">
        <f>' MID Term 1'!D84</f>
        <v>28</v>
      </c>
      <c r="E87" s="89">
        <f>' MID Term 1'!H84</f>
        <v>28</v>
      </c>
      <c r="F87" s="54">
        <f>' MID Term 1'!L84+'MID Term 2'!F84</f>
        <v>28</v>
      </c>
      <c r="G87" s="54">
        <f>'MID Term 2'!J84</f>
        <v>28</v>
      </c>
      <c r="H87" s="89">
        <f>'MID Term 2'!N84</f>
        <v>28</v>
      </c>
      <c r="I87" s="54">
        <f t="shared" si="1"/>
        <v>1</v>
      </c>
      <c r="J87" s="54">
        <f t="shared" si="2"/>
        <v>1</v>
      </c>
      <c r="K87" s="54">
        <f t="shared" si="3"/>
        <v>1</v>
      </c>
      <c r="L87" s="54">
        <f t="shared" si="4"/>
        <v>1</v>
      </c>
      <c r="M87" s="54">
        <f t="shared" si="5"/>
        <v>1</v>
      </c>
      <c r="N87" s="54">
        <f t="shared" si="6"/>
        <v>140</v>
      </c>
      <c r="O87" s="54">
        <f t="shared" si="7"/>
        <v>70</v>
      </c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9.5" customHeight="1">
      <c r="A88" s="10">
        <v>79.0</v>
      </c>
      <c r="B88" s="26" t="s">
        <v>197</v>
      </c>
      <c r="C88" s="26" t="s">
        <v>198</v>
      </c>
      <c r="D88" s="54">
        <f>' MID Term 1'!D85</f>
        <v>26</v>
      </c>
      <c r="E88" s="89">
        <f>' MID Term 1'!H85</f>
        <v>26</v>
      </c>
      <c r="F88" s="54">
        <f>' MID Term 1'!L85+'MID Term 2'!F85</f>
        <v>23</v>
      </c>
      <c r="G88" s="54">
        <f>'MID Term 2'!J85</f>
        <v>23</v>
      </c>
      <c r="H88" s="89">
        <f>'MID Term 2'!N85</f>
        <v>28</v>
      </c>
      <c r="I88" s="54">
        <f t="shared" si="1"/>
        <v>1</v>
      </c>
      <c r="J88" s="54">
        <f t="shared" si="2"/>
        <v>1</v>
      </c>
      <c r="K88" s="54">
        <f t="shared" si="3"/>
        <v>1</v>
      </c>
      <c r="L88" s="54">
        <f t="shared" si="4"/>
        <v>1</v>
      </c>
      <c r="M88" s="54">
        <f t="shared" si="5"/>
        <v>1</v>
      </c>
      <c r="N88" s="54">
        <f t="shared" si="6"/>
        <v>126</v>
      </c>
      <c r="O88" s="54">
        <f t="shared" si="7"/>
        <v>63</v>
      </c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9.5" customHeight="1">
      <c r="A89" s="10">
        <v>80.0</v>
      </c>
      <c r="B89" s="26" t="s">
        <v>199</v>
      </c>
      <c r="C89" s="26" t="s">
        <v>200</v>
      </c>
      <c r="D89" s="54">
        <f>' MID Term 1'!D86</f>
        <v>28</v>
      </c>
      <c r="E89" s="89">
        <f>' MID Term 1'!H86</f>
        <v>27</v>
      </c>
      <c r="F89" s="54">
        <f>' MID Term 1'!L86+'MID Term 2'!F86</f>
        <v>23</v>
      </c>
      <c r="G89" s="54">
        <f>'MID Term 2'!J86</f>
        <v>27</v>
      </c>
      <c r="H89" s="89">
        <f>'MID Term 2'!N86</f>
        <v>25</v>
      </c>
      <c r="I89" s="54">
        <f t="shared" si="1"/>
        <v>1</v>
      </c>
      <c r="J89" s="54">
        <f t="shared" si="2"/>
        <v>1</v>
      </c>
      <c r="K89" s="54">
        <f t="shared" si="3"/>
        <v>1</v>
      </c>
      <c r="L89" s="54">
        <f t="shared" si="4"/>
        <v>1</v>
      </c>
      <c r="M89" s="54">
        <f t="shared" si="5"/>
        <v>1</v>
      </c>
      <c r="N89" s="54">
        <f t="shared" si="6"/>
        <v>130</v>
      </c>
      <c r="O89" s="54">
        <f t="shared" si="7"/>
        <v>65</v>
      </c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9.5" customHeight="1">
      <c r="A90" s="10">
        <v>81.0</v>
      </c>
      <c r="B90" s="26" t="s">
        <v>201</v>
      </c>
      <c r="C90" s="26" t="s">
        <v>202</v>
      </c>
      <c r="D90" s="54">
        <f>' MID Term 1'!D87</f>
        <v>27</v>
      </c>
      <c r="E90" s="89">
        <f>' MID Term 1'!H87</f>
        <v>28</v>
      </c>
      <c r="F90" s="54">
        <f>' MID Term 1'!L87+'MID Term 2'!F87</f>
        <v>28</v>
      </c>
      <c r="G90" s="54">
        <f>'MID Term 2'!J87</f>
        <v>28</v>
      </c>
      <c r="H90" s="89">
        <f>'MID Term 2'!N87</f>
        <v>28</v>
      </c>
      <c r="I90" s="54">
        <f t="shared" si="1"/>
        <v>1</v>
      </c>
      <c r="J90" s="54">
        <f t="shared" si="2"/>
        <v>1</v>
      </c>
      <c r="K90" s="54">
        <f t="shared" si="3"/>
        <v>1</v>
      </c>
      <c r="L90" s="54">
        <f t="shared" si="4"/>
        <v>1</v>
      </c>
      <c r="M90" s="54">
        <f t="shared" si="5"/>
        <v>1</v>
      </c>
      <c r="N90" s="54">
        <f t="shared" si="6"/>
        <v>139</v>
      </c>
      <c r="O90" s="54">
        <f t="shared" si="7"/>
        <v>70</v>
      </c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9.5" customHeight="1">
      <c r="A91" s="10">
        <v>82.0</v>
      </c>
      <c r="B91" s="26" t="s">
        <v>203</v>
      </c>
      <c r="C91" s="26" t="s">
        <v>204</v>
      </c>
      <c r="D91" s="54">
        <f>' MID Term 1'!D88</f>
        <v>28</v>
      </c>
      <c r="E91" s="89">
        <f>' MID Term 1'!H88</f>
        <v>28</v>
      </c>
      <c r="F91" s="54">
        <f>' MID Term 1'!L88+'MID Term 2'!F88</f>
        <v>28</v>
      </c>
      <c r="G91" s="54">
        <f>'MID Term 2'!J88</f>
        <v>28</v>
      </c>
      <c r="H91" s="89">
        <f>'MID Term 2'!N88</f>
        <v>27</v>
      </c>
      <c r="I91" s="54">
        <f t="shared" si="1"/>
        <v>1</v>
      </c>
      <c r="J91" s="54">
        <f t="shared" si="2"/>
        <v>1</v>
      </c>
      <c r="K91" s="54">
        <f t="shared" si="3"/>
        <v>1</v>
      </c>
      <c r="L91" s="54">
        <f t="shared" si="4"/>
        <v>1</v>
      </c>
      <c r="M91" s="54">
        <f t="shared" si="5"/>
        <v>1</v>
      </c>
      <c r="N91" s="54">
        <f t="shared" si="6"/>
        <v>139</v>
      </c>
      <c r="O91" s="54">
        <f t="shared" si="7"/>
        <v>70</v>
      </c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9.5" customHeight="1">
      <c r="A92" s="10">
        <v>83.0</v>
      </c>
      <c r="B92" s="26" t="s">
        <v>205</v>
      </c>
      <c r="C92" s="26" t="s">
        <v>206</v>
      </c>
      <c r="D92" s="54">
        <f>' MID Term 1'!D89</f>
        <v>27</v>
      </c>
      <c r="E92" s="89">
        <f>' MID Term 1'!H89</f>
        <v>21</v>
      </c>
      <c r="F92" s="54">
        <f>' MID Term 1'!L89+'MID Term 2'!F89</f>
        <v>27</v>
      </c>
      <c r="G92" s="54">
        <f>'MID Term 2'!J89</f>
        <v>28</v>
      </c>
      <c r="H92" s="89">
        <f>'MID Term 2'!N89</f>
        <v>27</v>
      </c>
      <c r="I92" s="54">
        <f t="shared" si="1"/>
        <v>1</v>
      </c>
      <c r="J92" s="54">
        <f t="shared" si="2"/>
        <v>1</v>
      </c>
      <c r="K92" s="54">
        <f t="shared" si="3"/>
        <v>1</v>
      </c>
      <c r="L92" s="54">
        <f t="shared" si="4"/>
        <v>1</v>
      </c>
      <c r="M92" s="54">
        <f t="shared" si="5"/>
        <v>1</v>
      </c>
      <c r="N92" s="54">
        <f t="shared" si="6"/>
        <v>130</v>
      </c>
      <c r="O92" s="54">
        <f t="shared" si="7"/>
        <v>65</v>
      </c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9.5" customHeight="1">
      <c r="A93" s="10">
        <v>84.0</v>
      </c>
      <c r="B93" s="26" t="s">
        <v>207</v>
      </c>
      <c r="C93" s="26" t="s">
        <v>208</v>
      </c>
      <c r="D93" s="54">
        <f>' MID Term 1'!D90</f>
        <v>25</v>
      </c>
      <c r="E93" s="89">
        <f>' MID Term 1'!H90</f>
        <v>28</v>
      </c>
      <c r="F93" s="54">
        <f>' MID Term 1'!L90+'MID Term 2'!F90</f>
        <v>28</v>
      </c>
      <c r="G93" s="89">
        <f>'MID Term 2'!J90</f>
        <v>20</v>
      </c>
      <c r="H93" s="54">
        <f>'MID Term 2'!N90</f>
        <v>7</v>
      </c>
      <c r="I93" s="54">
        <f t="shared" si="1"/>
        <v>1</v>
      </c>
      <c r="J93" s="54">
        <f t="shared" si="2"/>
        <v>1</v>
      </c>
      <c r="K93" s="54">
        <f t="shared" si="3"/>
        <v>1</v>
      </c>
      <c r="L93" s="54">
        <f t="shared" si="4"/>
        <v>0</v>
      </c>
      <c r="M93" s="54">
        <f t="shared" si="5"/>
        <v>0</v>
      </c>
      <c r="N93" s="54">
        <f t="shared" si="6"/>
        <v>108</v>
      </c>
      <c r="O93" s="54">
        <f t="shared" si="7"/>
        <v>54</v>
      </c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9.5" customHeight="1">
      <c r="A94" s="10">
        <v>85.0</v>
      </c>
      <c r="B94" s="26" t="s">
        <v>209</v>
      </c>
      <c r="C94" s="26" t="s">
        <v>210</v>
      </c>
      <c r="D94" s="54">
        <f>' MID Term 1'!D91</f>
        <v>24</v>
      </c>
      <c r="E94" s="89">
        <f>' MID Term 1'!H91</f>
        <v>25</v>
      </c>
      <c r="F94" s="54">
        <f>' MID Term 1'!L91+'MID Term 2'!F91</f>
        <v>17</v>
      </c>
      <c r="G94" s="54">
        <f>'MID Term 2'!J91</f>
        <v>26</v>
      </c>
      <c r="H94" s="89">
        <f>'MID Term 2'!N91</f>
        <v>24</v>
      </c>
      <c r="I94" s="54">
        <f t="shared" si="1"/>
        <v>1</v>
      </c>
      <c r="J94" s="54">
        <f t="shared" si="2"/>
        <v>1</v>
      </c>
      <c r="K94" s="54">
        <f t="shared" si="3"/>
        <v>0</v>
      </c>
      <c r="L94" s="54">
        <f t="shared" si="4"/>
        <v>1</v>
      </c>
      <c r="M94" s="54">
        <f t="shared" si="5"/>
        <v>1</v>
      </c>
      <c r="N94" s="54">
        <f t="shared" si="6"/>
        <v>116</v>
      </c>
      <c r="O94" s="54">
        <f t="shared" si="7"/>
        <v>58</v>
      </c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9.5" customHeight="1">
      <c r="A95" s="10">
        <v>86.0</v>
      </c>
      <c r="B95" s="26" t="s">
        <v>211</v>
      </c>
      <c r="C95" s="26" t="s">
        <v>212</v>
      </c>
      <c r="D95" s="54">
        <f>' MID Term 1'!D92</f>
        <v>21</v>
      </c>
      <c r="E95" s="89">
        <f>' MID Term 1'!H92</f>
        <v>26</v>
      </c>
      <c r="F95" s="54">
        <f>' MID Term 1'!L92+'MID Term 2'!F92</f>
        <v>14</v>
      </c>
      <c r="G95" s="54">
        <f>'MID Term 2'!J92</f>
        <v>20</v>
      </c>
      <c r="H95" s="89">
        <f>'MID Term 2'!N92</f>
        <v>21</v>
      </c>
      <c r="I95" s="54">
        <f t="shared" si="1"/>
        <v>1</v>
      </c>
      <c r="J95" s="54">
        <f t="shared" si="2"/>
        <v>1</v>
      </c>
      <c r="K95" s="54">
        <f t="shared" si="3"/>
        <v>0</v>
      </c>
      <c r="L95" s="54">
        <f t="shared" si="4"/>
        <v>0</v>
      </c>
      <c r="M95" s="54">
        <f t="shared" si="5"/>
        <v>1</v>
      </c>
      <c r="N95" s="54">
        <f t="shared" si="6"/>
        <v>102</v>
      </c>
      <c r="O95" s="54">
        <f t="shared" si="7"/>
        <v>51</v>
      </c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9.5" customHeight="1">
      <c r="A96" s="10">
        <v>87.0</v>
      </c>
      <c r="B96" s="26" t="s">
        <v>213</v>
      </c>
      <c r="C96" s="26" t="s">
        <v>214</v>
      </c>
      <c r="D96" s="54">
        <f>' MID Term 1'!D93</f>
        <v>24</v>
      </c>
      <c r="E96" s="89">
        <f>' MID Term 1'!H93</f>
        <v>27</v>
      </c>
      <c r="F96" s="54">
        <f>' MID Term 1'!L93+'MID Term 2'!F93</f>
        <v>19</v>
      </c>
      <c r="G96" s="89">
        <f>'MID Term 2'!J93</f>
        <v>25</v>
      </c>
      <c r="H96" s="54">
        <f>'MID Term 2'!N93</f>
        <v>27</v>
      </c>
      <c r="I96" s="54">
        <f t="shared" si="1"/>
        <v>1</v>
      </c>
      <c r="J96" s="54">
        <f t="shared" si="2"/>
        <v>1</v>
      </c>
      <c r="K96" s="54">
        <f t="shared" si="3"/>
        <v>0</v>
      </c>
      <c r="L96" s="54">
        <f t="shared" si="4"/>
        <v>1</v>
      </c>
      <c r="M96" s="54">
        <f t="shared" si="5"/>
        <v>1</v>
      </c>
      <c r="N96" s="54">
        <f t="shared" si="6"/>
        <v>122</v>
      </c>
      <c r="O96" s="54">
        <f t="shared" si="7"/>
        <v>61</v>
      </c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9.5" customHeight="1">
      <c r="A97" s="10">
        <v>88.0</v>
      </c>
      <c r="B97" s="26" t="s">
        <v>215</v>
      </c>
      <c r="C97" s="26" t="s">
        <v>216</v>
      </c>
      <c r="D97" s="54">
        <f>' MID Term 1'!D94</f>
        <v>28</v>
      </c>
      <c r="E97" s="89">
        <f>' MID Term 1'!H94</f>
        <v>22</v>
      </c>
      <c r="F97" s="54">
        <f>' MID Term 1'!L94+'MID Term 2'!F94</f>
        <v>20</v>
      </c>
      <c r="G97" s="89">
        <f>'MID Term 2'!J94</f>
        <v>29</v>
      </c>
      <c r="H97" s="54">
        <f>'MID Term 2'!N94</f>
        <v>9</v>
      </c>
      <c r="I97" s="54">
        <f t="shared" si="1"/>
        <v>1</v>
      </c>
      <c r="J97" s="54">
        <f t="shared" si="2"/>
        <v>1</v>
      </c>
      <c r="K97" s="54">
        <f t="shared" si="3"/>
        <v>0</v>
      </c>
      <c r="L97" s="54">
        <f t="shared" si="4"/>
        <v>1</v>
      </c>
      <c r="M97" s="54">
        <f t="shared" si="5"/>
        <v>0</v>
      </c>
      <c r="N97" s="54">
        <f t="shared" si="6"/>
        <v>108</v>
      </c>
      <c r="O97" s="54">
        <f t="shared" si="7"/>
        <v>54</v>
      </c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9.5" customHeight="1">
      <c r="A98" s="10">
        <v>89.0</v>
      </c>
      <c r="B98" s="26" t="s">
        <v>217</v>
      </c>
      <c r="C98" s="26" t="s">
        <v>218</v>
      </c>
      <c r="D98" s="54">
        <f>' MID Term 1'!D95</f>
        <v>19</v>
      </c>
      <c r="E98" s="89">
        <f>' MID Term 1'!H95</f>
        <v>24</v>
      </c>
      <c r="F98" s="54">
        <f>' MID Term 1'!L95+'MID Term 2'!F95</f>
        <v>18</v>
      </c>
      <c r="G98" s="54">
        <f>'MID Term 2'!J95</f>
        <v>28</v>
      </c>
      <c r="H98" s="89">
        <f>'MID Term 2'!N95</f>
        <v>23</v>
      </c>
      <c r="I98" s="54">
        <f t="shared" si="1"/>
        <v>0</v>
      </c>
      <c r="J98" s="54">
        <f t="shared" si="2"/>
        <v>1</v>
      </c>
      <c r="K98" s="54">
        <f t="shared" si="3"/>
        <v>0</v>
      </c>
      <c r="L98" s="54">
        <f t="shared" si="4"/>
        <v>1</v>
      </c>
      <c r="M98" s="54">
        <f t="shared" si="5"/>
        <v>1</v>
      </c>
      <c r="N98" s="54">
        <f t="shared" si="6"/>
        <v>112</v>
      </c>
      <c r="O98" s="54">
        <f t="shared" si="7"/>
        <v>56</v>
      </c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9.5" customHeight="1">
      <c r="A99" s="10">
        <v>90.0</v>
      </c>
      <c r="B99" s="26" t="s">
        <v>219</v>
      </c>
      <c r="C99" s="26" t="s">
        <v>220</v>
      </c>
      <c r="D99" s="54">
        <f>' MID Term 1'!D96</f>
        <v>28</v>
      </c>
      <c r="E99" s="89">
        <f>' MID Term 1'!H96</f>
        <v>28</v>
      </c>
      <c r="F99" s="54">
        <f>' MID Term 1'!L96+'MID Term 2'!F96</f>
        <v>18</v>
      </c>
      <c r="G99" s="89">
        <f>'MID Term 2'!J96</f>
        <v>24</v>
      </c>
      <c r="H99" s="54">
        <f>'MID Term 2'!N96</f>
        <v>10</v>
      </c>
      <c r="I99" s="54">
        <f t="shared" si="1"/>
        <v>1</v>
      </c>
      <c r="J99" s="54">
        <f t="shared" si="2"/>
        <v>1</v>
      </c>
      <c r="K99" s="54">
        <f t="shared" si="3"/>
        <v>0</v>
      </c>
      <c r="L99" s="54">
        <f t="shared" si="4"/>
        <v>1</v>
      </c>
      <c r="M99" s="54">
        <f t="shared" si="5"/>
        <v>0</v>
      </c>
      <c r="N99" s="54">
        <f t="shared" si="6"/>
        <v>108</v>
      </c>
      <c r="O99" s="54">
        <f t="shared" si="7"/>
        <v>54</v>
      </c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9.5" customHeight="1">
      <c r="A100" s="10">
        <v>91.0</v>
      </c>
      <c r="B100" s="26" t="s">
        <v>221</v>
      </c>
      <c r="C100" s="26" t="s">
        <v>222</v>
      </c>
      <c r="D100" s="54">
        <f>' MID Term 1'!D97</f>
        <v>26</v>
      </c>
      <c r="E100" s="89">
        <f>' MID Term 1'!H97</f>
        <v>25</v>
      </c>
      <c r="F100" s="54">
        <f>' MID Term 1'!L97+'MID Term 2'!F97</f>
        <v>26</v>
      </c>
      <c r="G100" s="54">
        <f>'MID Term 2'!J97</f>
        <v>21</v>
      </c>
      <c r="H100" s="89">
        <f>'MID Term 2'!N97</f>
        <v>24</v>
      </c>
      <c r="I100" s="54">
        <f t="shared" si="1"/>
        <v>1</v>
      </c>
      <c r="J100" s="54">
        <f t="shared" si="2"/>
        <v>1</v>
      </c>
      <c r="K100" s="54">
        <f t="shared" si="3"/>
        <v>1</v>
      </c>
      <c r="L100" s="54">
        <f t="shared" si="4"/>
        <v>1</v>
      </c>
      <c r="M100" s="54">
        <f t="shared" si="5"/>
        <v>1</v>
      </c>
      <c r="N100" s="54">
        <f t="shared" si="6"/>
        <v>122</v>
      </c>
      <c r="O100" s="54">
        <f t="shared" si="7"/>
        <v>61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9.5" customHeight="1">
      <c r="A101" s="10">
        <v>92.0</v>
      </c>
      <c r="B101" s="26" t="s">
        <v>223</v>
      </c>
      <c r="C101" s="26" t="s">
        <v>224</v>
      </c>
      <c r="D101" s="54">
        <f>' MID Term 1'!D98</f>
        <v>28</v>
      </c>
      <c r="E101" s="89">
        <f>' MID Term 1'!H98</f>
        <v>28</v>
      </c>
      <c r="F101" s="54">
        <f>' MID Term 1'!L98+'MID Term 2'!F98</f>
        <v>28</v>
      </c>
      <c r="G101" s="54">
        <f>'MID Term 2'!J98</f>
        <v>27</v>
      </c>
      <c r="H101" s="89">
        <f>'MID Term 2'!N98</f>
        <v>28</v>
      </c>
      <c r="I101" s="54">
        <f t="shared" si="1"/>
        <v>1</v>
      </c>
      <c r="J101" s="54">
        <f t="shared" si="2"/>
        <v>1</v>
      </c>
      <c r="K101" s="54">
        <f t="shared" si="3"/>
        <v>1</v>
      </c>
      <c r="L101" s="54">
        <f t="shared" si="4"/>
        <v>1</v>
      </c>
      <c r="M101" s="54">
        <f t="shared" si="5"/>
        <v>1</v>
      </c>
      <c r="N101" s="54">
        <f t="shared" si="6"/>
        <v>139</v>
      </c>
      <c r="O101" s="54">
        <f t="shared" si="7"/>
        <v>70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9.5" customHeight="1">
      <c r="A102" s="10">
        <v>93.0</v>
      </c>
      <c r="B102" s="26" t="s">
        <v>225</v>
      </c>
      <c r="C102" s="26" t="s">
        <v>226</v>
      </c>
      <c r="D102" s="54">
        <f>' MID Term 1'!D99</f>
        <v>23</v>
      </c>
      <c r="E102" s="89">
        <f>' MID Term 1'!H99</f>
        <v>28</v>
      </c>
      <c r="F102" s="54">
        <f>' MID Term 1'!L99+'MID Term 2'!F99</f>
        <v>21</v>
      </c>
      <c r="G102" s="89">
        <f>'MID Term 2'!J99</f>
        <v>28</v>
      </c>
      <c r="H102" s="54">
        <f>'MID Term 2'!N99</f>
        <v>26</v>
      </c>
      <c r="I102" s="54">
        <f t="shared" si="1"/>
        <v>1</v>
      </c>
      <c r="J102" s="54">
        <f t="shared" si="2"/>
        <v>1</v>
      </c>
      <c r="K102" s="54">
        <f t="shared" si="3"/>
        <v>1</v>
      </c>
      <c r="L102" s="54">
        <f t="shared" si="4"/>
        <v>1</v>
      </c>
      <c r="M102" s="54">
        <f t="shared" si="5"/>
        <v>1</v>
      </c>
      <c r="N102" s="54">
        <f t="shared" si="6"/>
        <v>126</v>
      </c>
      <c r="O102" s="54">
        <f t="shared" si="7"/>
        <v>63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9.5" customHeight="1">
      <c r="A103" s="10">
        <v>94.0</v>
      </c>
      <c r="B103" s="26" t="s">
        <v>227</v>
      </c>
      <c r="C103" s="26" t="s">
        <v>228</v>
      </c>
      <c r="D103" s="54">
        <f>' MID Term 1'!D100</f>
        <v>26</v>
      </c>
      <c r="E103" s="89">
        <f>' MID Term 1'!H100</f>
        <v>28</v>
      </c>
      <c r="F103" s="54">
        <f>' MID Term 1'!L100+'MID Term 2'!F100</f>
        <v>28</v>
      </c>
      <c r="G103" s="89">
        <f>'MID Term 2'!J100</f>
        <v>26</v>
      </c>
      <c r="H103" s="54">
        <f>'MID Term 2'!N100</f>
        <v>0</v>
      </c>
      <c r="I103" s="54">
        <f t="shared" si="1"/>
        <v>1</v>
      </c>
      <c r="J103" s="54">
        <f t="shared" si="2"/>
        <v>1</v>
      </c>
      <c r="K103" s="54">
        <f t="shared" si="3"/>
        <v>1</v>
      </c>
      <c r="L103" s="54">
        <f t="shared" si="4"/>
        <v>1</v>
      </c>
      <c r="M103" s="54">
        <f t="shared" si="5"/>
        <v>0</v>
      </c>
      <c r="N103" s="54">
        <f t="shared" si="6"/>
        <v>108</v>
      </c>
      <c r="O103" s="54">
        <f t="shared" si="7"/>
        <v>54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9.5" customHeight="1">
      <c r="A104" s="10">
        <v>95.0</v>
      </c>
      <c r="B104" s="26" t="s">
        <v>229</v>
      </c>
      <c r="C104" s="26" t="s">
        <v>230</v>
      </c>
      <c r="D104" s="54">
        <f>' MID Term 1'!D101</f>
        <v>26</v>
      </c>
      <c r="E104" s="89">
        <f>' MID Term 1'!H101</f>
        <v>26</v>
      </c>
      <c r="F104" s="54">
        <f>' MID Term 1'!L101+'MID Term 2'!F101</f>
        <v>15</v>
      </c>
      <c r="G104" s="54">
        <f>'MID Term 2'!J101</f>
        <v>24</v>
      </c>
      <c r="H104" s="89">
        <f>'MID Term 2'!N101</f>
        <v>25</v>
      </c>
      <c r="I104" s="54">
        <f t="shared" si="1"/>
        <v>1</v>
      </c>
      <c r="J104" s="54">
        <f t="shared" si="2"/>
        <v>1</v>
      </c>
      <c r="K104" s="54">
        <f t="shared" si="3"/>
        <v>0</v>
      </c>
      <c r="L104" s="54">
        <f t="shared" si="4"/>
        <v>1</v>
      </c>
      <c r="M104" s="54">
        <f t="shared" si="5"/>
        <v>1</v>
      </c>
      <c r="N104" s="54">
        <f t="shared" si="6"/>
        <v>116</v>
      </c>
      <c r="O104" s="54">
        <f t="shared" si="7"/>
        <v>58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9.5" customHeight="1">
      <c r="A105" s="10">
        <v>96.0</v>
      </c>
      <c r="B105" s="26" t="s">
        <v>231</v>
      </c>
      <c r="C105" s="26" t="s">
        <v>232</v>
      </c>
      <c r="D105" s="54">
        <f>' MID Term 1'!D102</f>
        <v>14</v>
      </c>
      <c r="E105" s="89">
        <f>' MID Term 1'!H102</f>
        <v>27</v>
      </c>
      <c r="F105" s="54">
        <f>' MID Term 1'!L102+'MID Term 2'!F102</f>
        <v>23</v>
      </c>
      <c r="G105" s="54">
        <f>'MID Term 2'!J102</f>
        <v>27</v>
      </c>
      <c r="H105" s="89">
        <f>'MID Term 2'!N102</f>
        <v>25</v>
      </c>
      <c r="I105" s="54">
        <f t="shared" si="1"/>
        <v>0</v>
      </c>
      <c r="J105" s="54">
        <f t="shared" si="2"/>
        <v>1</v>
      </c>
      <c r="K105" s="54">
        <f t="shared" si="3"/>
        <v>1</v>
      </c>
      <c r="L105" s="54">
        <f t="shared" si="4"/>
        <v>1</v>
      </c>
      <c r="M105" s="54">
        <f t="shared" si="5"/>
        <v>1</v>
      </c>
      <c r="N105" s="54">
        <f t="shared" si="6"/>
        <v>116</v>
      </c>
      <c r="O105" s="54">
        <f t="shared" si="7"/>
        <v>58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9.5" customHeight="1">
      <c r="A106" s="10">
        <v>97.0</v>
      </c>
      <c r="B106" s="26" t="s">
        <v>233</v>
      </c>
      <c r="C106" s="26" t="s">
        <v>234</v>
      </c>
      <c r="D106" s="54">
        <f>' MID Term 1'!D103</f>
        <v>27</v>
      </c>
      <c r="E106" s="89">
        <f>' MID Term 1'!H103</f>
        <v>24</v>
      </c>
      <c r="F106" s="54">
        <f>' MID Term 1'!L103+'MID Term 2'!F103</f>
        <v>20</v>
      </c>
      <c r="G106" s="54">
        <f>'MID Term 2'!J103</f>
        <v>26</v>
      </c>
      <c r="H106" s="89">
        <f>'MID Term 2'!N103</f>
        <v>25</v>
      </c>
      <c r="I106" s="54">
        <f t="shared" si="1"/>
        <v>1</v>
      </c>
      <c r="J106" s="54">
        <f t="shared" si="2"/>
        <v>1</v>
      </c>
      <c r="K106" s="54">
        <f t="shared" si="3"/>
        <v>0</v>
      </c>
      <c r="L106" s="54">
        <f t="shared" si="4"/>
        <v>1</v>
      </c>
      <c r="M106" s="54">
        <f t="shared" si="5"/>
        <v>1</v>
      </c>
      <c r="N106" s="54">
        <f t="shared" si="6"/>
        <v>122</v>
      </c>
      <c r="O106" s="54">
        <f t="shared" si="7"/>
        <v>61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9.5" customHeight="1">
      <c r="A107" s="10">
        <v>98.0</v>
      </c>
      <c r="B107" s="26" t="s">
        <v>235</v>
      </c>
      <c r="C107" s="26" t="s">
        <v>236</v>
      </c>
      <c r="D107" s="54">
        <f>' MID Term 1'!D104</f>
        <v>28</v>
      </c>
      <c r="E107" s="89">
        <f>' MID Term 1'!H104</f>
        <v>28</v>
      </c>
      <c r="F107" s="54">
        <f>' MID Term 1'!L104+'MID Term 2'!F104</f>
        <v>27</v>
      </c>
      <c r="G107" s="54">
        <f>'MID Term 2'!J104</f>
        <v>28</v>
      </c>
      <c r="H107" s="89">
        <f>'MID Term 2'!N104</f>
        <v>28</v>
      </c>
      <c r="I107" s="54">
        <f t="shared" si="1"/>
        <v>1</v>
      </c>
      <c r="J107" s="54">
        <f t="shared" si="2"/>
        <v>1</v>
      </c>
      <c r="K107" s="54">
        <f t="shared" si="3"/>
        <v>1</v>
      </c>
      <c r="L107" s="54">
        <f t="shared" si="4"/>
        <v>1</v>
      </c>
      <c r="M107" s="54">
        <f t="shared" si="5"/>
        <v>1</v>
      </c>
      <c r="N107" s="54">
        <f t="shared" si="6"/>
        <v>139</v>
      </c>
      <c r="O107" s="54">
        <f t="shared" si="7"/>
        <v>70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9.5" customHeight="1">
      <c r="A108" s="10">
        <v>99.0</v>
      </c>
      <c r="B108" s="26" t="s">
        <v>237</v>
      </c>
      <c r="C108" s="26" t="s">
        <v>238</v>
      </c>
      <c r="D108" s="54">
        <f>' MID Term 1'!D105</f>
        <v>26</v>
      </c>
      <c r="E108" s="89">
        <f>' MID Term 1'!H105</f>
        <v>22</v>
      </c>
      <c r="F108" s="54">
        <f>' MID Term 1'!L105+'MID Term 2'!F105</f>
        <v>19</v>
      </c>
      <c r="G108" s="54">
        <f>'MID Term 2'!J105</f>
        <v>26</v>
      </c>
      <c r="H108" s="89">
        <f>'MID Term 2'!N105</f>
        <v>19</v>
      </c>
      <c r="I108" s="54">
        <f t="shared" si="1"/>
        <v>1</v>
      </c>
      <c r="J108" s="54">
        <f t="shared" si="2"/>
        <v>1</v>
      </c>
      <c r="K108" s="54">
        <f t="shared" si="3"/>
        <v>0</v>
      </c>
      <c r="L108" s="54">
        <f t="shared" si="4"/>
        <v>1</v>
      </c>
      <c r="M108" s="54">
        <f t="shared" si="5"/>
        <v>0</v>
      </c>
      <c r="N108" s="54">
        <f t="shared" si="6"/>
        <v>112</v>
      </c>
      <c r="O108" s="54">
        <f t="shared" si="7"/>
        <v>56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9.5" customHeight="1">
      <c r="A109" s="10">
        <v>100.0</v>
      </c>
      <c r="B109" s="26" t="s">
        <v>239</v>
      </c>
      <c r="C109" s="26" t="s">
        <v>240</v>
      </c>
      <c r="D109" s="54">
        <f>' MID Term 1'!D106</f>
        <v>15</v>
      </c>
      <c r="E109" s="89">
        <f>' MID Term 1'!H106</f>
        <v>16</v>
      </c>
      <c r="F109" s="54">
        <f>' MID Term 1'!L106+'MID Term 2'!F106</f>
        <v>23</v>
      </c>
      <c r="G109" s="54">
        <f>'MID Term 2'!J106</f>
        <v>28</v>
      </c>
      <c r="H109" s="89">
        <f>'MID Term 2'!N106</f>
        <v>26</v>
      </c>
      <c r="I109" s="54">
        <f t="shared" si="1"/>
        <v>0</v>
      </c>
      <c r="J109" s="54">
        <f t="shared" si="2"/>
        <v>0</v>
      </c>
      <c r="K109" s="54">
        <f t="shared" si="3"/>
        <v>1</v>
      </c>
      <c r="L109" s="54">
        <f t="shared" si="4"/>
        <v>1</v>
      </c>
      <c r="M109" s="54">
        <f t="shared" si="5"/>
        <v>1</v>
      </c>
      <c r="N109" s="54">
        <f t="shared" si="6"/>
        <v>108</v>
      </c>
      <c r="O109" s="54">
        <f t="shared" si="7"/>
        <v>54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9.5" customHeight="1">
      <c r="A110" s="10">
        <v>101.0</v>
      </c>
      <c r="B110" s="26" t="s">
        <v>241</v>
      </c>
      <c r="C110" s="26" t="s">
        <v>242</v>
      </c>
      <c r="D110" s="54">
        <f>' MID Term 1'!D107</f>
        <v>22</v>
      </c>
      <c r="E110" s="89">
        <f>' MID Term 1'!H107</f>
        <v>17</v>
      </c>
      <c r="F110" s="54">
        <f>' MID Term 1'!L107+'MID Term 2'!F107</f>
        <v>25</v>
      </c>
      <c r="G110" s="54">
        <f>'MID Term 2'!J107</f>
        <v>22</v>
      </c>
      <c r="H110" s="89">
        <f>'MID Term 2'!N107</f>
        <v>26</v>
      </c>
      <c r="I110" s="54">
        <f t="shared" si="1"/>
        <v>1</v>
      </c>
      <c r="J110" s="54">
        <f t="shared" si="2"/>
        <v>0</v>
      </c>
      <c r="K110" s="54">
        <f t="shared" si="3"/>
        <v>1</v>
      </c>
      <c r="L110" s="54">
        <f t="shared" si="4"/>
        <v>1</v>
      </c>
      <c r="M110" s="54">
        <f t="shared" si="5"/>
        <v>1</v>
      </c>
      <c r="N110" s="54">
        <f t="shared" si="6"/>
        <v>112</v>
      </c>
      <c r="O110" s="54">
        <f t="shared" si="7"/>
        <v>56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9.5" customHeight="1">
      <c r="A111" s="10">
        <v>102.0</v>
      </c>
      <c r="B111" s="26" t="s">
        <v>243</v>
      </c>
      <c r="C111" s="26" t="s">
        <v>244</v>
      </c>
      <c r="D111" s="54">
        <f>' MID Term 1'!D108</f>
        <v>24</v>
      </c>
      <c r="E111" s="89">
        <f>' MID Term 1'!H108</f>
        <v>28</v>
      </c>
      <c r="F111" s="54">
        <f>' MID Term 1'!L108+'MID Term 2'!F108</f>
        <v>24</v>
      </c>
      <c r="G111" s="54">
        <f>'MID Term 2'!J108</f>
        <v>27</v>
      </c>
      <c r="H111" s="89">
        <f>'MID Term 2'!N108</f>
        <v>23</v>
      </c>
      <c r="I111" s="54">
        <f t="shared" si="1"/>
        <v>1</v>
      </c>
      <c r="J111" s="54">
        <f t="shared" si="2"/>
        <v>1</v>
      </c>
      <c r="K111" s="54">
        <f t="shared" si="3"/>
        <v>1</v>
      </c>
      <c r="L111" s="54">
        <f t="shared" si="4"/>
        <v>1</v>
      </c>
      <c r="M111" s="54">
        <f t="shared" si="5"/>
        <v>1</v>
      </c>
      <c r="N111" s="54">
        <f t="shared" si="6"/>
        <v>126</v>
      </c>
      <c r="O111" s="54">
        <f t="shared" si="7"/>
        <v>63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9.5" customHeight="1">
      <c r="A112" s="10">
        <v>103.0</v>
      </c>
      <c r="B112" s="26" t="s">
        <v>245</v>
      </c>
      <c r="C112" s="26" t="s">
        <v>246</v>
      </c>
      <c r="D112" s="54">
        <f>' MID Term 1'!D109</f>
        <v>28</v>
      </c>
      <c r="E112" s="89">
        <f>' MID Term 1'!H109</f>
        <v>27</v>
      </c>
      <c r="F112" s="54">
        <f>' MID Term 1'!L109+'MID Term 2'!F109</f>
        <v>19</v>
      </c>
      <c r="G112" s="89">
        <f>'MID Term 2'!J109</f>
        <v>29</v>
      </c>
      <c r="H112" s="54">
        <f>'MID Term 2'!N109</f>
        <v>9</v>
      </c>
      <c r="I112" s="54">
        <f t="shared" si="1"/>
        <v>1</v>
      </c>
      <c r="J112" s="54">
        <f t="shared" si="2"/>
        <v>1</v>
      </c>
      <c r="K112" s="54">
        <f t="shared" si="3"/>
        <v>0</v>
      </c>
      <c r="L112" s="54">
        <f t="shared" si="4"/>
        <v>1</v>
      </c>
      <c r="M112" s="54">
        <f t="shared" si="5"/>
        <v>0</v>
      </c>
      <c r="N112" s="54">
        <f t="shared" si="6"/>
        <v>112</v>
      </c>
      <c r="O112" s="54">
        <f t="shared" si="7"/>
        <v>56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9.5" customHeight="1">
      <c r="A113" s="10">
        <v>104.0</v>
      </c>
      <c r="B113" s="26" t="s">
        <v>247</v>
      </c>
      <c r="C113" s="26" t="s">
        <v>248</v>
      </c>
      <c r="D113" s="54">
        <f>' MID Term 1'!D110</f>
        <v>10</v>
      </c>
      <c r="E113" s="89">
        <f>' MID Term 1'!H110</f>
        <v>9</v>
      </c>
      <c r="F113" s="54">
        <f>' MID Term 1'!L110+'MID Term 2'!F110</f>
        <v>26</v>
      </c>
      <c r="G113" s="89">
        <f>'MID Term 2'!J110</f>
        <v>28</v>
      </c>
      <c r="H113" s="54">
        <f>'MID Term 2'!N110</f>
        <v>25</v>
      </c>
      <c r="I113" s="54">
        <f t="shared" si="1"/>
        <v>0</v>
      </c>
      <c r="J113" s="54">
        <f t="shared" si="2"/>
        <v>0</v>
      </c>
      <c r="K113" s="54">
        <f t="shared" si="3"/>
        <v>1</v>
      </c>
      <c r="L113" s="54">
        <f t="shared" si="4"/>
        <v>1</v>
      </c>
      <c r="M113" s="54">
        <f t="shared" si="5"/>
        <v>1</v>
      </c>
      <c r="N113" s="54">
        <f t="shared" si="6"/>
        <v>98</v>
      </c>
      <c r="O113" s="54">
        <f t="shared" si="7"/>
        <v>49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9.5" customHeight="1">
      <c r="A114" s="10">
        <v>105.0</v>
      </c>
      <c r="B114" s="26" t="s">
        <v>249</v>
      </c>
      <c r="C114" s="26" t="s">
        <v>250</v>
      </c>
      <c r="D114" s="54">
        <f>' MID Term 1'!D111</f>
        <v>28</v>
      </c>
      <c r="E114" s="89">
        <f>' MID Term 1'!H111</f>
        <v>20</v>
      </c>
      <c r="F114" s="54">
        <f>' MID Term 1'!L111+'MID Term 2'!F111</f>
        <v>25</v>
      </c>
      <c r="G114" s="54">
        <f>'MID Term 2'!J111</f>
        <v>24</v>
      </c>
      <c r="H114" s="54">
        <f>'MID Term 2'!N111</f>
        <v>1</v>
      </c>
      <c r="I114" s="54">
        <f t="shared" si="1"/>
        <v>1</v>
      </c>
      <c r="J114" s="54">
        <f t="shared" si="2"/>
        <v>0</v>
      </c>
      <c r="K114" s="54">
        <f t="shared" si="3"/>
        <v>1</v>
      </c>
      <c r="L114" s="54">
        <f t="shared" si="4"/>
        <v>1</v>
      </c>
      <c r="M114" s="54">
        <f t="shared" si="5"/>
        <v>0</v>
      </c>
      <c r="N114" s="54">
        <f t="shared" si="6"/>
        <v>98</v>
      </c>
      <c r="O114" s="54">
        <f t="shared" si="7"/>
        <v>49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9.5" customHeight="1">
      <c r="A115" s="10">
        <v>106.0</v>
      </c>
      <c r="B115" s="26" t="s">
        <v>251</v>
      </c>
      <c r="C115" s="26" t="s">
        <v>252</v>
      </c>
      <c r="D115" s="54">
        <f>' MID Term 1'!D112</f>
        <v>17</v>
      </c>
      <c r="E115" s="89">
        <f>' MID Term 1'!H112</f>
        <v>19</v>
      </c>
      <c r="F115" s="54">
        <f>' MID Term 1'!L112+'MID Term 2'!F112</f>
        <v>20</v>
      </c>
      <c r="G115" s="54">
        <f>'MID Term 2'!J112</f>
        <v>24</v>
      </c>
      <c r="H115" s="89">
        <f>'MID Term 2'!N112</f>
        <v>22</v>
      </c>
      <c r="I115" s="54">
        <f t="shared" si="1"/>
        <v>0</v>
      </c>
      <c r="J115" s="54">
        <f t="shared" si="2"/>
        <v>0</v>
      </c>
      <c r="K115" s="54">
        <f t="shared" si="3"/>
        <v>0</v>
      </c>
      <c r="L115" s="54">
        <f t="shared" si="4"/>
        <v>1</v>
      </c>
      <c r="M115" s="54">
        <f t="shared" si="5"/>
        <v>1</v>
      </c>
      <c r="N115" s="54">
        <f t="shared" si="6"/>
        <v>102</v>
      </c>
      <c r="O115" s="54">
        <f t="shared" si="7"/>
        <v>51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9.5" customHeight="1">
      <c r="A116" s="10">
        <v>107.0</v>
      </c>
      <c r="B116" s="26" t="s">
        <v>253</v>
      </c>
      <c r="C116" s="26" t="s">
        <v>254</v>
      </c>
      <c r="D116" s="54">
        <f>' MID Term 1'!D113</f>
        <v>19</v>
      </c>
      <c r="E116" s="89">
        <f>' MID Term 1'!H113</f>
        <v>16</v>
      </c>
      <c r="F116" s="54">
        <f>' MID Term 1'!L113+'MID Term 2'!F113</f>
        <v>22</v>
      </c>
      <c r="G116" s="54">
        <f>'MID Term 2'!J113</f>
        <v>26</v>
      </c>
      <c r="H116" s="89">
        <f>'MID Term 2'!N113</f>
        <v>25</v>
      </c>
      <c r="I116" s="54">
        <f t="shared" si="1"/>
        <v>0</v>
      </c>
      <c r="J116" s="54">
        <f t="shared" si="2"/>
        <v>0</v>
      </c>
      <c r="K116" s="54">
        <f t="shared" si="3"/>
        <v>1</v>
      </c>
      <c r="L116" s="54">
        <f t="shared" si="4"/>
        <v>1</v>
      </c>
      <c r="M116" s="54">
        <f t="shared" si="5"/>
        <v>1</v>
      </c>
      <c r="N116" s="54">
        <f t="shared" si="6"/>
        <v>108</v>
      </c>
      <c r="O116" s="54">
        <f t="shared" si="7"/>
        <v>54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9.5" customHeight="1">
      <c r="A117" s="10">
        <v>108.0</v>
      </c>
      <c r="B117" s="26" t="s">
        <v>255</v>
      </c>
      <c r="C117" s="26" t="s">
        <v>256</v>
      </c>
      <c r="D117" s="54">
        <f>' MID Term 1'!D114</f>
        <v>28</v>
      </c>
      <c r="E117" s="89">
        <f>' MID Term 1'!H114</f>
        <v>27</v>
      </c>
      <c r="F117" s="54">
        <f>' MID Term 1'!L114+'MID Term 2'!F114</f>
        <v>28</v>
      </c>
      <c r="G117" s="54">
        <f>'MID Term 2'!J114</f>
        <v>28</v>
      </c>
      <c r="H117" s="89">
        <f>'MID Term 2'!N114</f>
        <v>28</v>
      </c>
      <c r="I117" s="54">
        <f t="shared" si="1"/>
        <v>1</v>
      </c>
      <c r="J117" s="54">
        <f t="shared" si="2"/>
        <v>1</v>
      </c>
      <c r="K117" s="54">
        <f t="shared" si="3"/>
        <v>1</v>
      </c>
      <c r="L117" s="54">
        <f t="shared" si="4"/>
        <v>1</v>
      </c>
      <c r="M117" s="54">
        <f t="shared" si="5"/>
        <v>1</v>
      </c>
      <c r="N117" s="54">
        <f t="shared" si="6"/>
        <v>139</v>
      </c>
      <c r="O117" s="54">
        <f t="shared" si="7"/>
        <v>70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9.5" customHeight="1">
      <c r="A118" s="10">
        <v>109.0</v>
      </c>
      <c r="B118" s="26" t="s">
        <v>257</v>
      </c>
      <c r="C118" s="26" t="s">
        <v>258</v>
      </c>
      <c r="D118" s="54">
        <f>' MID Term 1'!D115</f>
        <v>18</v>
      </c>
      <c r="E118" s="89">
        <f>' MID Term 1'!H115</f>
        <v>16</v>
      </c>
      <c r="F118" s="54">
        <f>' MID Term 1'!L115+'MID Term 2'!F115</f>
        <v>21</v>
      </c>
      <c r="G118" s="89">
        <f>'MID Term 2'!J115</f>
        <v>26</v>
      </c>
      <c r="H118" s="54">
        <f>'MID Term 2'!N115</f>
        <v>27</v>
      </c>
      <c r="I118" s="54">
        <f t="shared" si="1"/>
        <v>0</v>
      </c>
      <c r="J118" s="54">
        <f t="shared" si="2"/>
        <v>0</v>
      </c>
      <c r="K118" s="54">
        <f t="shared" si="3"/>
        <v>1</v>
      </c>
      <c r="L118" s="54">
        <f t="shared" si="4"/>
        <v>1</v>
      </c>
      <c r="M118" s="54">
        <f t="shared" si="5"/>
        <v>1</v>
      </c>
      <c r="N118" s="54">
        <f t="shared" si="6"/>
        <v>108</v>
      </c>
      <c r="O118" s="54">
        <f t="shared" si="7"/>
        <v>54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9.5" customHeight="1">
      <c r="A119" s="10">
        <v>110.0</v>
      </c>
      <c r="B119" s="26" t="s">
        <v>259</v>
      </c>
      <c r="C119" s="26" t="s">
        <v>260</v>
      </c>
      <c r="D119" s="54">
        <f>' MID Term 1'!D116</f>
        <v>21</v>
      </c>
      <c r="E119" s="89">
        <f>' MID Term 1'!H116</f>
        <v>23</v>
      </c>
      <c r="F119" s="54">
        <f>' MID Term 1'!L116+'MID Term 2'!F116</f>
        <v>22</v>
      </c>
      <c r="G119" s="54">
        <f>'MID Term 2'!J116</f>
        <v>18</v>
      </c>
      <c r="H119" s="89">
        <f>'MID Term 2'!N116</f>
        <v>18</v>
      </c>
      <c r="I119" s="54">
        <f t="shared" si="1"/>
        <v>1</v>
      </c>
      <c r="J119" s="54">
        <f t="shared" si="2"/>
        <v>1</v>
      </c>
      <c r="K119" s="54">
        <f t="shared" si="3"/>
        <v>1</v>
      </c>
      <c r="L119" s="54">
        <f t="shared" si="4"/>
        <v>0</v>
      </c>
      <c r="M119" s="54">
        <f t="shared" si="5"/>
        <v>0</v>
      </c>
      <c r="N119" s="54">
        <f t="shared" si="6"/>
        <v>102</v>
      </c>
      <c r="O119" s="54">
        <f t="shared" si="7"/>
        <v>51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9.5" customHeight="1">
      <c r="A120" s="10">
        <v>111.0</v>
      </c>
      <c r="B120" s="26" t="s">
        <v>261</v>
      </c>
      <c r="C120" s="26" t="s">
        <v>262</v>
      </c>
      <c r="D120" s="54">
        <f>' MID Term 1'!D117</f>
        <v>26</v>
      </c>
      <c r="E120" s="89">
        <f>' MID Term 1'!H117</f>
        <v>25</v>
      </c>
      <c r="F120" s="54">
        <f>' MID Term 1'!L117+'MID Term 2'!F117</f>
        <v>17</v>
      </c>
      <c r="G120" s="54">
        <f>'MID Term 2'!J117</f>
        <v>22</v>
      </c>
      <c r="H120" s="89">
        <f>'MID Term 2'!N117</f>
        <v>26</v>
      </c>
      <c r="I120" s="54">
        <f t="shared" si="1"/>
        <v>1</v>
      </c>
      <c r="J120" s="54">
        <f t="shared" si="2"/>
        <v>1</v>
      </c>
      <c r="K120" s="54">
        <f t="shared" si="3"/>
        <v>0</v>
      </c>
      <c r="L120" s="54">
        <f t="shared" si="4"/>
        <v>1</v>
      </c>
      <c r="M120" s="54">
        <f t="shared" si="5"/>
        <v>1</v>
      </c>
      <c r="N120" s="54">
        <f t="shared" si="6"/>
        <v>116</v>
      </c>
      <c r="O120" s="54">
        <f t="shared" si="7"/>
        <v>58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9.5" customHeight="1">
      <c r="A121" s="10">
        <v>112.0</v>
      </c>
      <c r="B121" s="26" t="s">
        <v>263</v>
      </c>
      <c r="C121" s="26" t="s">
        <v>264</v>
      </c>
      <c r="D121" s="54">
        <f>' MID Term 1'!D118</f>
        <v>27</v>
      </c>
      <c r="E121" s="89">
        <f>' MID Term 1'!H118</f>
        <v>28</v>
      </c>
      <c r="F121" s="54">
        <f>' MID Term 1'!L118+'MID Term 2'!F118</f>
        <v>20</v>
      </c>
      <c r="G121" s="54">
        <f>'MID Term 2'!J118</f>
        <v>24</v>
      </c>
      <c r="H121" s="89">
        <f>'MID Term 2'!N118</f>
        <v>23</v>
      </c>
      <c r="I121" s="54">
        <f t="shared" si="1"/>
        <v>1</v>
      </c>
      <c r="J121" s="54">
        <f t="shared" si="2"/>
        <v>1</v>
      </c>
      <c r="K121" s="54">
        <f t="shared" si="3"/>
        <v>0</v>
      </c>
      <c r="L121" s="54">
        <f t="shared" si="4"/>
        <v>1</v>
      </c>
      <c r="M121" s="54">
        <f t="shared" si="5"/>
        <v>1</v>
      </c>
      <c r="N121" s="54">
        <f t="shared" si="6"/>
        <v>122</v>
      </c>
      <c r="O121" s="54">
        <f t="shared" si="7"/>
        <v>61</v>
      </c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9.5" customHeight="1">
      <c r="A122" s="10">
        <v>113.0</v>
      </c>
      <c r="B122" s="26" t="s">
        <v>265</v>
      </c>
      <c r="C122" s="26" t="s">
        <v>266</v>
      </c>
      <c r="D122" s="54">
        <f>' MID Term 1'!D119</f>
        <v>27</v>
      </c>
      <c r="E122" s="89">
        <f>' MID Term 1'!H119</f>
        <v>21</v>
      </c>
      <c r="F122" s="54">
        <f>' MID Term 1'!L119+'MID Term 2'!F119</f>
        <v>24</v>
      </c>
      <c r="G122" s="54">
        <f>'MID Term 2'!J119</f>
        <v>27</v>
      </c>
      <c r="H122" s="89">
        <f>'MID Term 2'!N119</f>
        <v>23</v>
      </c>
      <c r="I122" s="54">
        <f t="shared" si="1"/>
        <v>1</v>
      </c>
      <c r="J122" s="54">
        <f t="shared" si="2"/>
        <v>1</v>
      </c>
      <c r="K122" s="54">
        <f t="shared" si="3"/>
        <v>1</v>
      </c>
      <c r="L122" s="54">
        <f t="shared" si="4"/>
        <v>1</v>
      </c>
      <c r="M122" s="54">
        <f t="shared" si="5"/>
        <v>1</v>
      </c>
      <c r="N122" s="54">
        <f t="shared" si="6"/>
        <v>122</v>
      </c>
      <c r="O122" s="54">
        <f t="shared" si="7"/>
        <v>61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9.5" customHeight="1">
      <c r="A123" s="10">
        <v>114.0</v>
      </c>
      <c r="B123" s="26" t="s">
        <v>267</v>
      </c>
      <c r="C123" s="26" t="s">
        <v>268</v>
      </c>
      <c r="D123" s="54">
        <f>' MID Term 1'!D120</f>
        <v>26</v>
      </c>
      <c r="E123" s="89">
        <f>' MID Term 1'!H120</f>
        <v>28</v>
      </c>
      <c r="F123" s="54">
        <f>' MID Term 1'!L120+'MID Term 2'!F120</f>
        <v>26</v>
      </c>
      <c r="G123" s="54">
        <f>'MID Term 2'!J120</f>
        <v>24</v>
      </c>
      <c r="H123" s="89">
        <f>'MID Term 2'!N120</f>
        <v>26</v>
      </c>
      <c r="I123" s="54">
        <f t="shared" si="1"/>
        <v>1</v>
      </c>
      <c r="J123" s="54">
        <f t="shared" si="2"/>
        <v>1</v>
      </c>
      <c r="K123" s="54">
        <f t="shared" si="3"/>
        <v>1</v>
      </c>
      <c r="L123" s="54">
        <f t="shared" si="4"/>
        <v>1</v>
      </c>
      <c r="M123" s="54">
        <f t="shared" si="5"/>
        <v>1</v>
      </c>
      <c r="N123" s="54">
        <f t="shared" si="6"/>
        <v>130</v>
      </c>
      <c r="O123" s="54">
        <f t="shared" si="7"/>
        <v>65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9.5" customHeight="1">
      <c r="A124" s="10">
        <v>115.0</v>
      </c>
      <c r="B124" s="26" t="s">
        <v>269</v>
      </c>
      <c r="C124" s="26" t="s">
        <v>270</v>
      </c>
      <c r="D124" s="54">
        <f>' MID Term 1'!D121</f>
        <v>26</v>
      </c>
      <c r="E124" s="89">
        <f>' MID Term 1'!H121</f>
        <v>29</v>
      </c>
      <c r="F124" s="54">
        <f>' MID Term 1'!L121+'MID Term 2'!F121</f>
        <v>26</v>
      </c>
      <c r="G124" s="54">
        <f>'MID Term 2'!J121</f>
        <v>26</v>
      </c>
      <c r="H124" s="89">
        <f>'MID Term 2'!N121</f>
        <v>28</v>
      </c>
      <c r="I124" s="54">
        <f t="shared" si="1"/>
        <v>1</v>
      </c>
      <c r="J124" s="54">
        <f t="shared" si="2"/>
        <v>1</v>
      </c>
      <c r="K124" s="54">
        <f t="shared" si="3"/>
        <v>1</v>
      </c>
      <c r="L124" s="54">
        <f t="shared" si="4"/>
        <v>1</v>
      </c>
      <c r="M124" s="54">
        <f t="shared" si="5"/>
        <v>1</v>
      </c>
      <c r="N124" s="54">
        <f t="shared" si="6"/>
        <v>135</v>
      </c>
      <c r="O124" s="54">
        <f t="shared" si="7"/>
        <v>68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9.5" customHeight="1">
      <c r="A125" s="10">
        <v>116.0</v>
      </c>
      <c r="B125" s="26" t="s">
        <v>271</v>
      </c>
      <c r="C125" s="26" t="s">
        <v>272</v>
      </c>
      <c r="D125" s="54">
        <f>' MID Term 1'!D122</f>
        <v>24</v>
      </c>
      <c r="E125" s="89">
        <f>' MID Term 1'!H122</f>
        <v>24</v>
      </c>
      <c r="F125" s="54">
        <f>' MID Term 1'!L122+'MID Term 2'!F122</f>
        <v>23</v>
      </c>
      <c r="G125" s="89">
        <f>'MID Term 2'!J122</f>
        <v>27</v>
      </c>
      <c r="H125" s="54">
        <f>'MID Term 2'!N122</f>
        <v>28</v>
      </c>
      <c r="I125" s="54">
        <f t="shared" si="1"/>
        <v>1</v>
      </c>
      <c r="J125" s="54">
        <f t="shared" si="2"/>
        <v>1</v>
      </c>
      <c r="K125" s="54">
        <f t="shared" si="3"/>
        <v>1</v>
      </c>
      <c r="L125" s="54">
        <f t="shared" si="4"/>
        <v>1</v>
      </c>
      <c r="M125" s="54">
        <f t="shared" si="5"/>
        <v>1</v>
      </c>
      <c r="N125" s="54">
        <f t="shared" si="6"/>
        <v>126</v>
      </c>
      <c r="O125" s="54">
        <f t="shared" si="7"/>
        <v>63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9.5" customHeight="1">
      <c r="A126" s="10">
        <v>117.0</v>
      </c>
      <c r="B126" s="26" t="s">
        <v>273</v>
      </c>
      <c r="C126" s="26" t="s">
        <v>274</v>
      </c>
      <c r="D126" s="54">
        <f>' MID Term 1'!D123</f>
        <v>28</v>
      </c>
      <c r="E126" s="89">
        <f>' MID Term 1'!H123</f>
        <v>28</v>
      </c>
      <c r="F126" s="54">
        <f>' MID Term 1'!L123+'MID Term 2'!F123</f>
        <v>26</v>
      </c>
      <c r="G126" s="89">
        <f>'MID Term 2'!J123</f>
        <v>27</v>
      </c>
      <c r="H126" s="54">
        <f>'MID Term 2'!N123</f>
        <v>26</v>
      </c>
      <c r="I126" s="54">
        <f t="shared" si="1"/>
        <v>1</v>
      </c>
      <c r="J126" s="54">
        <f t="shared" si="2"/>
        <v>1</v>
      </c>
      <c r="K126" s="54">
        <f t="shared" si="3"/>
        <v>1</v>
      </c>
      <c r="L126" s="54">
        <f t="shared" si="4"/>
        <v>1</v>
      </c>
      <c r="M126" s="54">
        <f t="shared" si="5"/>
        <v>1</v>
      </c>
      <c r="N126" s="54">
        <f t="shared" si="6"/>
        <v>135</v>
      </c>
      <c r="O126" s="54">
        <f t="shared" si="7"/>
        <v>68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9.5" customHeight="1">
      <c r="A127" s="10">
        <v>118.0</v>
      </c>
      <c r="B127" s="26" t="s">
        <v>275</v>
      </c>
      <c r="C127" s="26" t="s">
        <v>276</v>
      </c>
      <c r="D127" s="54">
        <f>' MID Term 1'!D124</f>
        <v>13</v>
      </c>
      <c r="E127" s="89">
        <f>' MID Term 1'!H124</f>
        <v>27</v>
      </c>
      <c r="F127" s="54">
        <f>' MID Term 1'!L124+'MID Term 2'!F124</f>
        <v>17</v>
      </c>
      <c r="G127" s="54">
        <f>'MID Term 2'!J124</f>
        <v>27</v>
      </c>
      <c r="H127" s="89">
        <f>'MID Term 2'!N124</f>
        <v>24</v>
      </c>
      <c r="I127" s="54">
        <f t="shared" si="1"/>
        <v>0</v>
      </c>
      <c r="J127" s="54">
        <f t="shared" si="2"/>
        <v>1</v>
      </c>
      <c r="K127" s="54">
        <f t="shared" si="3"/>
        <v>0</v>
      </c>
      <c r="L127" s="54">
        <f t="shared" si="4"/>
        <v>1</v>
      </c>
      <c r="M127" s="54">
        <f t="shared" si="5"/>
        <v>1</v>
      </c>
      <c r="N127" s="54">
        <f t="shared" si="6"/>
        <v>108</v>
      </c>
      <c r="O127" s="54">
        <f t="shared" si="7"/>
        <v>54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9.5" customHeight="1">
      <c r="A128" s="10">
        <v>119.0</v>
      </c>
      <c r="B128" s="26" t="s">
        <v>277</v>
      </c>
      <c r="C128" s="26" t="s">
        <v>278</v>
      </c>
      <c r="D128" s="54">
        <f>' MID Term 1'!D125</f>
        <v>27</v>
      </c>
      <c r="E128" s="89">
        <f>' MID Term 1'!H125</f>
        <v>25</v>
      </c>
      <c r="F128" s="54">
        <f>' MID Term 1'!L125+'MID Term 2'!F125</f>
        <v>24</v>
      </c>
      <c r="G128" s="54">
        <f>'MID Term 2'!J125</f>
        <v>24</v>
      </c>
      <c r="H128" s="89">
        <f>'MID Term 2'!N125</f>
        <v>22</v>
      </c>
      <c r="I128" s="54">
        <f t="shared" si="1"/>
        <v>1</v>
      </c>
      <c r="J128" s="54">
        <f t="shared" si="2"/>
        <v>1</v>
      </c>
      <c r="K128" s="54">
        <f t="shared" si="3"/>
        <v>1</v>
      </c>
      <c r="L128" s="54">
        <f t="shared" si="4"/>
        <v>1</v>
      </c>
      <c r="M128" s="54">
        <f t="shared" si="5"/>
        <v>1</v>
      </c>
      <c r="N128" s="54">
        <f t="shared" si="6"/>
        <v>122</v>
      </c>
      <c r="O128" s="54">
        <f t="shared" si="7"/>
        <v>61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9.5" customHeight="1">
      <c r="A129" s="10">
        <v>120.0</v>
      </c>
      <c r="B129" s="26" t="s">
        <v>279</v>
      </c>
      <c r="C129" s="26" t="s">
        <v>280</v>
      </c>
      <c r="D129" s="54">
        <f>' MID Term 1'!D126</f>
        <v>18</v>
      </c>
      <c r="E129" s="89">
        <f>' MID Term 1'!H126</f>
        <v>28</v>
      </c>
      <c r="F129" s="54">
        <f>' MID Term 1'!L126+'MID Term 2'!F126</f>
        <v>23</v>
      </c>
      <c r="G129" s="89">
        <f>'MID Term 2'!J126</f>
        <v>26</v>
      </c>
      <c r="H129" s="54">
        <f>'MID Term 2'!N126</f>
        <v>27</v>
      </c>
      <c r="I129" s="54">
        <f t="shared" si="1"/>
        <v>0</v>
      </c>
      <c r="J129" s="54">
        <f t="shared" si="2"/>
        <v>1</v>
      </c>
      <c r="K129" s="54">
        <f t="shared" si="3"/>
        <v>1</v>
      </c>
      <c r="L129" s="54">
        <f t="shared" si="4"/>
        <v>1</v>
      </c>
      <c r="M129" s="54">
        <f t="shared" si="5"/>
        <v>1</v>
      </c>
      <c r="N129" s="54">
        <f t="shared" si="6"/>
        <v>122</v>
      </c>
      <c r="O129" s="54">
        <f t="shared" si="7"/>
        <v>61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9.5" customHeight="1">
      <c r="A130" s="10">
        <v>121.0</v>
      </c>
      <c r="B130" s="26" t="s">
        <v>281</v>
      </c>
      <c r="C130" s="26" t="s">
        <v>282</v>
      </c>
      <c r="D130" s="54">
        <f>' MID Term 1'!D127</f>
        <v>28</v>
      </c>
      <c r="E130" s="89">
        <f>' MID Term 1'!H127</f>
        <v>26</v>
      </c>
      <c r="F130" s="54">
        <f>' MID Term 1'!L127+'MID Term 2'!F127</f>
        <v>24</v>
      </c>
      <c r="G130" s="54">
        <f>'MID Term 2'!J127</f>
        <v>26</v>
      </c>
      <c r="H130" s="89">
        <f>'MID Term 2'!N127</f>
        <v>22</v>
      </c>
      <c r="I130" s="54">
        <f t="shared" si="1"/>
        <v>1</v>
      </c>
      <c r="J130" s="54">
        <f t="shared" si="2"/>
        <v>1</v>
      </c>
      <c r="K130" s="54">
        <f t="shared" si="3"/>
        <v>1</v>
      </c>
      <c r="L130" s="54">
        <f t="shared" si="4"/>
        <v>1</v>
      </c>
      <c r="M130" s="54">
        <f t="shared" si="5"/>
        <v>1</v>
      </c>
      <c r="N130" s="54">
        <f t="shared" si="6"/>
        <v>126</v>
      </c>
      <c r="O130" s="54">
        <f t="shared" si="7"/>
        <v>63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9.5" customHeight="1">
      <c r="A131" s="10">
        <v>122.0</v>
      </c>
      <c r="B131" s="26" t="s">
        <v>283</v>
      </c>
      <c r="C131" s="26" t="s">
        <v>284</v>
      </c>
      <c r="D131" s="54">
        <f>' MID Term 1'!D128</f>
        <v>26</v>
      </c>
      <c r="E131" s="89">
        <f>' MID Term 1'!H128</f>
        <v>28</v>
      </c>
      <c r="F131" s="54">
        <f>' MID Term 1'!L128+'MID Term 2'!F128</f>
        <v>28</v>
      </c>
      <c r="G131" s="89">
        <f>'MID Term 2'!J128</f>
        <v>28</v>
      </c>
      <c r="H131" s="54">
        <f>'MID Term 2'!N128</f>
        <v>25</v>
      </c>
      <c r="I131" s="54">
        <f t="shared" si="1"/>
        <v>1</v>
      </c>
      <c r="J131" s="54">
        <f t="shared" si="2"/>
        <v>1</v>
      </c>
      <c r="K131" s="54">
        <f t="shared" si="3"/>
        <v>1</v>
      </c>
      <c r="L131" s="54">
        <f t="shared" si="4"/>
        <v>1</v>
      </c>
      <c r="M131" s="54">
        <f t="shared" si="5"/>
        <v>1</v>
      </c>
      <c r="N131" s="54">
        <f t="shared" si="6"/>
        <v>135</v>
      </c>
      <c r="O131" s="54">
        <f t="shared" si="7"/>
        <v>68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9.5" customHeight="1">
      <c r="A132" s="10">
        <v>123.0</v>
      </c>
      <c r="B132" s="26" t="s">
        <v>285</v>
      </c>
      <c r="C132" s="26" t="s">
        <v>286</v>
      </c>
      <c r="D132" s="54">
        <f>' MID Term 1'!D129</f>
        <v>28</v>
      </c>
      <c r="E132" s="89">
        <f>' MID Term 1'!H129</f>
        <v>28</v>
      </c>
      <c r="F132" s="54">
        <f>' MID Term 1'!L129+'MID Term 2'!F129</f>
        <v>24</v>
      </c>
      <c r="G132" s="54">
        <f>'MID Term 2'!J129</f>
        <v>28</v>
      </c>
      <c r="H132" s="89">
        <f>'MID Term 2'!N129</f>
        <v>28</v>
      </c>
      <c r="I132" s="54">
        <f t="shared" si="1"/>
        <v>1</v>
      </c>
      <c r="J132" s="54">
        <f t="shared" si="2"/>
        <v>1</v>
      </c>
      <c r="K132" s="54">
        <f t="shared" si="3"/>
        <v>1</v>
      </c>
      <c r="L132" s="54">
        <f t="shared" si="4"/>
        <v>1</v>
      </c>
      <c r="M132" s="54">
        <f t="shared" si="5"/>
        <v>1</v>
      </c>
      <c r="N132" s="54">
        <f t="shared" si="6"/>
        <v>136</v>
      </c>
      <c r="O132" s="54">
        <f t="shared" si="7"/>
        <v>68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9.5" customHeight="1">
      <c r="A133" s="10">
        <v>124.0</v>
      </c>
      <c r="B133" s="26" t="s">
        <v>287</v>
      </c>
      <c r="C133" s="26" t="s">
        <v>288</v>
      </c>
      <c r="D133" s="54">
        <f>' MID Term 1'!D130</f>
        <v>26</v>
      </c>
      <c r="E133" s="89">
        <f>' MID Term 1'!H130</f>
        <v>19</v>
      </c>
      <c r="F133" s="54">
        <f>' MID Term 1'!L130+'MID Term 2'!F130</f>
        <v>15</v>
      </c>
      <c r="G133" s="54">
        <f>'MID Term 2'!J130</f>
        <v>28</v>
      </c>
      <c r="H133" s="89">
        <f>'MID Term 2'!N130</f>
        <v>20</v>
      </c>
      <c r="I133" s="54">
        <f t="shared" si="1"/>
        <v>1</v>
      </c>
      <c r="J133" s="54">
        <f t="shared" si="2"/>
        <v>0</v>
      </c>
      <c r="K133" s="54">
        <f t="shared" si="3"/>
        <v>0</v>
      </c>
      <c r="L133" s="54">
        <f t="shared" si="4"/>
        <v>1</v>
      </c>
      <c r="M133" s="54">
        <f t="shared" si="5"/>
        <v>0</v>
      </c>
      <c r="N133" s="54">
        <f t="shared" si="6"/>
        <v>108</v>
      </c>
      <c r="O133" s="54">
        <f t="shared" si="7"/>
        <v>54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9.5" customHeight="1">
      <c r="A134" s="10">
        <v>125.0</v>
      </c>
      <c r="B134" s="26" t="s">
        <v>289</v>
      </c>
      <c r="C134" s="26" t="s">
        <v>290</v>
      </c>
      <c r="D134" s="54">
        <f>' MID Term 1'!D131</f>
        <v>24</v>
      </c>
      <c r="E134" s="89">
        <f>' MID Term 1'!H131</f>
        <v>3</v>
      </c>
      <c r="F134" s="54">
        <f>' MID Term 1'!L131+'MID Term 2'!F131</f>
        <v>19</v>
      </c>
      <c r="G134" s="89">
        <f>'MID Term 2'!J131</f>
        <v>24</v>
      </c>
      <c r="H134" s="54">
        <f>'MID Term 2'!N131</f>
        <v>28</v>
      </c>
      <c r="I134" s="54">
        <f t="shared" si="1"/>
        <v>1</v>
      </c>
      <c r="J134" s="54">
        <f t="shared" si="2"/>
        <v>0</v>
      </c>
      <c r="K134" s="54">
        <f t="shared" si="3"/>
        <v>0</v>
      </c>
      <c r="L134" s="54">
        <f t="shared" si="4"/>
        <v>1</v>
      </c>
      <c r="M134" s="54">
        <f t="shared" si="5"/>
        <v>1</v>
      </c>
      <c r="N134" s="54">
        <f t="shared" si="6"/>
        <v>98</v>
      </c>
      <c r="O134" s="54">
        <f t="shared" si="7"/>
        <v>49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9.5" customHeight="1">
      <c r="A135" s="10">
        <v>126.0</v>
      </c>
      <c r="B135" s="26" t="s">
        <v>291</v>
      </c>
      <c r="C135" s="26" t="s">
        <v>292</v>
      </c>
      <c r="D135" s="54">
        <f>' MID Term 1'!D132</f>
        <v>27</v>
      </c>
      <c r="E135" s="89">
        <f>' MID Term 1'!H132</f>
        <v>28</v>
      </c>
      <c r="F135" s="54">
        <f>' MID Term 1'!L132+'MID Term 2'!F132</f>
        <v>20</v>
      </c>
      <c r="G135" s="54">
        <f>'MID Term 2'!J132</f>
        <v>21</v>
      </c>
      <c r="H135" s="89">
        <f>'MID Term 2'!N132</f>
        <v>26</v>
      </c>
      <c r="I135" s="54">
        <f t="shared" si="1"/>
        <v>1</v>
      </c>
      <c r="J135" s="54">
        <f t="shared" si="2"/>
        <v>1</v>
      </c>
      <c r="K135" s="54">
        <f t="shared" si="3"/>
        <v>0</v>
      </c>
      <c r="L135" s="54">
        <f t="shared" si="4"/>
        <v>1</v>
      </c>
      <c r="M135" s="54">
        <f t="shared" si="5"/>
        <v>1</v>
      </c>
      <c r="N135" s="54">
        <f t="shared" si="6"/>
        <v>122</v>
      </c>
      <c r="O135" s="54">
        <f t="shared" si="7"/>
        <v>61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9.5" customHeight="1">
      <c r="A136" s="10">
        <v>127.0</v>
      </c>
      <c r="B136" s="26" t="s">
        <v>293</v>
      </c>
      <c r="C136" s="26" t="s">
        <v>294</v>
      </c>
      <c r="D136" s="54">
        <f>' MID Term 1'!D133</f>
        <v>12</v>
      </c>
      <c r="E136" s="89">
        <f>' MID Term 1'!H133</f>
        <v>25</v>
      </c>
      <c r="F136" s="54">
        <f>' MID Term 1'!L133+'MID Term 2'!F133</f>
        <v>22</v>
      </c>
      <c r="G136" s="89">
        <f>'MID Term 2'!J133</f>
        <v>27</v>
      </c>
      <c r="H136" s="54">
        <f>'MID Term 2'!N133</f>
        <v>26</v>
      </c>
      <c r="I136" s="54">
        <f t="shared" si="1"/>
        <v>0</v>
      </c>
      <c r="J136" s="54">
        <f t="shared" si="2"/>
        <v>1</v>
      </c>
      <c r="K136" s="54">
        <f t="shared" si="3"/>
        <v>1</v>
      </c>
      <c r="L136" s="54">
        <f t="shared" si="4"/>
        <v>1</v>
      </c>
      <c r="M136" s="54">
        <f t="shared" si="5"/>
        <v>1</v>
      </c>
      <c r="N136" s="54">
        <f t="shared" si="6"/>
        <v>112</v>
      </c>
      <c r="O136" s="54">
        <f t="shared" si="7"/>
        <v>56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9.5" customHeight="1">
      <c r="A137" s="10">
        <v>128.0</v>
      </c>
      <c r="B137" s="26" t="s">
        <v>295</v>
      </c>
      <c r="C137" s="26" t="s">
        <v>296</v>
      </c>
      <c r="D137" s="54">
        <f>' MID Term 1'!D134</f>
        <v>28</v>
      </c>
      <c r="E137" s="89">
        <f>' MID Term 1'!H134</f>
        <v>22</v>
      </c>
      <c r="F137" s="54">
        <f>' MID Term 1'!L134+'MID Term 2'!F134</f>
        <v>23</v>
      </c>
      <c r="G137" s="54">
        <f>'MID Term 2'!J134</f>
        <v>23</v>
      </c>
      <c r="H137" s="89">
        <f>'MID Term 2'!N134</f>
        <v>16</v>
      </c>
      <c r="I137" s="54">
        <f t="shared" si="1"/>
        <v>1</v>
      </c>
      <c r="J137" s="54">
        <f t="shared" si="2"/>
        <v>1</v>
      </c>
      <c r="K137" s="54">
        <f t="shared" si="3"/>
        <v>1</v>
      </c>
      <c r="L137" s="54">
        <f t="shared" si="4"/>
        <v>1</v>
      </c>
      <c r="M137" s="54">
        <f t="shared" si="5"/>
        <v>0</v>
      </c>
      <c r="N137" s="54">
        <f t="shared" si="6"/>
        <v>112</v>
      </c>
      <c r="O137" s="54">
        <f t="shared" si="7"/>
        <v>56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9.5" customHeight="1">
      <c r="A138" s="10">
        <v>129.0</v>
      </c>
      <c r="B138" s="26" t="s">
        <v>297</v>
      </c>
      <c r="C138" s="26" t="s">
        <v>298</v>
      </c>
      <c r="D138" s="54">
        <f>' MID Term 1'!D135</f>
        <v>26</v>
      </c>
      <c r="E138" s="89">
        <f>' MID Term 1'!H135</f>
        <v>19</v>
      </c>
      <c r="F138" s="54">
        <f>' MID Term 1'!L135+'MID Term 2'!F135</f>
        <v>19</v>
      </c>
      <c r="G138" s="54">
        <f>'MID Term 2'!J135</f>
        <v>26</v>
      </c>
      <c r="H138" s="89">
        <f>'MID Term 2'!N135</f>
        <v>22</v>
      </c>
      <c r="I138" s="54">
        <f t="shared" si="1"/>
        <v>1</v>
      </c>
      <c r="J138" s="54">
        <f t="shared" si="2"/>
        <v>0</v>
      </c>
      <c r="K138" s="54">
        <f t="shared" si="3"/>
        <v>0</v>
      </c>
      <c r="L138" s="54">
        <f t="shared" si="4"/>
        <v>1</v>
      </c>
      <c r="M138" s="54">
        <f t="shared" si="5"/>
        <v>1</v>
      </c>
      <c r="N138" s="54">
        <f t="shared" si="6"/>
        <v>112</v>
      </c>
      <c r="O138" s="54">
        <f t="shared" si="7"/>
        <v>56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9.5" customHeight="1">
      <c r="A139" s="10">
        <v>130.0</v>
      </c>
      <c r="B139" s="26" t="s">
        <v>299</v>
      </c>
      <c r="C139" s="26" t="s">
        <v>300</v>
      </c>
      <c r="D139" s="54">
        <f>' MID Term 1'!D136</f>
        <v>24</v>
      </c>
      <c r="E139" s="89">
        <f>' MID Term 1'!H136</f>
        <v>22</v>
      </c>
      <c r="F139" s="54">
        <f>' MID Term 1'!L136+'MID Term 2'!F136</f>
        <v>24</v>
      </c>
      <c r="G139" s="54">
        <f>'MID Term 2'!J136</f>
        <v>28</v>
      </c>
      <c r="H139" s="89">
        <f>'MID Term 2'!N136</f>
        <v>28</v>
      </c>
      <c r="I139" s="54">
        <f t="shared" si="1"/>
        <v>1</v>
      </c>
      <c r="J139" s="54">
        <f t="shared" si="2"/>
        <v>1</v>
      </c>
      <c r="K139" s="54">
        <f t="shared" si="3"/>
        <v>1</v>
      </c>
      <c r="L139" s="54">
        <f t="shared" si="4"/>
        <v>1</v>
      </c>
      <c r="M139" s="54">
        <f t="shared" si="5"/>
        <v>1</v>
      </c>
      <c r="N139" s="54">
        <f t="shared" si="6"/>
        <v>126</v>
      </c>
      <c r="O139" s="54">
        <f t="shared" si="7"/>
        <v>63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9.5" customHeight="1">
      <c r="A140" s="10">
        <v>131.0</v>
      </c>
      <c r="B140" s="26" t="s">
        <v>301</v>
      </c>
      <c r="C140" s="26" t="s">
        <v>302</v>
      </c>
      <c r="D140" s="54">
        <f>' MID Term 1'!D137</f>
        <v>23</v>
      </c>
      <c r="E140" s="89">
        <f>' MID Term 1'!H137</f>
        <v>26</v>
      </c>
      <c r="F140" s="54">
        <f>' MID Term 1'!L137+'MID Term 2'!F137</f>
        <v>25</v>
      </c>
      <c r="G140" s="54">
        <f>'MID Term 2'!J137</f>
        <v>28</v>
      </c>
      <c r="H140" s="89">
        <f>'MID Term 2'!N137</f>
        <v>28</v>
      </c>
      <c r="I140" s="54">
        <f t="shared" si="1"/>
        <v>1</v>
      </c>
      <c r="J140" s="54">
        <f t="shared" si="2"/>
        <v>1</v>
      </c>
      <c r="K140" s="54">
        <f t="shared" si="3"/>
        <v>1</v>
      </c>
      <c r="L140" s="54">
        <f t="shared" si="4"/>
        <v>1</v>
      </c>
      <c r="M140" s="54">
        <f t="shared" si="5"/>
        <v>1</v>
      </c>
      <c r="N140" s="54">
        <f t="shared" si="6"/>
        <v>130</v>
      </c>
      <c r="O140" s="54">
        <f t="shared" si="7"/>
        <v>65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9.5" customHeight="1">
      <c r="A141" s="10">
        <v>132.0</v>
      </c>
      <c r="B141" s="26" t="s">
        <v>303</v>
      </c>
      <c r="C141" s="26" t="s">
        <v>304</v>
      </c>
      <c r="D141" s="54">
        <f>' MID Term 1'!D138</f>
        <v>22</v>
      </c>
      <c r="E141" s="89">
        <f>' MID Term 1'!H138</f>
        <v>27</v>
      </c>
      <c r="F141" s="54">
        <f>' MID Term 1'!L138+'MID Term 2'!F138</f>
        <v>15</v>
      </c>
      <c r="G141" s="54">
        <f>'MID Term 2'!J138</f>
        <v>18</v>
      </c>
      <c r="H141" s="89">
        <f>'MID Term 2'!N138</f>
        <v>16</v>
      </c>
      <c r="I141" s="54">
        <f t="shared" si="1"/>
        <v>1</v>
      </c>
      <c r="J141" s="54">
        <f t="shared" si="2"/>
        <v>1</v>
      </c>
      <c r="K141" s="54">
        <f t="shared" si="3"/>
        <v>0</v>
      </c>
      <c r="L141" s="54">
        <f t="shared" si="4"/>
        <v>0</v>
      </c>
      <c r="M141" s="54">
        <f t="shared" si="5"/>
        <v>0</v>
      </c>
      <c r="N141" s="54">
        <f t="shared" si="6"/>
        <v>98</v>
      </c>
      <c r="O141" s="54">
        <f t="shared" si="7"/>
        <v>49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9.5" customHeight="1">
      <c r="A142" s="10">
        <v>133.0</v>
      </c>
      <c r="B142" s="26" t="s">
        <v>305</v>
      </c>
      <c r="C142" s="26" t="s">
        <v>306</v>
      </c>
      <c r="D142" s="54">
        <f>' MID Term 1'!D139</f>
        <v>27</v>
      </c>
      <c r="E142" s="89">
        <f>' MID Term 1'!H139</f>
        <v>27</v>
      </c>
      <c r="F142" s="54">
        <f>' MID Term 1'!L139+'MID Term 2'!F139</f>
        <v>27</v>
      </c>
      <c r="G142" s="54">
        <f>'MID Term 2'!J139</f>
        <v>26</v>
      </c>
      <c r="H142" s="89">
        <f>'MID Term 2'!N139</f>
        <v>28</v>
      </c>
      <c r="I142" s="54">
        <f t="shared" si="1"/>
        <v>1</v>
      </c>
      <c r="J142" s="54">
        <f t="shared" si="2"/>
        <v>1</v>
      </c>
      <c r="K142" s="54">
        <f t="shared" si="3"/>
        <v>1</v>
      </c>
      <c r="L142" s="54">
        <f t="shared" si="4"/>
        <v>1</v>
      </c>
      <c r="M142" s="54">
        <f t="shared" si="5"/>
        <v>1</v>
      </c>
      <c r="N142" s="54">
        <f t="shared" si="6"/>
        <v>135</v>
      </c>
      <c r="O142" s="54">
        <f t="shared" si="7"/>
        <v>68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9.5" customHeight="1">
      <c r="A143" s="10">
        <v>134.0</v>
      </c>
      <c r="B143" s="26" t="s">
        <v>307</v>
      </c>
      <c r="C143" s="26" t="s">
        <v>308</v>
      </c>
      <c r="D143" s="54">
        <f>' MID Term 1'!D140</f>
        <v>28</v>
      </c>
      <c r="E143" s="89">
        <f>' MID Term 1'!H140</f>
        <v>28</v>
      </c>
      <c r="F143" s="54">
        <f>' MID Term 1'!L140+'MID Term 2'!F140</f>
        <v>25</v>
      </c>
      <c r="G143" s="54">
        <f>'MID Term 2'!J140</f>
        <v>19</v>
      </c>
      <c r="H143" s="89">
        <f>'MID Term 2'!N140</f>
        <v>26</v>
      </c>
      <c r="I143" s="54">
        <f t="shared" si="1"/>
        <v>1</v>
      </c>
      <c r="J143" s="54">
        <f t="shared" si="2"/>
        <v>1</v>
      </c>
      <c r="K143" s="54">
        <f t="shared" si="3"/>
        <v>1</v>
      </c>
      <c r="L143" s="54">
        <f t="shared" si="4"/>
        <v>0</v>
      </c>
      <c r="M143" s="54">
        <f t="shared" si="5"/>
        <v>1</v>
      </c>
      <c r="N143" s="54">
        <f t="shared" si="6"/>
        <v>126</v>
      </c>
      <c r="O143" s="54">
        <f t="shared" si="7"/>
        <v>63</v>
      </c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9.5" customHeight="1">
      <c r="A144" s="10">
        <v>135.0</v>
      </c>
      <c r="B144" s="26" t="s">
        <v>309</v>
      </c>
      <c r="C144" s="26" t="s">
        <v>310</v>
      </c>
      <c r="D144" s="54">
        <f>' MID Term 1'!D141</f>
        <v>26</v>
      </c>
      <c r="E144" s="89">
        <f>' MID Term 1'!H141</f>
        <v>25</v>
      </c>
      <c r="F144" s="54">
        <f>' MID Term 1'!L141+'MID Term 2'!F141</f>
        <v>25</v>
      </c>
      <c r="G144" s="54">
        <f>'MID Term 2'!J141</f>
        <v>23</v>
      </c>
      <c r="H144" s="89">
        <f>'MID Term 2'!N141</f>
        <v>27</v>
      </c>
      <c r="I144" s="54">
        <f t="shared" si="1"/>
        <v>1</v>
      </c>
      <c r="J144" s="54">
        <f t="shared" si="2"/>
        <v>1</v>
      </c>
      <c r="K144" s="54">
        <f t="shared" si="3"/>
        <v>1</v>
      </c>
      <c r="L144" s="54">
        <f t="shared" si="4"/>
        <v>1</v>
      </c>
      <c r="M144" s="54">
        <f t="shared" si="5"/>
        <v>1</v>
      </c>
      <c r="N144" s="54">
        <f t="shared" si="6"/>
        <v>126</v>
      </c>
      <c r="O144" s="54">
        <f t="shared" si="7"/>
        <v>63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9.5" customHeight="1">
      <c r="A145" s="10">
        <v>136.0</v>
      </c>
      <c r="B145" s="26" t="s">
        <v>311</v>
      </c>
      <c r="C145" s="26" t="s">
        <v>312</v>
      </c>
      <c r="D145" s="54">
        <f>' MID Term 1'!D142</f>
        <v>28</v>
      </c>
      <c r="E145" s="89">
        <f>' MID Term 1'!H142</f>
        <v>26</v>
      </c>
      <c r="F145" s="54">
        <f>' MID Term 1'!L142+'MID Term 2'!F142</f>
        <v>28</v>
      </c>
      <c r="G145" s="89">
        <f>'MID Term 2'!J142</f>
        <v>28</v>
      </c>
      <c r="H145" s="54">
        <f>'MID Term 2'!N142</f>
        <v>25</v>
      </c>
      <c r="I145" s="54">
        <f t="shared" si="1"/>
        <v>1</v>
      </c>
      <c r="J145" s="54">
        <f t="shared" si="2"/>
        <v>1</v>
      </c>
      <c r="K145" s="54">
        <f t="shared" si="3"/>
        <v>1</v>
      </c>
      <c r="L145" s="54">
        <f t="shared" si="4"/>
        <v>1</v>
      </c>
      <c r="M145" s="54">
        <f t="shared" si="5"/>
        <v>1</v>
      </c>
      <c r="N145" s="54">
        <f t="shared" si="6"/>
        <v>135</v>
      </c>
      <c r="O145" s="54">
        <f t="shared" si="7"/>
        <v>68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9.5" customHeight="1">
      <c r="A146" s="10">
        <v>137.0</v>
      </c>
      <c r="B146" s="26" t="s">
        <v>313</v>
      </c>
      <c r="C146" s="26" t="s">
        <v>314</v>
      </c>
      <c r="D146" s="54">
        <f>' MID Term 1'!D143</f>
        <v>18</v>
      </c>
      <c r="E146" s="89">
        <f>' MID Term 1'!H143</f>
        <v>18</v>
      </c>
      <c r="F146" s="54">
        <f>' MID Term 1'!L143+'MID Term 2'!F143</f>
        <v>25</v>
      </c>
      <c r="G146" s="89">
        <f>'MID Term 2'!J143</f>
        <v>27</v>
      </c>
      <c r="H146" s="54">
        <f>'MID Term 2'!N143</f>
        <v>28</v>
      </c>
      <c r="I146" s="54">
        <f t="shared" si="1"/>
        <v>0</v>
      </c>
      <c r="J146" s="54">
        <f t="shared" si="2"/>
        <v>0</v>
      </c>
      <c r="K146" s="54">
        <f t="shared" si="3"/>
        <v>1</v>
      </c>
      <c r="L146" s="54">
        <f t="shared" si="4"/>
        <v>1</v>
      </c>
      <c r="M146" s="54">
        <f t="shared" si="5"/>
        <v>1</v>
      </c>
      <c r="N146" s="54">
        <f t="shared" si="6"/>
        <v>116</v>
      </c>
      <c r="O146" s="54">
        <f t="shared" si="7"/>
        <v>58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9.5" customHeight="1">
      <c r="A147" s="10">
        <v>138.0</v>
      </c>
      <c r="B147" s="26" t="s">
        <v>315</v>
      </c>
      <c r="C147" s="26" t="s">
        <v>316</v>
      </c>
      <c r="D147" s="54">
        <f>' MID Term 1'!D144</f>
        <v>14</v>
      </c>
      <c r="E147" s="89">
        <f>' MID Term 1'!H144</f>
        <v>17</v>
      </c>
      <c r="F147" s="54">
        <f>' MID Term 1'!L144+'MID Term 2'!F144</f>
        <v>26</v>
      </c>
      <c r="G147" s="54">
        <f>'MID Term 2'!J144</f>
        <v>26</v>
      </c>
      <c r="H147" s="89">
        <f>'MID Term 2'!N144</f>
        <v>25</v>
      </c>
      <c r="I147" s="54">
        <f t="shared" si="1"/>
        <v>0</v>
      </c>
      <c r="J147" s="54">
        <f t="shared" si="2"/>
        <v>0</v>
      </c>
      <c r="K147" s="54">
        <f t="shared" si="3"/>
        <v>1</v>
      </c>
      <c r="L147" s="54">
        <f t="shared" si="4"/>
        <v>1</v>
      </c>
      <c r="M147" s="54">
        <f t="shared" si="5"/>
        <v>1</v>
      </c>
      <c r="N147" s="54">
        <f t="shared" si="6"/>
        <v>108</v>
      </c>
      <c r="O147" s="54">
        <f t="shared" si="7"/>
        <v>54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9.5" customHeight="1">
      <c r="A148" s="10">
        <v>139.0</v>
      </c>
      <c r="B148" s="26" t="s">
        <v>317</v>
      </c>
      <c r="C148" s="26" t="s">
        <v>318</v>
      </c>
      <c r="D148" s="54">
        <f>' MID Term 1'!D145</f>
        <v>26</v>
      </c>
      <c r="E148" s="89">
        <f>' MID Term 1'!H145</f>
        <v>28</v>
      </c>
      <c r="F148" s="54">
        <f>' MID Term 1'!L145+'MID Term 2'!F145</f>
        <v>15</v>
      </c>
      <c r="G148" s="54">
        <f>'MID Term 2'!J145</f>
        <v>24</v>
      </c>
      <c r="H148" s="89">
        <f>'MID Term 2'!N145</f>
        <v>23</v>
      </c>
      <c r="I148" s="54">
        <f t="shared" si="1"/>
        <v>1</v>
      </c>
      <c r="J148" s="54">
        <f t="shared" si="2"/>
        <v>1</v>
      </c>
      <c r="K148" s="54">
        <f t="shared" si="3"/>
        <v>0</v>
      </c>
      <c r="L148" s="54">
        <f t="shared" si="4"/>
        <v>1</v>
      </c>
      <c r="M148" s="54">
        <f t="shared" si="5"/>
        <v>1</v>
      </c>
      <c r="N148" s="54">
        <f t="shared" si="6"/>
        <v>116</v>
      </c>
      <c r="O148" s="54">
        <f t="shared" si="7"/>
        <v>58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9.5" customHeight="1">
      <c r="A149" s="10">
        <v>140.0</v>
      </c>
      <c r="B149" s="26" t="s">
        <v>319</v>
      </c>
      <c r="C149" s="26" t="s">
        <v>320</v>
      </c>
      <c r="D149" s="54">
        <f>' MID Term 1'!D146</f>
        <v>27</v>
      </c>
      <c r="E149" s="89">
        <f>' MID Term 1'!H146</f>
        <v>23</v>
      </c>
      <c r="F149" s="54">
        <f>' MID Term 1'!L146+'MID Term 2'!F146</f>
        <v>16</v>
      </c>
      <c r="G149" s="89">
        <f>'MID Term 2'!J146</f>
        <v>28</v>
      </c>
      <c r="H149" s="54">
        <f>'MID Term 2'!N146</f>
        <v>28</v>
      </c>
      <c r="I149" s="54">
        <f t="shared" si="1"/>
        <v>1</v>
      </c>
      <c r="J149" s="54">
        <f t="shared" si="2"/>
        <v>1</v>
      </c>
      <c r="K149" s="54">
        <f t="shared" si="3"/>
        <v>0</v>
      </c>
      <c r="L149" s="54">
        <f t="shared" si="4"/>
        <v>1</v>
      </c>
      <c r="M149" s="54">
        <f t="shared" si="5"/>
        <v>1</v>
      </c>
      <c r="N149" s="54">
        <f t="shared" si="6"/>
        <v>122</v>
      </c>
      <c r="O149" s="54">
        <f t="shared" si="7"/>
        <v>61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9.5" customHeight="1">
      <c r="A150" s="10">
        <v>141.0</v>
      </c>
      <c r="B150" s="26" t="s">
        <v>321</v>
      </c>
      <c r="C150" s="26" t="s">
        <v>322</v>
      </c>
      <c r="D150" s="54">
        <f>' MID Term 1'!D147</f>
        <v>28</v>
      </c>
      <c r="E150" s="89">
        <f>' MID Term 1'!H147</f>
        <v>26</v>
      </c>
      <c r="F150" s="54">
        <f>' MID Term 1'!L147+'MID Term 2'!F147</f>
        <v>27</v>
      </c>
      <c r="G150" s="89">
        <f>'MID Term 2'!J147</f>
        <v>5</v>
      </c>
      <c r="H150" s="54">
        <f>'MID Term 2'!N147</f>
        <v>26</v>
      </c>
      <c r="I150" s="54">
        <f t="shared" si="1"/>
        <v>1</v>
      </c>
      <c r="J150" s="54">
        <f t="shared" si="2"/>
        <v>1</v>
      </c>
      <c r="K150" s="54">
        <f t="shared" si="3"/>
        <v>1</v>
      </c>
      <c r="L150" s="54">
        <f t="shared" si="4"/>
        <v>0</v>
      </c>
      <c r="M150" s="54">
        <f t="shared" si="5"/>
        <v>1</v>
      </c>
      <c r="N150" s="54">
        <f t="shared" si="6"/>
        <v>112</v>
      </c>
      <c r="O150" s="54">
        <f t="shared" si="7"/>
        <v>56</v>
      </c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9.5" customHeight="1">
      <c r="A151" s="10">
        <v>142.0</v>
      </c>
      <c r="B151" s="26" t="s">
        <v>323</v>
      </c>
      <c r="C151" s="26" t="s">
        <v>324</v>
      </c>
      <c r="D151" s="54">
        <f>' MID Term 1'!D148</f>
        <v>25</v>
      </c>
      <c r="E151" s="89">
        <f>' MID Term 1'!H148</f>
        <v>18</v>
      </c>
      <c r="F151" s="54">
        <f>' MID Term 1'!L148+'MID Term 2'!F148</f>
        <v>17</v>
      </c>
      <c r="G151" s="54">
        <f>'MID Term 2'!J148</f>
        <v>26</v>
      </c>
      <c r="H151" s="89">
        <f>'MID Term 2'!N148</f>
        <v>26</v>
      </c>
      <c r="I151" s="54">
        <f t="shared" si="1"/>
        <v>1</v>
      </c>
      <c r="J151" s="54">
        <f t="shared" si="2"/>
        <v>0</v>
      </c>
      <c r="K151" s="54">
        <f t="shared" si="3"/>
        <v>0</v>
      </c>
      <c r="L151" s="54">
        <f t="shared" si="4"/>
        <v>1</v>
      </c>
      <c r="M151" s="54">
        <f t="shared" si="5"/>
        <v>1</v>
      </c>
      <c r="N151" s="54">
        <f t="shared" si="6"/>
        <v>112</v>
      </c>
      <c r="O151" s="54">
        <f t="shared" si="7"/>
        <v>56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9.5" customHeight="1">
      <c r="A152" s="10">
        <v>143.0</v>
      </c>
      <c r="B152" s="26" t="s">
        <v>325</v>
      </c>
      <c r="C152" s="26" t="s">
        <v>326</v>
      </c>
      <c r="D152" s="54">
        <f>' MID Term 1'!D149</f>
        <v>28</v>
      </c>
      <c r="E152" s="89">
        <f>' MID Term 1'!H149</f>
        <v>24</v>
      </c>
      <c r="F152" s="54">
        <f>' MID Term 1'!L149+'MID Term 2'!F149</f>
        <v>25</v>
      </c>
      <c r="G152" s="89">
        <f>'MID Term 2'!J149</f>
        <v>16</v>
      </c>
      <c r="H152" s="54">
        <f>'MID Term 2'!N149</f>
        <v>19</v>
      </c>
      <c r="I152" s="54">
        <f t="shared" si="1"/>
        <v>1</v>
      </c>
      <c r="J152" s="54">
        <f t="shared" si="2"/>
        <v>1</v>
      </c>
      <c r="K152" s="54">
        <f t="shared" si="3"/>
        <v>1</v>
      </c>
      <c r="L152" s="54">
        <f t="shared" si="4"/>
        <v>0</v>
      </c>
      <c r="M152" s="54">
        <f t="shared" si="5"/>
        <v>0</v>
      </c>
      <c r="N152" s="54">
        <f t="shared" si="6"/>
        <v>112</v>
      </c>
      <c r="O152" s="54">
        <f t="shared" si="7"/>
        <v>56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9.5" customHeight="1">
      <c r="A153" s="10">
        <v>144.0</v>
      </c>
      <c r="B153" s="26" t="s">
        <v>327</v>
      </c>
      <c r="C153" s="26" t="s">
        <v>328</v>
      </c>
      <c r="D153" s="54">
        <f>' MID Term 1'!D150</f>
        <v>11</v>
      </c>
      <c r="E153" s="89">
        <f>' MID Term 1'!H150</f>
        <v>27</v>
      </c>
      <c r="F153" s="54">
        <f>' MID Term 1'!L150+'MID Term 2'!F150</f>
        <v>20</v>
      </c>
      <c r="G153" s="54">
        <f>'MID Term 2'!J150</f>
        <v>25</v>
      </c>
      <c r="H153" s="89">
        <f>'MID Term 2'!N150</f>
        <v>19</v>
      </c>
      <c r="I153" s="54">
        <f t="shared" si="1"/>
        <v>0</v>
      </c>
      <c r="J153" s="54">
        <f t="shared" si="2"/>
        <v>1</v>
      </c>
      <c r="K153" s="54">
        <f t="shared" si="3"/>
        <v>0</v>
      </c>
      <c r="L153" s="54">
        <f t="shared" si="4"/>
        <v>1</v>
      </c>
      <c r="M153" s="54">
        <f t="shared" si="5"/>
        <v>0</v>
      </c>
      <c r="N153" s="54">
        <f t="shared" si="6"/>
        <v>102</v>
      </c>
      <c r="O153" s="54">
        <f t="shared" si="7"/>
        <v>51</v>
      </c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9.5" customHeight="1">
      <c r="A154" s="10">
        <v>145.0</v>
      </c>
      <c r="B154" s="26" t="s">
        <v>329</v>
      </c>
      <c r="C154" s="26" t="s">
        <v>330</v>
      </c>
      <c r="D154" s="54">
        <f>' MID Term 1'!D151</f>
        <v>17</v>
      </c>
      <c r="E154" s="89">
        <f>' MID Term 1'!H151</f>
        <v>11</v>
      </c>
      <c r="F154" s="54">
        <f>' MID Term 1'!L151+'MID Term 2'!F151</f>
        <v>18</v>
      </c>
      <c r="G154" s="54">
        <f>'MID Term 2'!J151</f>
        <v>27</v>
      </c>
      <c r="H154" s="89">
        <f>'MID Term 2'!N151</f>
        <v>25</v>
      </c>
      <c r="I154" s="54">
        <f t="shared" si="1"/>
        <v>0</v>
      </c>
      <c r="J154" s="54">
        <f t="shared" si="2"/>
        <v>0</v>
      </c>
      <c r="K154" s="54">
        <f t="shared" si="3"/>
        <v>0</v>
      </c>
      <c r="L154" s="54">
        <f t="shared" si="4"/>
        <v>1</v>
      </c>
      <c r="M154" s="54">
        <f t="shared" si="5"/>
        <v>1</v>
      </c>
      <c r="N154" s="54">
        <f t="shared" si="6"/>
        <v>98</v>
      </c>
      <c r="O154" s="54">
        <f t="shared" si="7"/>
        <v>49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9.5" customHeight="1">
      <c r="A155" s="10">
        <v>146.0</v>
      </c>
      <c r="B155" s="26" t="s">
        <v>331</v>
      </c>
      <c r="C155" s="26" t="s">
        <v>332</v>
      </c>
      <c r="D155" s="54">
        <f>' MID Term 1'!D152</f>
        <v>22</v>
      </c>
      <c r="E155" s="89">
        <f>' MID Term 1'!H152</f>
        <v>21</v>
      </c>
      <c r="F155" s="54">
        <f>' MID Term 1'!L152+'MID Term 2'!F152</f>
        <v>17</v>
      </c>
      <c r="G155" s="89">
        <f>'MID Term 2'!J152</f>
        <v>21</v>
      </c>
      <c r="H155" s="54">
        <f>'MID Term 2'!N152</f>
        <v>17</v>
      </c>
      <c r="I155" s="54">
        <f t="shared" si="1"/>
        <v>1</v>
      </c>
      <c r="J155" s="54">
        <f t="shared" si="2"/>
        <v>1</v>
      </c>
      <c r="K155" s="54">
        <f t="shared" si="3"/>
        <v>0</v>
      </c>
      <c r="L155" s="54">
        <f t="shared" si="4"/>
        <v>1</v>
      </c>
      <c r="M155" s="54">
        <f t="shared" si="5"/>
        <v>0</v>
      </c>
      <c r="N155" s="54">
        <f t="shared" si="6"/>
        <v>98</v>
      </c>
      <c r="O155" s="54">
        <f t="shared" si="7"/>
        <v>49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9.5" customHeight="1">
      <c r="A156" s="10">
        <v>147.0</v>
      </c>
      <c r="B156" s="26" t="s">
        <v>333</v>
      </c>
      <c r="C156" s="26" t="s">
        <v>334</v>
      </c>
      <c r="D156" s="54">
        <f>' MID Term 1'!D153</f>
        <v>24</v>
      </c>
      <c r="E156" s="89">
        <f>' MID Term 1'!H153</f>
        <v>23</v>
      </c>
      <c r="F156" s="54">
        <f>' MID Term 1'!L153+'MID Term 2'!F153</f>
        <v>20</v>
      </c>
      <c r="G156" s="54">
        <f>'MID Term 2'!J153</f>
        <v>20</v>
      </c>
      <c r="H156" s="89">
        <f>'MID Term 2'!N153</f>
        <v>21</v>
      </c>
      <c r="I156" s="54">
        <f t="shared" si="1"/>
        <v>1</v>
      </c>
      <c r="J156" s="54">
        <f t="shared" si="2"/>
        <v>1</v>
      </c>
      <c r="K156" s="54">
        <f t="shared" si="3"/>
        <v>0</v>
      </c>
      <c r="L156" s="54">
        <f t="shared" si="4"/>
        <v>0</v>
      </c>
      <c r="M156" s="54">
        <f t="shared" si="5"/>
        <v>1</v>
      </c>
      <c r="N156" s="54">
        <f t="shared" si="6"/>
        <v>108</v>
      </c>
      <c r="O156" s="54">
        <f t="shared" si="7"/>
        <v>54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9.5" customHeight="1">
      <c r="A157" s="10">
        <v>148.0</v>
      </c>
      <c r="B157" s="26" t="s">
        <v>335</v>
      </c>
      <c r="C157" s="26" t="s">
        <v>336</v>
      </c>
      <c r="D157" s="54">
        <f>' MID Term 1'!D154</f>
        <v>24</v>
      </c>
      <c r="E157" s="89">
        <f>' MID Term 1'!H154</f>
        <v>25</v>
      </c>
      <c r="F157" s="54">
        <f>' MID Term 1'!L154+'MID Term 2'!F154</f>
        <v>20</v>
      </c>
      <c r="G157" s="89">
        <f>'MID Term 2'!J154</f>
        <v>23</v>
      </c>
      <c r="H157" s="54">
        <f>'MID Term 2'!N154</f>
        <v>10</v>
      </c>
      <c r="I157" s="54">
        <f t="shared" si="1"/>
        <v>1</v>
      </c>
      <c r="J157" s="54">
        <f t="shared" si="2"/>
        <v>1</v>
      </c>
      <c r="K157" s="54">
        <f t="shared" si="3"/>
        <v>0</v>
      </c>
      <c r="L157" s="54">
        <f t="shared" si="4"/>
        <v>1</v>
      </c>
      <c r="M157" s="54">
        <f t="shared" si="5"/>
        <v>0</v>
      </c>
      <c r="N157" s="54">
        <f t="shared" si="6"/>
        <v>102</v>
      </c>
      <c r="O157" s="54">
        <f t="shared" si="7"/>
        <v>51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9.5" customHeight="1">
      <c r="A158" s="10">
        <v>149.0</v>
      </c>
      <c r="B158" s="26" t="s">
        <v>337</v>
      </c>
      <c r="C158" s="26" t="s">
        <v>338</v>
      </c>
      <c r="D158" s="54">
        <f>' MID Term 1'!D155</f>
        <v>28</v>
      </c>
      <c r="E158" s="89">
        <f>' MID Term 1'!H155</f>
        <v>27</v>
      </c>
      <c r="F158" s="54">
        <f>' MID Term 1'!L155+'MID Term 2'!F155</f>
        <v>20</v>
      </c>
      <c r="G158" s="54">
        <f>'MID Term 2'!J155</f>
        <v>28</v>
      </c>
      <c r="H158" s="89">
        <f>'MID Term 2'!N155</f>
        <v>23</v>
      </c>
      <c r="I158" s="54">
        <f t="shared" si="1"/>
        <v>1</v>
      </c>
      <c r="J158" s="54">
        <f t="shared" si="2"/>
        <v>1</v>
      </c>
      <c r="K158" s="54">
        <f t="shared" si="3"/>
        <v>0</v>
      </c>
      <c r="L158" s="54">
        <f t="shared" si="4"/>
        <v>1</v>
      </c>
      <c r="M158" s="54">
        <f t="shared" si="5"/>
        <v>1</v>
      </c>
      <c r="N158" s="54">
        <f t="shared" si="6"/>
        <v>126</v>
      </c>
      <c r="O158" s="54">
        <f t="shared" si="7"/>
        <v>63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9.5" customHeight="1">
      <c r="A159" s="10">
        <v>150.0</v>
      </c>
      <c r="B159" s="26" t="s">
        <v>339</v>
      </c>
      <c r="C159" s="26" t="s">
        <v>340</v>
      </c>
      <c r="D159" s="54">
        <f>' MID Term 1'!D156</f>
        <v>10</v>
      </c>
      <c r="E159" s="89">
        <f>' MID Term 1'!H156</f>
        <v>23</v>
      </c>
      <c r="F159" s="54">
        <f>' MID Term 1'!L156+'MID Term 2'!F156</f>
        <v>22</v>
      </c>
      <c r="G159" s="54">
        <f>'MID Term 2'!J156</f>
        <v>28</v>
      </c>
      <c r="H159" s="89">
        <f>'MID Term 2'!N156</f>
        <v>19</v>
      </c>
      <c r="I159" s="54">
        <f t="shared" si="1"/>
        <v>0</v>
      </c>
      <c r="J159" s="54">
        <f t="shared" si="2"/>
        <v>1</v>
      </c>
      <c r="K159" s="54">
        <f t="shared" si="3"/>
        <v>1</v>
      </c>
      <c r="L159" s="54">
        <f t="shared" si="4"/>
        <v>1</v>
      </c>
      <c r="M159" s="54">
        <f t="shared" si="5"/>
        <v>0</v>
      </c>
      <c r="N159" s="54">
        <f t="shared" si="6"/>
        <v>102</v>
      </c>
      <c r="O159" s="54">
        <f t="shared" si="7"/>
        <v>51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9.5" customHeight="1">
      <c r="A160" s="10">
        <v>151.0</v>
      </c>
      <c r="B160" s="26" t="s">
        <v>341</v>
      </c>
      <c r="C160" s="26" t="s">
        <v>342</v>
      </c>
      <c r="D160" s="54">
        <f>' MID Term 1'!D157</f>
        <v>28</v>
      </c>
      <c r="E160" s="89">
        <f>' MID Term 1'!H157</f>
        <v>28</v>
      </c>
      <c r="F160" s="54">
        <f>' MID Term 1'!L157+'MID Term 2'!F157</f>
        <v>28</v>
      </c>
      <c r="G160" s="54">
        <f>'MID Term 2'!J157</f>
        <v>28</v>
      </c>
      <c r="H160" s="89">
        <f>'MID Term 2'!N157</f>
        <v>28</v>
      </c>
      <c r="I160" s="54">
        <f t="shared" si="1"/>
        <v>1</v>
      </c>
      <c r="J160" s="54">
        <f t="shared" si="2"/>
        <v>1</v>
      </c>
      <c r="K160" s="54">
        <f t="shared" si="3"/>
        <v>1</v>
      </c>
      <c r="L160" s="54">
        <f t="shared" si="4"/>
        <v>1</v>
      </c>
      <c r="M160" s="54">
        <f t="shared" si="5"/>
        <v>1</v>
      </c>
      <c r="N160" s="54">
        <f t="shared" si="6"/>
        <v>140</v>
      </c>
      <c r="O160" s="54">
        <f t="shared" si="7"/>
        <v>70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9.5" customHeight="1">
      <c r="A161" s="10">
        <v>152.0</v>
      </c>
      <c r="B161" s="26" t="s">
        <v>343</v>
      </c>
      <c r="C161" s="26" t="s">
        <v>344</v>
      </c>
      <c r="D161" s="54">
        <f>' MID Term 1'!D158</f>
        <v>23</v>
      </c>
      <c r="E161" s="89">
        <f>' MID Term 1'!H158</f>
        <v>18</v>
      </c>
      <c r="F161" s="54">
        <f>' MID Term 1'!L158+'MID Term 2'!F158</f>
        <v>27</v>
      </c>
      <c r="G161" s="54">
        <f>'MID Term 2'!J158</f>
        <v>24</v>
      </c>
      <c r="H161" s="89">
        <f>'MID Term 2'!N158</f>
        <v>24</v>
      </c>
      <c r="I161" s="54">
        <f t="shared" si="1"/>
        <v>1</v>
      </c>
      <c r="J161" s="54">
        <f t="shared" si="2"/>
        <v>0</v>
      </c>
      <c r="K161" s="54">
        <f t="shared" si="3"/>
        <v>1</v>
      </c>
      <c r="L161" s="54">
        <f t="shared" si="4"/>
        <v>1</v>
      </c>
      <c r="M161" s="54">
        <f t="shared" si="5"/>
        <v>1</v>
      </c>
      <c r="N161" s="54">
        <f t="shared" si="6"/>
        <v>116</v>
      </c>
      <c r="O161" s="54">
        <f t="shared" si="7"/>
        <v>58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9.5" customHeight="1">
      <c r="A162" s="10">
        <v>153.0</v>
      </c>
      <c r="B162" s="26" t="s">
        <v>345</v>
      </c>
      <c r="C162" s="26" t="s">
        <v>346</v>
      </c>
      <c r="D162" s="54">
        <f>' MID Term 1'!D159</f>
        <v>26</v>
      </c>
      <c r="E162" s="89">
        <f>' MID Term 1'!H159</f>
        <v>14</v>
      </c>
      <c r="F162" s="54">
        <f>' MID Term 1'!L159+'MID Term 2'!F159</f>
        <v>16</v>
      </c>
      <c r="G162" s="54">
        <f>'MID Term 2'!J159</f>
        <v>27</v>
      </c>
      <c r="H162" s="89">
        <f>'MID Term 2'!N159</f>
        <v>25</v>
      </c>
      <c r="I162" s="54">
        <f t="shared" si="1"/>
        <v>1</v>
      </c>
      <c r="J162" s="54">
        <f t="shared" si="2"/>
        <v>0</v>
      </c>
      <c r="K162" s="54">
        <f t="shared" si="3"/>
        <v>0</v>
      </c>
      <c r="L162" s="54">
        <f t="shared" si="4"/>
        <v>1</v>
      </c>
      <c r="M162" s="54">
        <f t="shared" si="5"/>
        <v>1</v>
      </c>
      <c r="N162" s="54">
        <f t="shared" si="6"/>
        <v>108</v>
      </c>
      <c r="O162" s="54">
        <f t="shared" si="7"/>
        <v>54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9.5" customHeight="1">
      <c r="A163" s="10">
        <v>154.0</v>
      </c>
      <c r="B163" s="26" t="s">
        <v>347</v>
      </c>
      <c r="C163" s="26" t="s">
        <v>348</v>
      </c>
      <c r="D163" s="54">
        <f>' MID Term 1'!D160</f>
        <v>18</v>
      </c>
      <c r="E163" s="89">
        <f>' MID Term 1'!H160</f>
        <v>22</v>
      </c>
      <c r="F163" s="54">
        <f>' MID Term 1'!L160+'MID Term 2'!F160</f>
        <v>20</v>
      </c>
      <c r="G163" s="54">
        <f>'MID Term 2'!J160</f>
        <v>27</v>
      </c>
      <c r="H163" s="89">
        <f>'MID Term 2'!N160</f>
        <v>21</v>
      </c>
      <c r="I163" s="54">
        <f t="shared" si="1"/>
        <v>0</v>
      </c>
      <c r="J163" s="54">
        <f t="shared" si="2"/>
        <v>1</v>
      </c>
      <c r="K163" s="54">
        <f t="shared" si="3"/>
        <v>0</v>
      </c>
      <c r="L163" s="54">
        <f t="shared" si="4"/>
        <v>1</v>
      </c>
      <c r="M163" s="54">
        <f t="shared" si="5"/>
        <v>1</v>
      </c>
      <c r="N163" s="54">
        <f t="shared" si="6"/>
        <v>108</v>
      </c>
      <c r="O163" s="54">
        <f t="shared" si="7"/>
        <v>54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9.5" customHeight="1">
      <c r="A164" s="10">
        <v>155.0</v>
      </c>
      <c r="B164" s="26" t="s">
        <v>349</v>
      </c>
      <c r="C164" s="26" t="s">
        <v>350</v>
      </c>
      <c r="D164" s="54">
        <f>' MID Term 1'!D161</f>
        <v>27</v>
      </c>
      <c r="E164" s="89">
        <f>' MID Term 1'!H161</f>
        <v>23</v>
      </c>
      <c r="F164" s="54">
        <f>' MID Term 1'!L161+'MID Term 2'!F161</f>
        <v>24</v>
      </c>
      <c r="G164" s="89">
        <f>'MID Term 2'!J161</f>
        <v>26</v>
      </c>
      <c r="H164" s="54">
        <f>'MID Term 2'!N161</f>
        <v>26</v>
      </c>
      <c r="I164" s="54">
        <f t="shared" si="1"/>
        <v>1</v>
      </c>
      <c r="J164" s="54">
        <f t="shared" si="2"/>
        <v>1</v>
      </c>
      <c r="K164" s="54">
        <f t="shared" si="3"/>
        <v>1</v>
      </c>
      <c r="L164" s="54">
        <f t="shared" si="4"/>
        <v>1</v>
      </c>
      <c r="M164" s="54">
        <f t="shared" si="5"/>
        <v>1</v>
      </c>
      <c r="N164" s="54">
        <f t="shared" si="6"/>
        <v>126</v>
      </c>
      <c r="O164" s="54">
        <f t="shared" si="7"/>
        <v>63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9.5" customHeight="1">
      <c r="A165" s="10">
        <v>156.0</v>
      </c>
      <c r="B165" s="26" t="s">
        <v>351</v>
      </c>
      <c r="C165" s="26" t="s">
        <v>352</v>
      </c>
      <c r="D165" s="54">
        <f>' MID Term 1'!D162</f>
        <v>20</v>
      </c>
      <c r="E165" s="89">
        <f>' MID Term 1'!H162</f>
        <v>7</v>
      </c>
      <c r="F165" s="54">
        <f>' MID Term 1'!L162+'MID Term 2'!F162</f>
        <v>19</v>
      </c>
      <c r="G165" s="54">
        <f>'MID Term 2'!J162</f>
        <v>27</v>
      </c>
      <c r="H165" s="89">
        <f>'MID Term 2'!N162</f>
        <v>25</v>
      </c>
      <c r="I165" s="54">
        <f t="shared" si="1"/>
        <v>0</v>
      </c>
      <c r="J165" s="54">
        <f t="shared" si="2"/>
        <v>0</v>
      </c>
      <c r="K165" s="54">
        <f t="shared" si="3"/>
        <v>0</v>
      </c>
      <c r="L165" s="54">
        <f t="shared" si="4"/>
        <v>1</v>
      </c>
      <c r="M165" s="54">
        <f t="shared" si="5"/>
        <v>1</v>
      </c>
      <c r="N165" s="54">
        <f t="shared" si="6"/>
        <v>98</v>
      </c>
      <c r="O165" s="54">
        <f t="shared" si="7"/>
        <v>49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9.5" customHeight="1">
      <c r="A166" s="10">
        <v>157.0</v>
      </c>
      <c r="B166" s="26" t="s">
        <v>353</v>
      </c>
      <c r="C166" s="26" t="s">
        <v>354</v>
      </c>
      <c r="D166" s="54">
        <f>' MID Term 1'!D163</f>
        <v>26</v>
      </c>
      <c r="E166" s="89">
        <f>' MID Term 1'!H163</f>
        <v>26</v>
      </c>
      <c r="F166" s="54">
        <f>' MID Term 1'!L163+'MID Term 2'!F163</f>
        <v>15</v>
      </c>
      <c r="G166" s="54">
        <f>'MID Term 2'!J163</f>
        <v>20</v>
      </c>
      <c r="H166" s="89">
        <f>'MID Term 2'!N163</f>
        <v>11</v>
      </c>
      <c r="I166" s="54">
        <f t="shared" si="1"/>
        <v>1</v>
      </c>
      <c r="J166" s="54">
        <f t="shared" si="2"/>
        <v>1</v>
      </c>
      <c r="K166" s="54">
        <f t="shared" si="3"/>
        <v>0</v>
      </c>
      <c r="L166" s="54">
        <f t="shared" si="4"/>
        <v>0</v>
      </c>
      <c r="M166" s="54">
        <f t="shared" si="5"/>
        <v>0</v>
      </c>
      <c r="N166" s="54">
        <f t="shared" si="6"/>
        <v>98</v>
      </c>
      <c r="O166" s="54">
        <f t="shared" si="7"/>
        <v>49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9.5" customHeight="1">
      <c r="A167" s="10">
        <v>158.0</v>
      </c>
      <c r="B167" s="26" t="s">
        <v>355</v>
      </c>
      <c r="C167" s="26" t="s">
        <v>356</v>
      </c>
      <c r="D167" s="54">
        <f>' MID Term 1'!D164</f>
        <v>23</v>
      </c>
      <c r="E167" s="89">
        <f>' MID Term 1'!H164</f>
        <v>16</v>
      </c>
      <c r="F167" s="54">
        <f>' MID Term 1'!L164+'MID Term 2'!F164</f>
        <v>24</v>
      </c>
      <c r="G167" s="54">
        <f>'MID Term 2'!J164</f>
        <v>19</v>
      </c>
      <c r="H167" s="89">
        <f>'MID Term 2'!N164</f>
        <v>26</v>
      </c>
      <c r="I167" s="54">
        <f t="shared" si="1"/>
        <v>1</v>
      </c>
      <c r="J167" s="54">
        <f t="shared" si="2"/>
        <v>0</v>
      </c>
      <c r="K167" s="54">
        <f t="shared" si="3"/>
        <v>1</v>
      </c>
      <c r="L167" s="54">
        <f t="shared" si="4"/>
        <v>0</v>
      </c>
      <c r="M167" s="54">
        <f t="shared" si="5"/>
        <v>1</v>
      </c>
      <c r="N167" s="54">
        <f t="shared" si="6"/>
        <v>108</v>
      </c>
      <c r="O167" s="54">
        <f t="shared" si="7"/>
        <v>54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9.5" customHeight="1">
      <c r="A168" s="10">
        <v>159.0</v>
      </c>
      <c r="B168" s="26" t="s">
        <v>357</v>
      </c>
      <c r="C168" s="26" t="s">
        <v>358</v>
      </c>
      <c r="D168" s="54">
        <f>' MID Term 1'!D165</f>
        <v>28</v>
      </c>
      <c r="E168" s="89">
        <f>' MID Term 1'!H165</f>
        <v>28</v>
      </c>
      <c r="F168" s="54">
        <f>' MID Term 1'!L165+'MID Term 2'!F165</f>
        <v>20</v>
      </c>
      <c r="G168" s="54">
        <f>'MID Term 2'!J165</f>
        <v>24</v>
      </c>
      <c r="H168" s="54">
        <f>'MID Term 2'!N165</f>
        <v>10</v>
      </c>
      <c r="I168" s="54">
        <f t="shared" si="1"/>
        <v>1</v>
      </c>
      <c r="J168" s="54">
        <f t="shared" si="2"/>
        <v>1</v>
      </c>
      <c r="K168" s="54">
        <f t="shared" si="3"/>
        <v>0</v>
      </c>
      <c r="L168" s="54">
        <f t="shared" si="4"/>
        <v>1</v>
      </c>
      <c r="M168" s="54">
        <f t="shared" si="5"/>
        <v>0</v>
      </c>
      <c r="N168" s="54">
        <f t="shared" si="6"/>
        <v>110</v>
      </c>
      <c r="O168" s="54">
        <f t="shared" si="7"/>
        <v>55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9.5" customHeight="1">
      <c r="A169" s="10">
        <v>160.0</v>
      </c>
      <c r="B169" s="26" t="s">
        <v>359</v>
      </c>
      <c r="C169" s="26" t="s">
        <v>360</v>
      </c>
      <c r="D169" s="54">
        <f>' MID Term 1'!D166</f>
        <v>27</v>
      </c>
      <c r="E169" s="89">
        <f>' MID Term 1'!H166</f>
        <v>25</v>
      </c>
      <c r="F169" s="54">
        <f>' MID Term 1'!L166+'MID Term 2'!F166</f>
        <v>11</v>
      </c>
      <c r="G169" s="89">
        <f>'MID Term 2'!J166</f>
        <v>15</v>
      </c>
      <c r="H169" s="54">
        <f>'MID Term 2'!N166</f>
        <v>24</v>
      </c>
      <c r="I169" s="54">
        <f t="shared" si="1"/>
        <v>1</v>
      </c>
      <c r="J169" s="54">
        <f t="shared" si="2"/>
        <v>1</v>
      </c>
      <c r="K169" s="54">
        <f t="shared" si="3"/>
        <v>0</v>
      </c>
      <c r="L169" s="54">
        <f t="shared" si="4"/>
        <v>0</v>
      </c>
      <c r="M169" s="54">
        <f t="shared" si="5"/>
        <v>1</v>
      </c>
      <c r="N169" s="54">
        <f t="shared" si="6"/>
        <v>102</v>
      </c>
      <c r="O169" s="54">
        <f t="shared" si="7"/>
        <v>51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9.5" customHeight="1">
      <c r="A170" s="10">
        <v>161.0</v>
      </c>
      <c r="B170" s="26" t="s">
        <v>361</v>
      </c>
      <c r="C170" s="26" t="s">
        <v>362</v>
      </c>
      <c r="D170" s="54">
        <f>' MID Term 1'!D167</f>
        <v>28</v>
      </c>
      <c r="E170" s="89">
        <f>' MID Term 1'!H167</f>
        <v>27</v>
      </c>
      <c r="F170" s="54">
        <f>' MID Term 1'!L167+'MID Term 2'!F167</f>
        <v>21</v>
      </c>
      <c r="G170" s="54">
        <f>'MID Term 2'!J167</f>
        <v>28</v>
      </c>
      <c r="H170" s="89">
        <f>'MID Term 2'!N167</f>
        <v>26</v>
      </c>
      <c r="I170" s="54">
        <f t="shared" si="1"/>
        <v>1</v>
      </c>
      <c r="J170" s="54">
        <f t="shared" si="2"/>
        <v>1</v>
      </c>
      <c r="K170" s="54">
        <f t="shared" si="3"/>
        <v>1</v>
      </c>
      <c r="L170" s="54">
        <f t="shared" si="4"/>
        <v>1</v>
      </c>
      <c r="M170" s="54">
        <f t="shared" si="5"/>
        <v>1</v>
      </c>
      <c r="N170" s="54">
        <f t="shared" si="6"/>
        <v>130</v>
      </c>
      <c r="O170" s="54">
        <f t="shared" si="7"/>
        <v>65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9.5" customHeight="1">
      <c r="A171" s="10">
        <v>162.0</v>
      </c>
      <c r="B171" s="26" t="s">
        <v>363</v>
      </c>
      <c r="C171" s="26" t="s">
        <v>364</v>
      </c>
      <c r="D171" s="54">
        <f>' MID Term 1'!D168</f>
        <v>27</v>
      </c>
      <c r="E171" s="89">
        <f>' MID Term 1'!H168</f>
        <v>25</v>
      </c>
      <c r="F171" s="54">
        <f>' MID Term 1'!L168+'MID Term 2'!F168</f>
        <v>25</v>
      </c>
      <c r="G171" s="54">
        <f>'MID Term 2'!J168</f>
        <v>26</v>
      </c>
      <c r="H171" s="89">
        <f>'MID Term 2'!N168</f>
        <v>23</v>
      </c>
      <c r="I171" s="54">
        <f t="shared" si="1"/>
        <v>1</v>
      </c>
      <c r="J171" s="54">
        <f t="shared" si="2"/>
        <v>1</v>
      </c>
      <c r="K171" s="54">
        <f t="shared" si="3"/>
        <v>1</v>
      </c>
      <c r="L171" s="54">
        <f t="shared" si="4"/>
        <v>1</v>
      </c>
      <c r="M171" s="54">
        <f t="shared" si="5"/>
        <v>1</v>
      </c>
      <c r="N171" s="54">
        <f t="shared" si="6"/>
        <v>126</v>
      </c>
      <c r="O171" s="54">
        <f t="shared" si="7"/>
        <v>63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9.5" customHeight="1">
      <c r="A172" s="10">
        <v>163.0</v>
      </c>
      <c r="B172" s="26" t="s">
        <v>365</v>
      </c>
      <c r="C172" s="26" t="s">
        <v>366</v>
      </c>
      <c r="D172" s="54">
        <f>' MID Term 1'!D169</f>
        <v>9</v>
      </c>
      <c r="E172" s="89">
        <f>' MID Term 1'!H169</f>
        <v>12</v>
      </c>
      <c r="F172" s="54">
        <f>' MID Term 1'!L169+'MID Term 2'!F169</f>
        <v>28</v>
      </c>
      <c r="G172" s="89">
        <f>'MID Term 2'!J169</f>
        <v>28</v>
      </c>
      <c r="H172" s="54">
        <f>'MID Term 2'!N169</f>
        <v>25</v>
      </c>
      <c r="I172" s="54">
        <f t="shared" si="1"/>
        <v>0</v>
      </c>
      <c r="J172" s="54">
        <f t="shared" si="2"/>
        <v>0</v>
      </c>
      <c r="K172" s="54">
        <f t="shared" si="3"/>
        <v>1</v>
      </c>
      <c r="L172" s="54">
        <f t="shared" si="4"/>
        <v>1</v>
      </c>
      <c r="M172" s="54">
        <f t="shared" si="5"/>
        <v>1</v>
      </c>
      <c r="N172" s="54">
        <f t="shared" si="6"/>
        <v>102</v>
      </c>
      <c r="O172" s="54">
        <f t="shared" si="7"/>
        <v>51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9.5" customHeight="1">
      <c r="A173" s="10">
        <v>164.0</v>
      </c>
      <c r="B173" s="26" t="s">
        <v>367</v>
      </c>
      <c r="C173" s="26" t="s">
        <v>368</v>
      </c>
      <c r="D173" s="54">
        <f>' MID Term 1'!D170</f>
        <v>19</v>
      </c>
      <c r="E173" s="89">
        <f>' MID Term 1'!H170</f>
        <v>26</v>
      </c>
      <c r="F173" s="54">
        <f>' MID Term 1'!L170+'MID Term 2'!F170</f>
        <v>26</v>
      </c>
      <c r="G173" s="54">
        <f>'MID Term 2'!J170</f>
        <v>27</v>
      </c>
      <c r="H173" s="89">
        <f>'MID Term 2'!N170</f>
        <v>28</v>
      </c>
      <c r="I173" s="54">
        <f t="shared" si="1"/>
        <v>0</v>
      </c>
      <c r="J173" s="54">
        <f t="shared" si="2"/>
        <v>1</v>
      </c>
      <c r="K173" s="54">
        <f t="shared" si="3"/>
        <v>1</v>
      </c>
      <c r="L173" s="54">
        <f t="shared" si="4"/>
        <v>1</v>
      </c>
      <c r="M173" s="54">
        <f t="shared" si="5"/>
        <v>1</v>
      </c>
      <c r="N173" s="54">
        <f t="shared" si="6"/>
        <v>126</v>
      </c>
      <c r="O173" s="54">
        <f t="shared" si="7"/>
        <v>63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9.5" customHeight="1">
      <c r="A174" s="10">
        <v>165.0</v>
      </c>
      <c r="B174" s="26" t="s">
        <v>369</v>
      </c>
      <c r="C174" s="26" t="s">
        <v>370</v>
      </c>
      <c r="D174" s="54">
        <f>' MID Term 1'!D171</f>
        <v>26</v>
      </c>
      <c r="E174" s="89">
        <f>' MID Term 1'!H171</f>
        <v>27</v>
      </c>
      <c r="F174" s="54">
        <f>' MID Term 1'!L171+'MID Term 2'!F171</f>
        <v>24</v>
      </c>
      <c r="G174" s="89">
        <f>'MID Term 2'!J171</f>
        <v>27</v>
      </c>
      <c r="H174" s="54">
        <f>'MID Term 2'!N171</f>
        <v>26</v>
      </c>
      <c r="I174" s="54">
        <f t="shared" si="1"/>
        <v>1</v>
      </c>
      <c r="J174" s="54">
        <f t="shared" si="2"/>
        <v>1</v>
      </c>
      <c r="K174" s="54">
        <f t="shared" si="3"/>
        <v>1</v>
      </c>
      <c r="L174" s="54">
        <f t="shared" si="4"/>
        <v>1</v>
      </c>
      <c r="M174" s="54">
        <f t="shared" si="5"/>
        <v>1</v>
      </c>
      <c r="N174" s="54">
        <f t="shared" si="6"/>
        <v>130</v>
      </c>
      <c r="O174" s="54">
        <f t="shared" si="7"/>
        <v>65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9.5" customHeight="1">
      <c r="A175" s="10">
        <v>166.0</v>
      </c>
      <c r="B175" s="26" t="s">
        <v>371</v>
      </c>
      <c r="C175" s="26" t="s">
        <v>372</v>
      </c>
      <c r="D175" s="54">
        <f>' MID Term 1'!D172</f>
        <v>27</v>
      </c>
      <c r="E175" s="89">
        <f>' MID Term 1'!H172</f>
        <v>21</v>
      </c>
      <c r="F175" s="54">
        <f>' MID Term 1'!L172+'MID Term 2'!F172</f>
        <v>13</v>
      </c>
      <c r="G175" s="54">
        <f>'MID Term 2'!J172</f>
        <v>27</v>
      </c>
      <c r="H175" s="89">
        <f>'MID Term 2'!N172</f>
        <v>24</v>
      </c>
      <c r="I175" s="54">
        <f t="shared" si="1"/>
        <v>1</v>
      </c>
      <c r="J175" s="54">
        <f t="shared" si="2"/>
        <v>1</v>
      </c>
      <c r="K175" s="54">
        <f t="shared" si="3"/>
        <v>0</v>
      </c>
      <c r="L175" s="54">
        <f t="shared" si="4"/>
        <v>1</v>
      </c>
      <c r="M175" s="54">
        <f t="shared" si="5"/>
        <v>1</v>
      </c>
      <c r="N175" s="54">
        <f t="shared" si="6"/>
        <v>112</v>
      </c>
      <c r="O175" s="54">
        <f t="shared" si="7"/>
        <v>56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9.5" customHeight="1">
      <c r="A176" s="10">
        <v>167.0</v>
      </c>
      <c r="B176" s="26" t="s">
        <v>373</v>
      </c>
      <c r="C176" s="26" t="s">
        <v>374</v>
      </c>
      <c r="D176" s="54">
        <f>' MID Term 1'!D173</f>
        <v>28</v>
      </c>
      <c r="E176" s="89">
        <f>' MID Term 1'!H173</f>
        <v>26</v>
      </c>
      <c r="F176" s="54">
        <f>' MID Term 1'!L173+'MID Term 2'!F173</f>
        <v>28</v>
      </c>
      <c r="G176" s="54">
        <f>'MID Term 2'!J173</f>
        <v>28</v>
      </c>
      <c r="H176" s="89">
        <f>'MID Term 2'!N173</f>
        <v>26</v>
      </c>
      <c r="I176" s="54">
        <f t="shared" si="1"/>
        <v>1</v>
      </c>
      <c r="J176" s="54">
        <f t="shared" si="2"/>
        <v>1</v>
      </c>
      <c r="K176" s="54">
        <f t="shared" si="3"/>
        <v>1</v>
      </c>
      <c r="L176" s="54">
        <f t="shared" si="4"/>
        <v>1</v>
      </c>
      <c r="M176" s="54">
        <f t="shared" si="5"/>
        <v>1</v>
      </c>
      <c r="N176" s="54">
        <f t="shared" si="6"/>
        <v>136</v>
      </c>
      <c r="O176" s="54">
        <f t="shared" si="7"/>
        <v>68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9.5" customHeight="1">
      <c r="A177" s="10">
        <v>168.0</v>
      </c>
      <c r="B177" s="26" t="s">
        <v>375</v>
      </c>
      <c r="C177" s="26" t="s">
        <v>376</v>
      </c>
      <c r="D177" s="54">
        <f>' MID Term 1'!D174</f>
        <v>27</v>
      </c>
      <c r="E177" s="89">
        <f>' MID Term 1'!H174</f>
        <v>26</v>
      </c>
      <c r="F177" s="54">
        <f>' MID Term 1'!L174+'MID Term 2'!F174</f>
        <v>25</v>
      </c>
      <c r="G177" s="54">
        <f>'MID Term 2'!J174</f>
        <v>18</v>
      </c>
      <c r="H177" s="89">
        <f>'MID Term 2'!N174</f>
        <v>26</v>
      </c>
      <c r="I177" s="54">
        <f t="shared" si="1"/>
        <v>1</v>
      </c>
      <c r="J177" s="54">
        <f t="shared" si="2"/>
        <v>1</v>
      </c>
      <c r="K177" s="54">
        <f t="shared" si="3"/>
        <v>1</v>
      </c>
      <c r="L177" s="54">
        <f t="shared" si="4"/>
        <v>0</v>
      </c>
      <c r="M177" s="54">
        <f t="shared" si="5"/>
        <v>1</v>
      </c>
      <c r="N177" s="54">
        <f t="shared" si="6"/>
        <v>122</v>
      </c>
      <c r="O177" s="54">
        <f t="shared" si="7"/>
        <v>61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9.5" customHeight="1">
      <c r="A178" s="10">
        <v>169.0</v>
      </c>
      <c r="B178" s="26" t="s">
        <v>377</v>
      </c>
      <c r="C178" s="26" t="s">
        <v>378</v>
      </c>
      <c r="D178" s="54">
        <f>' MID Term 1'!D175</f>
        <v>28</v>
      </c>
      <c r="E178" s="89">
        <f>' MID Term 1'!H175</f>
        <v>28</v>
      </c>
      <c r="F178" s="54">
        <f>' MID Term 1'!L175+'MID Term 2'!F175</f>
        <v>28</v>
      </c>
      <c r="G178" s="54">
        <f>'MID Term 2'!J175</f>
        <v>27</v>
      </c>
      <c r="H178" s="89">
        <f>'MID Term 2'!N175</f>
        <v>28</v>
      </c>
      <c r="I178" s="54">
        <f t="shared" si="1"/>
        <v>1</v>
      </c>
      <c r="J178" s="54">
        <f t="shared" si="2"/>
        <v>1</v>
      </c>
      <c r="K178" s="54">
        <f t="shared" si="3"/>
        <v>1</v>
      </c>
      <c r="L178" s="54">
        <f t="shared" si="4"/>
        <v>1</v>
      </c>
      <c r="M178" s="54">
        <f t="shared" si="5"/>
        <v>1</v>
      </c>
      <c r="N178" s="54">
        <f t="shared" si="6"/>
        <v>139</v>
      </c>
      <c r="O178" s="54">
        <f t="shared" si="7"/>
        <v>70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9.5" customHeight="1">
      <c r="A179" s="10">
        <v>170.0</v>
      </c>
      <c r="B179" s="26" t="s">
        <v>379</v>
      </c>
      <c r="C179" s="26" t="s">
        <v>380</v>
      </c>
      <c r="D179" s="54">
        <f>' MID Term 1'!D176</f>
        <v>24</v>
      </c>
      <c r="E179" s="89">
        <f>' MID Term 1'!H176</f>
        <v>24</v>
      </c>
      <c r="F179" s="54">
        <f>' MID Term 1'!L176+'MID Term 2'!F176</f>
        <v>18</v>
      </c>
      <c r="G179" s="54">
        <f>'MID Term 2'!J176</f>
        <v>27</v>
      </c>
      <c r="H179" s="89">
        <f>'MID Term 2'!N176</f>
        <v>23</v>
      </c>
      <c r="I179" s="54">
        <f t="shared" si="1"/>
        <v>1</v>
      </c>
      <c r="J179" s="54">
        <f t="shared" si="2"/>
        <v>1</v>
      </c>
      <c r="K179" s="54">
        <f t="shared" si="3"/>
        <v>0</v>
      </c>
      <c r="L179" s="54">
        <f t="shared" si="4"/>
        <v>1</v>
      </c>
      <c r="M179" s="54">
        <f t="shared" si="5"/>
        <v>1</v>
      </c>
      <c r="N179" s="54">
        <f t="shared" si="6"/>
        <v>116</v>
      </c>
      <c r="O179" s="54">
        <f t="shared" si="7"/>
        <v>58</v>
      </c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9.5" customHeight="1">
      <c r="A180" s="10">
        <v>171.0</v>
      </c>
      <c r="B180" s="26" t="s">
        <v>381</v>
      </c>
      <c r="C180" s="26" t="s">
        <v>382</v>
      </c>
      <c r="D180" s="54">
        <f>' MID Term 1'!D177</f>
        <v>27</v>
      </c>
      <c r="E180" s="89">
        <f>' MID Term 1'!H177</f>
        <v>28</v>
      </c>
      <c r="F180" s="54">
        <f>' MID Term 1'!L177+'MID Term 2'!F177</f>
        <v>28</v>
      </c>
      <c r="G180" s="54">
        <f>'MID Term 2'!J177</f>
        <v>28</v>
      </c>
      <c r="H180" s="89">
        <f>'MID Term 2'!N177</f>
        <v>27</v>
      </c>
      <c r="I180" s="54">
        <f t="shared" si="1"/>
        <v>1</v>
      </c>
      <c r="J180" s="54">
        <f t="shared" si="2"/>
        <v>1</v>
      </c>
      <c r="K180" s="54">
        <f t="shared" si="3"/>
        <v>1</v>
      </c>
      <c r="L180" s="54">
        <f t="shared" si="4"/>
        <v>1</v>
      </c>
      <c r="M180" s="54">
        <f t="shared" si="5"/>
        <v>1</v>
      </c>
      <c r="N180" s="54">
        <f t="shared" si="6"/>
        <v>138</v>
      </c>
      <c r="O180" s="54">
        <f t="shared" si="7"/>
        <v>69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9.5" customHeight="1">
      <c r="A181" s="10">
        <v>172.0</v>
      </c>
      <c r="B181" s="26" t="s">
        <v>383</v>
      </c>
      <c r="C181" s="26" t="s">
        <v>384</v>
      </c>
      <c r="D181" s="54">
        <f>' MID Term 1'!D178</f>
        <v>9</v>
      </c>
      <c r="E181" s="89">
        <f>' MID Term 1'!H178</f>
        <v>21</v>
      </c>
      <c r="F181" s="54">
        <f>' MID Term 1'!L178+'MID Term 2'!F178</f>
        <v>20</v>
      </c>
      <c r="G181" s="54">
        <f>'MID Term 2'!J178</f>
        <v>26</v>
      </c>
      <c r="H181" s="89">
        <f>'MID Term 2'!N178</f>
        <v>22</v>
      </c>
      <c r="I181" s="54">
        <f t="shared" si="1"/>
        <v>0</v>
      </c>
      <c r="J181" s="54">
        <f t="shared" si="2"/>
        <v>1</v>
      </c>
      <c r="K181" s="54">
        <f t="shared" si="3"/>
        <v>0</v>
      </c>
      <c r="L181" s="54">
        <f t="shared" si="4"/>
        <v>1</v>
      </c>
      <c r="M181" s="54">
        <f t="shared" si="5"/>
        <v>1</v>
      </c>
      <c r="N181" s="54">
        <f t="shared" si="6"/>
        <v>98</v>
      </c>
      <c r="O181" s="54">
        <f t="shared" si="7"/>
        <v>49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9.5" customHeight="1">
      <c r="A182" s="10">
        <v>173.0</v>
      </c>
      <c r="B182" s="26" t="s">
        <v>385</v>
      </c>
      <c r="C182" s="26" t="s">
        <v>386</v>
      </c>
      <c r="D182" s="54">
        <f>' MID Term 1'!D179</f>
        <v>24</v>
      </c>
      <c r="E182" s="89">
        <f>' MID Term 1'!H179</f>
        <v>19</v>
      </c>
      <c r="F182" s="54">
        <f>' MID Term 1'!L179+'MID Term 2'!F179</f>
        <v>24</v>
      </c>
      <c r="G182" s="89">
        <f>'MID Term 2'!J179</f>
        <v>16</v>
      </c>
      <c r="H182" s="54">
        <f>'MID Term 2'!N179</f>
        <v>19</v>
      </c>
      <c r="I182" s="54">
        <f t="shared" si="1"/>
        <v>1</v>
      </c>
      <c r="J182" s="54">
        <f t="shared" si="2"/>
        <v>0</v>
      </c>
      <c r="K182" s="54">
        <f t="shared" si="3"/>
        <v>1</v>
      </c>
      <c r="L182" s="54">
        <f t="shared" si="4"/>
        <v>0</v>
      </c>
      <c r="M182" s="54">
        <f t="shared" si="5"/>
        <v>0</v>
      </c>
      <c r="N182" s="54">
        <f t="shared" si="6"/>
        <v>102</v>
      </c>
      <c r="O182" s="54">
        <f t="shared" si="7"/>
        <v>51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9.5" customHeight="1">
      <c r="A183" s="10">
        <v>174.0</v>
      </c>
      <c r="B183" s="26" t="s">
        <v>387</v>
      </c>
      <c r="C183" s="26" t="s">
        <v>388</v>
      </c>
      <c r="D183" s="54">
        <f>' MID Term 1'!D180</f>
        <v>24</v>
      </c>
      <c r="E183" s="89">
        <f>' MID Term 1'!H180</f>
        <v>26</v>
      </c>
      <c r="F183" s="54">
        <f>' MID Term 1'!L180+'MID Term 2'!F180</f>
        <v>25</v>
      </c>
      <c r="G183" s="54">
        <f>'MID Term 2'!J180</f>
        <v>10</v>
      </c>
      <c r="H183" s="54">
        <f>'MID Term 2'!N180</f>
        <v>13</v>
      </c>
      <c r="I183" s="54">
        <f t="shared" si="1"/>
        <v>1</v>
      </c>
      <c r="J183" s="54">
        <f t="shared" si="2"/>
        <v>1</v>
      </c>
      <c r="K183" s="54">
        <f t="shared" si="3"/>
        <v>1</v>
      </c>
      <c r="L183" s="54">
        <f t="shared" si="4"/>
        <v>0</v>
      </c>
      <c r="M183" s="54">
        <f t="shared" si="5"/>
        <v>0</v>
      </c>
      <c r="N183" s="54">
        <f t="shared" si="6"/>
        <v>98</v>
      </c>
      <c r="O183" s="54">
        <f t="shared" si="7"/>
        <v>49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9.5" customHeight="1">
      <c r="A184" s="10">
        <v>175.0</v>
      </c>
      <c r="B184" s="26" t="s">
        <v>389</v>
      </c>
      <c r="C184" s="26" t="s">
        <v>390</v>
      </c>
      <c r="D184" s="54">
        <f>' MID Term 1'!D181</f>
        <v>17</v>
      </c>
      <c r="E184" s="89">
        <f>' MID Term 1'!H181</f>
        <v>21</v>
      </c>
      <c r="F184" s="54">
        <f>' MID Term 1'!L181+'MID Term 2'!F181</f>
        <v>19</v>
      </c>
      <c r="G184" s="54">
        <f>'MID Term 2'!J181</f>
        <v>23</v>
      </c>
      <c r="H184" s="89">
        <f>'MID Term 2'!N181</f>
        <v>18</v>
      </c>
      <c r="I184" s="54">
        <f t="shared" si="1"/>
        <v>0</v>
      </c>
      <c r="J184" s="54">
        <f t="shared" si="2"/>
        <v>1</v>
      </c>
      <c r="K184" s="54">
        <f t="shared" si="3"/>
        <v>0</v>
      </c>
      <c r="L184" s="54">
        <f t="shared" si="4"/>
        <v>1</v>
      </c>
      <c r="M184" s="54">
        <f t="shared" si="5"/>
        <v>0</v>
      </c>
      <c r="N184" s="54">
        <f t="shared" si="6"/>
        <v>98</v>
      </c>
      <c r="O184" s="54">
        <f t="shared" si="7"/>
        <v>49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9.5" customHeight="1">
      <c r="A185" s="10">
        <v>176.0</v>
      </c>
      <c r="B185" s="26" t="s">
        <v>391</v>
      </c>
      <c r="C185" s="26" t="s">
        <v>392</v>
      </c>
      <c r="D185" s="54">
        <f>' MID Term 1'!D182</f>
        <v>24</v>
      </c>
      <c r="E185" s="89">
        <f>' MID Term 1'!H182</f>
        <v>21</v>
      </c>
      <c r="F185" s="54">
        <f>' MID Term 1'!L182+'MID Term 2'!F182</f>
        <v>13</v>
      </c>
      <c r="G185" s="54">
        <f>'MID Term 2'!J182</f>
        <v>21</v>
      </c>
      <c r="H185" s="89">
        <f>'MID Term 2'!N182</f>
        <v>23</v>
      </c>
      <c r="I185" s="54">
        <f t="shared" si="1"/>
        <v>1</v>
      </c>
      <c r="J185" s="54">
        <f t="shared" si="2"/>
        <v>1</v>
      </c>
      <c r="K185" s="54">
        <f t="shared" si="3"/>
        <v>0</v>
      </c>
      <c r="L185" s="54">
        <f t="shared" si="4"/>
        <v>1</v>
      </c>
      <c r="M185" s="54">
        <f t="shared" si="5"/>
        <v>1</v>
      </c>
      <c r="N185" s="54">
        <f t="shared" si="6"/>
        <v>102</v>
      </c>
      <c r="O185" s="54">
        <f t="shared" si="7"/>
        <v>51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9.5" customHeight="1">
      <c r="A186" s="10">
        <v>177.0</v>
      </c>
      <c r="B186" s="26" t="s">
        <v>393</v>
      </c>
      <c r="C186" s="26" t="s">
        <v>394</v>
      </c>
      <c r="D186" s="54">
        <f>' MID Term 1'!D183</f>
        <v>22</v>
      </c>
      <c r="E186" s="89">
        <f>' MID Term 1'!H183</f>
        <v>26</v>
      </c>
      <c r="F186" s="54">
        <f>' MID Term 1'!L183+'MID Term 2'!F183</f>
        <v>19</v>
      </c>
      <c r="G186" s="54">
        <f>'MID Term 2'!J183</f>
        <v>26</v>
      </c>
      <c r="H186" s="89">
        <f>'MID Term 2'!N183</f>
        <v>23</v>
      </c>
      <c r="I186" s="54">
        <f t="shared" si="1"/>
        <v>1</v>
      </c>
      <c r="J186" s="54">
        <f t="shared" si="2"/>
        <v>1</v>
      </c>
      <c r="K186" s="54">
        <f t="shared" si="3"/>
        <v>0</v>
      </c>
      <c r="L186" s="54">
        <f t="shared" si="4"/>
        <v>1</v>
      </c>
      <c r="M186" s="54">
        <f t="shared" si="5"/>
        <v>1</v>
      </c>
      <c r="N186" s="54">
        <f t="shared" si="6"/>
        <v>116</v>
      </c>
      <c r="O186" s="54">
        <f t="shared" si="7"/>
        <v>58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9.5" customHeight="1">
      <c r="A187" s="10">
        <v>178.0</v>
      </c>
      <c r="B187" s="26" t="s">
        <v>395</v>
      </c>
      <c r="C187" s="26" t="s">
        <v>396</v>
      </c>
      <c r="D187" s="54">
        <f>' MID Term 1'!D184</f>
        <v>18</v>
      </c>
      <c r="E187" s="89">
        <f>' MID Term 1'!H184</f>
        <v>20</v>
      </c>
      <c r="F187" s="54">
        <f>' MID Term 1'!L184+'MID Term 2'!F184</f>
        <v>17</v>
      </c>
      <c r="G187" s="54">
        <f>'MID Term 2'!J184</f>
        <v>26</v>
      </c>
      <c r="H187" s="89">
        <f>'MID Term 2'!N184</f>
        <v>17</v>
      </c>
      <c r="I187" s="54">
        <f t="shared" si="1"/>
        <v>0</v>
      </c>
      <c r="J187" s="54">
        <f t="shared" si="2"/>
        <v>0</v>
      </c>
      <c r="K187" s="54">
        <f t="shared" si="3"/>
        <v>0</v>
      </c>
      <c r="L187" s="54">
        <f t="shared" si="4"/>
        <v>1</v>
      </c>
      <c r="M187" s="54">
        <f t="shared" si="5"/>
        <v>0</v>
      </c>
      <c r="N187" s="54">
        <f t="shared" si="6"/>
        <v>98</v>
      </c>
      <c r="O187" s="54">
        <f t="shared" si="7"/>
        <v>49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9.5" customHeight="1">
      <c r="A188" s="52"/>
      <c r="B188" s="52"/>
      <c r="C188" s="52" t="s">
        <v>443</v>
      </c>
      <c r="D188" s="90">
        <v>178.0</v>
      </c>
      <c r="E188" s="90">
        <v>178.0</v>
      </c>
      <c r="F188" s="90">
        <v>178.0</v>
      </c>
      <c r="G188" s="90">
        <v>178.0</v>
      </c>
      <c r="H188" s="90">
        <v>178.0</v>
      </c>
      <c r="I188" s="90">
        <f t="shared" ref="I188:M188" si="8">SUM(I10:I187)</f>
        <v>147</v>
      </c>
      <c r="J188" s="90">
        <f t="shared" si="8"/>
        <v>145</v>
      </c>
      <c r="K188" s="90">
        <f t="shared" si="8"/>
        <v>118</v>
      </c>
      <c r="L188" s="90">
        <f t="shared" si="8"/>
        <v>145</v>
      </c>
      <c r="M188" s="90">
        <f t="shared" si="8"/>
        <v>144</v>
      </c>
      <c r="N188" s="52"/>
      <c r="O188" s="52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9.5" customHeight="1">
      <c r="A189" s="91" t="s">
        <v>444</v>
      </c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40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9.5" customHeight="1">
      <c r="A190" s="50"/>
      <c r="O190" s="51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9.5" customHeight="1">
      <c r="A191" s="50"/>
      <c r="O191" s="51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9.5" customHeight="1">
      <c r="A192" s="41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3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5.75" customHeight="1">
      <c r="A193" s="56" t="s">
        <v>397</v>
      </c>
      <c r="B193" s="2"/>
      <c r="C193" s="3"/>
      <c r="D193" s="92" t="s">
        <v>398</v>
      </c>
      <c r="E193" s="92" t="s">
        <v>399</v>
      </c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9.5" customHeight="1">
      <c r="A194" s="56" t="s">
        <v>445</v>
      </c>
      <c r="B194" s="2"/>
      <c r="C194" s="3"/>
      <c r="D194" s="93">
        <f>ROUND((I188/D188*100),0)</f>
        <v>83</v>
      </c>
      <c r="E194" s="92">
        <f t="shared" ref="E194:E198" si="9">IF(D194&gt;100,"ERROR",IF(D194&gt;=61,3,IF(D194&gt;=46,2,IF(D194&gt;=16,1,IF(D194&gt;15,0,0)))))</f>
        <v>3</v>
      </c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9.5" customHeight="1">
      <c r="A195" s="56" t="s">
        <v>446</v>
      </c>
      <c r="B195" s="2"/>
      <c r="C195" s="3"/>
      <c r="D195" s="93">
        <f>ROUND((J188/E188*100),0)</f>
        <v>81</v>
      </c>
      <c r="E195" s="92">
        <f t="shared" si="9"/>
        <v>3</v>
      </c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9.5" customHeight="1">
      <c r="A196" s="56" t="s">
        <v>447</v>
      </c>
      <c r="B196" s="2"/>
      <c r="C196" s="3"/>
      <c r="D196" s="93">
        <f>ROUND((K188/F188*100),0)</f>
        <v>66</v>
      </c>
      <c r="E196" s="92">
        <f t="shared" si="9"/>
        <v>3</v>
      </c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9.5" customHeight="1">
      <c r="A197" s="56" t="s">
        <v>448</v>
      </c>
      <c r="B197" s="2"/>
      <c r="C197" s="3"/>
      <c r="D197" s="93">
        <f>ROUND((L188/G188*100),0)</f>
        <v>81</v>
      </c>
      <c r="E197" s="92">
        <f t="shared" si="9"/>
        <v>3</v>
      </c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9.5" customHeight="1">
      <c r="A198" s="56" t="s">
        <v>449</v>
      </c>
      <c r="B198" s="2"/>
      <c r="C198" s="3"/>
      <c r="D198" s="93">
        <f>ROUND((M188/H188*100),0)</f>
        <v>81</v>
      </c>
      <c r="E198" s="92">
        <f t="shared" si="9"/>
        <v>3</v>
      </c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9.5" customHeight="1">
      <c r="A199" s="91" t="s">
        <v>450</v>
      </c>
      <c r="B199" s="39"/>
      <c r="C199" s="39"/>
      <c r="D199" s="39"/>
      <c r="E199" s="39"/>
      <c r="F199" s="39"/>
      <c r="G199" s="39"/>
      <c r="H199" s="40"/>
      <c r="I199" s="91" t="s">
        <v>451</v>
      </c>
      <c r="J199" s="39"/>
      <c r="K199" s="39"/>
      <c r="L199" s="39"/>
      <c r="M199" s="39"/>
      <c r="N199" s="39"/>
      <c r="O199" s="40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9.5" customHeight="1">
      <c r="A200" s="50"/>
      <c r="H200" s="51"/>
      <c r="I200" s="50"/>
      <c r="O200" s="51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9.5" customHeight="1">
      <c r="A201" s="50"/>
      <c r="H201" s="51"/>
      <c r="I201" s="50"/>
      <c r="O201" s="51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9.5" customHeight="1">
      <c r="A202" s="41"/>
      <c r="B202" s="42"/>
      <c r="C202" s="42"/>
      <c r="D202" s="42"/>
      <c r="E202" s="42"/>
      <c r="F202" s="42"/>
      <c r="G202" s="42"/>
      <c r="H202" s="43"/>
      <c r="I202" s="41"/>
      <c r="J202" s="42"/>
      <c r="K202" s="42"/>
      <c r="L202" s="42"/>
      <c r="M202" s="42"/>
      <c r="N202" s="42"/>
      <c r="O202" s="43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5.75" customHeight="1">
      <c r="C203" s="76"/>
    </row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</sheetData>
  <mergeCells count="36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199:H202"/>
    <mergeCell ref="I199:O202"/>
    <mergeCell ref="A189:O192"/>
    <mergeCell ref="A193:C193"/>
    <mergeCell ref="A194:C194"/>
    <mergeCell ref="A195:C195"/>
    <mergeCell ref="A196:C196"/>
    <mergeCell ref="A197:C197"/>
    <mergeCell ref="A198:C198"/>
  </mergeCells>
  <conditionalFormatting sqref="D10:H187 N10:O187">
    <cfRule type="containsText" dxfId="0" priority="1" operator="containsText" text="AB">
      <formula>NOT(ISERROR(SEARCH(("AB"),(D10))))</formula>
    </cfRule>
  </conditionalFormatting>
  <conditionalFormatting sqref="D188:H188">
    <cfRule type="cellIs" dxfId="1" priority="2" operator="equal">
      <formula>0</formula>
    </cfRule>
  </conditionalFormatting>
  <conditionalFormatting sqref="I10:M188">
    <cfRule type="cellIs" dxfId="1" priority="3" operator="equal">
      <formula>0</formula>
    </cfRule>
  </conditionalFormatting>
  <printOptions/>
  <pageMargins bottom="0.75" footer="0.0" header="0.0" left="0.7" right="0.7" top="0.75"/>
  <pageSetup paperSize="9" orientation="landscape"/>
  <rowBreaks count="2" manualBreakCount="2">
    <brk id="176" man="1"/>
    <brk id="120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38"/>
    <col customWidth="1" min="2" max="26" width="7.63"/>
  </cols>
  <sheetData>
    <row r="1" ht="19.5" customHeight="1">
      <c r="A1" s="4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5" t="s">
        <v>452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4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45" t="s">
        <v>453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46" t="s">
        <v>4</v>
      </c>
      <c r="B5" s="52" t="s">
        <v>5</v>
      </c>
      <c r="C5" s="52" t="s">
        <v>6</v>
      </c>
      <c r="D5" s="52" t="s">
        <v>7</v>
      </c>
      <c r="E5" s="52" t="s">
        <v>8</v>
      </c>
      <c r="F5" s="52" t="s">
        <v>9</v>
      </c>
      <c r="G5" s="52" t="s">
        <v>10</v>
      </c>
      <c r="H5" s="52" t="s">
        <v>11</v>
      </c>
      <c r="I5" s="52" t="s">
        <v>12</v>
      </c>
      <c r="J5" s="52" t="s">
        <v>13</v>
      </c>
      <c r="K5" s="52" t="s">
        <v>14</v>
      </c>
      <c r="L5" s="52" t="s">
        <v>15</v>
      </c>
      <c r="M5" s="52" t="s">
        <v>16</v>
      </c>
      <c r="N5" s="52" t="s">
        <v>17</v>
      </c>
      <c r="O5" s="52" t="s">
        <v>18</v>
      </c>
      <c r="P5" s="52" t="s">
        <v>19</v>
      </c>
      <c r="Q5" s="94"/>
      <c r="R5" s="94"/>
      <c r="S5" s="94"/>
      <c r="T5" s="94"/>
      <c r="U5" s="94"/>
      <c r="V5" s="94"/>
      <c r="W5" s="94"/>
      <c r="X5" s="94"/>
      <c r="Y5" s="94"/>
      <c r="Z5" s="94"/>
    </row>
    <row r="6" ht="19.5" customHeight="1">
      <c r="A6" s="46" t="s">
        <v>20</v>
      </c>
      <c r="B6" s="55">
        <f>((('Attainment Sheet Sessional'!$E194/3)*0.6)*'CO-PO Mapping'!B6)/3</f>
        <v>0.6</v>
      </c>
      <c r="C6" s="55">
        <f>((('Attainment Sheet Sessional'!$E194/3)*0.6)*'CO-PO Mapping'!C6)/3</f>
        <v>0.6</v>
      </c>
      <c r="D6" s="55">
        <f>((('Attainment Sheet Sessional'!$E194/3)*0.6)*'CO-PO Mapping'!D6)/3</f>
        <v>0.4</v>
      </c>
      <c r="E6" s="55">
        <f>((('Attainment Sheet Sessional'!$E194/3)*0.6)*'CO-PO Mapping'!E6)/3</f>
        <v>0.4</v>
      </c>
      <c r="F6" s="55">
        <f>((('Attainment Sheet Sessional'!$E194/3)*0.6)*'CO-PO Mapping'!F6)/3</f>
        <v>0</v>
      </c>
      <c r="G6" s="55">
        <f>((('Attainment Sheet Sessional'!$E194/3)*0.6)*'CO-PO Mapping'!G6)/3</f>
        <v>0</v>
      </c>
      <c r="H6" s="55">
        <f>((('Attainment Sheet Sessional'!$E194/3)*0.6)*'CO-PO Mapping'!H6)/3</f>
        <v>0</v>
      </c>
      <c r="I6" s="55">
        <f>((('Attainment Sheet Sessional'!$E194/3)*0.6)*'CO-PO Mapping'!I6)/3</f>
        <v>0.2</v>
      </c>
      <c r="J6" s="55">
        <f>((('Attainment Sheet Sessional'!$E194/3)*0.6)*'CO-PO Mapping'!J6)/3</f>
        <v>0</v>
      </c>
      <c r="K6" s="55">
        <f>((('Attainment Sheet Sessional'!$E194/3)*0.6)*'CO-PO Mapping'!K6)/3</f>
        <v>0</v>
      </c>
      <c r="L6" s="55">
        <f>((('Attainment Sheet Sessional'!$E194/3)*0.6)*'CO-PO Mapping'!L6)/3</f>
        <v>0</v>
      </c>
      <c r="M6" s="55">
        <f>((('Attainment Sheet Sessional'!$E194/3)*0.6)*'CO-PO Mapping'!M6)/3</f>
        <v>0.2</v>
      </c>
      <c r="N6" s="55">
        <f>((('Attainment Sheet Sessional'!$E194/3)*0.6)*'CO-PO Mapping'!N6)/3</f>
        <v>0.2</v>
      </c>
      <c r="O6" s="55">
        <f>((('Attainment Sheet Sessional'!$E194/3)*0.6)*'CO-PO Mapping'!O6)/3</f>
        <v>0.2</v>
      </c>
      <c r="P6" s="55">
        <f>((('Attainment Sheet Sessional'!$E194/3)*0.6)*'CO-PO Mapping'!P6)/3</f>
        <v>0</v>
      </c>
    </row>
    <row r="7" ht="19.5" customHeight="1">
      <c r="A7" s="46" t="s">
        <v>21</v>
      </c>
      <c r="B7" s="55">
        <f>((('Attainment Sheet Sessional'!$E195/3)*0.6)*'CO-PO Mapping'!B7)/3</f>
        <v>0.6</v>
      </c>
      <c r="C7" s="55">
        <f>((('Attainment Sheet Sessional'!$E195/3)*0.6)*'CO-PO Mapping'!C7)/3</f>
        <v>0.6</v>
      </c>
      <c r="D7" s="55">
        <f>((('Attainment Sheet Sessional'!$E195/3)*0.6)*'CO-PO Mapping'!D7)/3</f>
        <v>0.6</v>
      </c>
      <c r="E7" s="55">
        <f>((('Attainment Sheet Sessional'!$E195/3)*0.6)*'CO-PO Mapping'!E7)/3</f>
        <v>0.4</v>
      </c>
      <c r="F7" s="55">
        <f>((('Attainment Sheet Sessional'!$E195/3)*0.6)*'CO-PO Mapping'!F7)/3</f>
        <v>0</v>
      </c>
      <c r="G7" s="55">
        <f>((('Attainment Sheet Sessional'!$E195/3)*0.6)*'CO-PO Mapping'!G7)/3</f>
        <v>0</v>
      </c>
      <c r="H7" s="55">
        <f>((('Attainment Sheet Sessional'!$E195/3)*0.6)*'CO-PO Mapping'!H7)/3</f>
        <v>0</v>
      </c>
      <c r="I7" s="55">
        <f>((('Attainment Sheet Sessional'!$E195/3)*0.6)*'CO-PO Mapping'!I7)/3</f>
        <v>0.2</v>
      </c>
      <c r="J7" s="55">
        <f>((('Attainment Sheet Sessional'!$E195/3)*0.6)*'CO-PO Mapping'!J7)/3</f>
        <v>0</v>
      </c>
      <c r="K7" s="55">
        <f>((('Attainment Sheet Sessional'!$E195/3)*0.6)*'CO-PO Mapping'!K7)/3</f>
        <v>0</v>
      </c>
      <c r="L7" s="55">
        <f>((('Attainment Sheet Sessional'!$E195/3)*0.6)*'CO-PO Mapping'!L7)/3</f>
        <v>0</v>
      </c>
      <c r="M7" s="55">
        <f>((('Attainment Sheet Sessional'!$E195/3)*0.6)*'CO-PO Mapping'!M7)/3</f>
        <v>0.2</v>
      </c>
      <c r="N7" s="55">
        <f>((('Attainment Sheet Sessional'!$E195/3)*0.6)*'CO-PO Mapping'!N7)/3</f>
        <v>0.2</v>
      </c>
      <c r="O7" s="55">
        <f>((('Attainment Sheet Sessional'!$E195/3)*0.6)*'CO-PO Mapping'!O7)/3</f>
        <v>0.2</v>
      </c>
      <c r="P7" s="55">
        <f>((('Attainment Sheet Sessional'!$E195/3)*0.6)*'CO-PO Mapping'!P7)/3</f>
        <v>0</v>
      </c>
    </row>
    <row r="8" ht="19.5" customHeight="1">
      <c r="A8" s="46" t="s">
        <v>22</v>
      </c>
      <c r="B8" s="55">
        <f>((('Attainment Sheet Sessional'!$E196/3)*0.6)*'CO-PO Mapping'!B8)/3</f>
        <v>0.6</v>
      </c>
      <c r="C8" s="55">
        <f>((('Attainment Sheet Sessional'!$E196/3)*0.6)*'CO-PO Mapping'!C8)/3</f>
        <v>0.6</v>
      </c>
      <c r="D8" s="55">
        <f>((('Attainment Sheet Sessional'!$E196/3)*0.6)*'CO-PO Mapping'!D8)/3</f>
        <v>0.6</v>
      </c>
      <c r="E8" s="55">
        <f>((('Attainment Sheet Sessional'!$E196/3)*0.6)*'CO-PO Mapping'!E8)/3</f>
        <v>0.4</v>
      </c>
      <c r="F8" s="55">
        <f>((('Attainment Sheet Sessional'!$E196/3)*0.6)*'CO-PO Mapping'!F8)/3</f>
        <v>0</v>
      </c>
      <c r="G8" s="55">
        <f>((('Attainment Sheet Sessional'!$E196/3)*0.6)*'CO-PO Mapping'!G8)/3</f>
        <v>0</v>
      </c>
      <c r="H8" s="55">
        <f>((('Attainment Sheet Sessional'!$E196/3)*0.6)*'CO-PO Mapping'!H8)/3</f>
        <v>0</v>
      </c>
      <c r="I8" s="55">
        <f>((('Attainment Sheet Sessional'!$E196/3)*0.6)*'CO-PO Mapping'!I8)/3</f>
        <v>0.2</v>
      </c>
      <c r="J8" s="55">
        <f>((('Attainment Sheet Sessional'!$E196/3)*0.6)*'CO-PO Mapping'!J8)/3</f>
        <v>0</v>
      </c>
      <c r="K8" s="55">
        <f>((('Attainment Sheet Sessional'!$E196/3)*0.6)*'CO-PO Mapping'!K8)/3</f>
        <v>0</v>
      </c>
      <c r="L8" s="55">
        <f>((('Attainment Sheet Sessional'!$E196/3)*0.6)*'CO-PO Mapping'!L8)/3</f>
        <v>0</v>
      </c>
      <c r="M8" s="55">
        <f>((('Attainment Sheet Sessional'!$E196/3)*0.6)*'CO-PO Mapping'!M8)/3</f>
        <v>0.2</v>
      </c>
      <c r="N8" s="55">
        <f>((('Attainment Sheet Sessional'!$E196/3)*0.6)*'CO-PO Mapping'!N8)/3</f>
        <v>0.2</v>
      </c>
      <c r="O8" s="55">
        <f>((('Attainment Sheet Sessional'!$E196/3)*0.6)*'CO-PO Mapping'!O8)/3</f>
        <v>0.2</v>
      </c>
      <c r="P8" s="55">
        <f>((('Attainment Sheet Sessional'!$E196/3)*0.6)*'CO-PO Mapping'!P8)/3</f>
        <v>0</v>
      </c>
    </row>
    <row r="9" ht="19.5" customHeight="1">
      <c r="A9" s="46" t="s">
        <v>23</v>
      </c>
      <c r="B9" s="55">
        <f>((('Attainment Sheet Sessional'!$E197/3)*0.6)*'CO-PO Mapping'!B9)/3</f>
        <v>0.6</v>
      </c>
      <c r="C9" s="55">
        <f>((('Attainment Sheet Sessional'!$E197/3)*0.6)*'CO-PO Mapping'!C9)/3</f>
        <v>0.6</v>
      </c>
      <c r="D9" s="55">
        <f>((('Attainment Sheet Sessional'!$E197/3)*0.6)*'CO-PO Mapping'!D9)/3</f>
        <v>0.6</v>
      </c>
      <c r="E9" s="55">
        <f>((('Attainment Sheet Sessional'!$E197/3)*0.6)*'CO-PO Mapping'!E9)/3</f>
        <v>0.2</v>
      </c>
      <c r="F9" s="55">
        <f>((('Attainment Sheet Sessional'!$E197/3)*0.6)*'CO-PO Mapping'!F9)/3</f>
        <v>0</v>
      </c>
      <c r="G9" s="55">
        <f>((('Attainment Sheet Sessional'!$E197/3)*0.6)*'CO-PO Mapping'!G9)/3</f>
        <v>0</v>
      </c>
      <c r="H9" s="55">
        <f>((('Attainment Sheet Sessional'!$E197/3)*0.6)*'CO-PO Mapping'!H9)/3</f>
        <v>0</v>
      </c>
      <c r="I9" s="55">
        <f>((('Attainment Sheet Sessional'!$E197/3)*0.6)*'CO-PO Mapping'!I9)/3</f>
        <v>0.2</v>
      </c>
      <c r="J9" s="55">
        <f>((('Attainment Sheet Sessional'!$E197/3)*0.6)*'CO-PO Mapping'!J9)/3</f>
        <v>0</v>
      </c>
      <c r="K9" s="55">
        <f>((('Attainment Sheet Sessional'!$E197/3)*0.6)*'CO-PO Mapping'!K9)/3</f>
        <v>0</v>
      </c>
      <c r="L9" s="55">
        <f>((('Attainment Sheet Sessional'!$E197/3)*0.6)*'CO-PO Mapping'!L9)/3</f>
        <v>0</v>
      </c>
      <c r="M9" s="55">
        <f>((('Attainment Sheet Sessional'!$E197/3)*0.6)*'CO-PO Mapping'!M9)/3</f>
        <v>0.2</v>
      </c>
      <c r="N9" s="55">
        <f>((('Attainment Sheet Sessional'!$E197/3)*0.6)*'CO-PO Mapping'!N9)/3</f>
        <v>0.2</v>
      </c>
      <c r="O9" s="55">
        <f>((('Attainment Sheet Sessional'!$E197/3)*0.6)*'CO-PO Mapping'!O9)/3</f>
        <v>0.2</v>
      </c>
      <c r="P9" s="55">
        <f>((('Attainment Sheet Sessional'!$E197/3)*0.6)*'CO-PO Mapping'!P9)/3</f>
        <v>0</v>
      </c>
    </row>
    <row r="10" ht="19.5" customHeight="1">
      <c r="A10" s="46" t="s">
        <v>24</v>
      </c>
      <c r="B10" s="55">
        <f>((('Attainment Sheet Sessional'!$E198/3)*0.6)*'CO-PO Mapping'!B10)/3</f>
        <v>0.6</v>
      </c>
      <c r="C10" s="55">
        <f>((('Attainment Sheet Sessional'!$E198/3)*0.6)*'CO-PO Mapping'!C10)/3</f>
        <v>0.6</v>
      </c>
      <c r="D10" s="55">
        <f>((('Attainment Sheet Sessional'!$E198/3)*0.6)*'CO-PO Mapping'!D10)/3</f>
        <v>0.4</v>
      </c>
      <c r="E10" s="55">
        <f>((('Attainment Sheet Sessional'!$E198/3)*0.6)*'CO-PO Mapping'!E10)/3</f>
        <v>0.2</v>
      </c>
      <c r="F10" s="55">
        <f>((('Attainment Sheet Sessional'!$E198/3)*0.6)*'CO-PO Mapping'!F10)/3</f>
        <v>0</v>
      </c>
      <c r="G10" s="55">
        <f>((('Attainment Sheet Sessional'!$E198/3)*0.6)*'CO-PO Mapping'!G10)/3</f>
        <v>0</v>
      </c>
      <c r="H10" s="55">
        <f>((('Attainment Sheet Sessional'!$E198/3)*0.6)*'CO-PO Mapping'!H10)/3</f>
        <v>0</v>
      </c>
      <c r="I10" s="55">
        <f>((('Attainment Sheet Sessional'!$E198/3)*0.6)*'CO-PO Mapping'!I10)/3</f>
        <v>0.2</v>
      </c>
      <c r="J10" s="55">
        <f>((('Attainment Sheet Sessional'!$E198/3)*0.6)*'CO-PO Mapping'!J10)/3</f>
        <v>0</v>
      </c>
      <c r="K10" s="55">
        <f>((('Attainment Sheet Sessional'!$E198/3)*0.6)*'CO-PO Mapping'!K10)/3</f>
        <v>0</v>
      </c>
      <c r="L10" s="55">
        <f>((('Attainment Sheet Sessional'!$E198/3)*0.6)*'CO-PO Mapping'!L10)/3</f>
        <v>0</v>
      </c>
      <c r="M10" s="55">
        <f>((('Attainment Sheet Sessional'!$E198/3)*0.6)*'CO-PO Mapping'!M10)/3</f>
        <v>0.2</v>
      </c>
      <c r="N10" s="55">
        <f>((('Attainment Sheet Sessional'!$E198/3)*0.6)*'CO-PO Mapping'!N10)/3</f>
        <v>0.2</v>
      </c>
      <c r="O10" s="55">
        <f>((('Attainment Sheet Sessional'!$E198/3)*0.6)*'CO-PO Mapping'!O10)/3</f>
        <v>0.2</v>
      </c>
      <c r="P10" s="55">
        <f>((('Attainment Sheet Sessional'!$E198/3)*0.6)*'CO-PO Mapping'!P10)/3</f>
        <v>0</v>
      </c>
    </row>
    <row r="11">
      <c r="A11" s="46" t="s">
        <v>25</v>
      </c>
      <c r="B11" s="55">
        <f t="shared" ref="B11:P11" si="1">AVERAGE(B6:B10)</f>
        <v>0.6</v>
      </c>
      <c r="C11" s="55">
        <f t="shared" si="1"/>
        <v>0.6</v>
      </c>
      <c r="D11" s="55">
        <f t="shared" si="1"/>
        <v>0.52</v>
      </c>
      <c r="E11" s="55">
        <f t="shared" si="1"/>
        <v>0.32</v>
      </c>
      <c r="F11" s="55">
        <f t="shared" si="1"/>
        <v>0</v>
      </c>
      <c r="G11" s="55">
        <f t="shared" si="1"/>
        <v>0</v>
      </c>
      <c r="H11" s="55">
        <f t="shared" si="1"/>
        <v>0</v>
      </c>
      <c r="I11" s="55">
        <f t="shared" si="1"/>
        <v>0.2</v>
      </c>
      <c r="J11" s="55">
        <f t="shared" si="1"/>
        <v>0</v>
      </c>
      <c r="K11" s="55">
        <f t="shared" si="1"/>
        <v>0</v>
      </c>
      <c r="L11" s="55">
        <f t="shared" si="1"/>
        <v>0</v>
      </c>
      <c r="M11" s="55">
        <f t="shared" si="1"/>
        <v>0.2</v>
      </c>
      <c r="N11" s="55">
        <f t="shared" si="1"/>
        <v>0.2</v>
      </c>
      <c r="O11" s="55">
        <f t="shared" si="1"/>
        <v>0.2</v>
      </c>
      <c r="P11" s="55">
        <f t="shared" si="1"/>
        <v>0</v>
      </c>
    </row>
    <row r="12" ht="39.75" customHeight="1">
      <c r="A12" s="56" t="s">
        <v>400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56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8.0"/>
  </cols>
  <sheetData>
    <row r="1" ht="19.5" customHeight="1">
      <c r="A1" s="4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45" t="s">
        <v>454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4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45" t="s">
        <v>455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52" t="s">
        <v>418</v>
      </c>
      <c r="B5" s="52" t="s">
        <v>5</v>
      </c>
      <c r="C5" s="52" t="s">
        <v>6</v>
      </c>
      <c r="D5" s="52" t="s">
        <v>7</v>
      </c>
      <c r="E5" s="52" t="s">
        <v>8</v>
      </c>
      <c r="F5" s="52" t="s">
        <v>9</v>
      </c>
      <c r="G5" s="52" t="s">
        <v>10</v>
      </c>
      <c r="H5" s="52" t="s">
        <v>11</v>
      </c>
      <c r="I5" s="52" t="s">
        <v>12</v>
      </c>
      <c r="J5" s="52" t="s">
        <v>13</v>
      </c>
      <c r="K5" s="52" t="s">
        <v>14</v>
      </c>
      <c r="L5" s="52" t="s">
        <v>15</v>
      </c>
      <c r="M5" s="52" t="s">
        <v>16</v>
      </c>
      <c r="N5" s="52" t="s">
        <v>17</v>
      </c>
      <c r="O5" s="52" t="s">
        <v>18</v>
      </c>
      <c r="P5" s="52" t="s">
        <v>19</v>
      </c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9.5" customHeight="1">
      <c r="A6" s="52" t="s">
        <v>413</v>
      </c>
      <c r="B6" s="55">
        <f>'Attainment Tool 1 C to PO'!B6+'Attainment CO to PO Sessional'!B11</f>
        <v>2.2</v>
      </c>
      <c r="C6" s="55">
        <f>'Attainment Tool 1 C to PO'!C6+'Attainment CO to PO Sessional'!C11</f>
        <v>2.2</v>
      </c>
      <c r="D6" s="55">
        <f>'Attainment Tool 1 C to PO'!D6+'Attainment CO to PO Sessional'!D11</f>
        <v>1.906666667</v>
      </c>
      <c r="E6" s="55">
        <f>'Attainment Tool 1 C to PO'!E6+'Attainment CO to PO Sessional'!E11</f>
        <v>1.173333333</v>
      </c>
      <c r="F6" s="55">
        <f>'Attainment Tool 1 C to PO'!F6+'Attainment CO to PO Sessional'!F11</f>
        <v>0</v>
      </c>
      <c r="G6" s="55">
        <f>'Attainment Tool 1 C to PO'!G6+'Attainment CO to PO Sessional'!G11</f>
        <v>0</v>
      </c>
      <c r="H6" s="55">
        <f>'Attainment Tool 1 C to PO'!H6+'Attainment CO to PO Sessional'!H11</f>
        <v>0</v>
      </c>
      <c r="I6" s="55">
        <f>'Attainment Tool 1 C to PO'!I6+'Attainment CO to PO Sessional'!I11</f>
        <v>0.7333333333</v>
      </c>
      <c r="J6" s="55">
        <f>'Attainment Tool 1 C to PO'!J6+'Attainment CO to PO Sessional'!J11</f>
        <v>0</v>
      </c>
      <c r="K6" s="55">
        <f>'Attainment Tool 1 C to PO'!K6+'Attainment CO to PO Sessional'!K11</f>
        <v>0</v>
      </c>
      <c r="L6" s="55">
        <f>'Attainment Tool 1 C to PO'!L6+'Attainment CO to PO Sessional'!L11</f>
        <v>0</v>
      </c>
      <c r="M6" s="55">
        <f>'Attainment Tool 1 C to PO'!M6+'Attainment CO to PO Sessional'!M11</f>
        <v>0.7333333333</v>
      </c>
      <c r="N6" s="55">
        <f>'Attainment Tool 1 C to PO'!N6+'Attainment CO to PO Sessional'!N11</f>
        <v>0.7333333333</v>
      </c>
      <c r="O6" s="55">
        <f>'Attainment Tool 1 C to PO'!O6+'Attainment CO to PO Sessional'!O11</f>
        <v>0.7333333333</v>
      </c>
      <c r="P6" s="55">
        <f>'Attainment Tool 1 C to PO'!P6+'Attainment CO to PO Sessional'!P11</f>
        <v>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6" t="s">
        <v>456</v>
      </c>
      <c r="B7" s="55">
        <f t="shared" ref="B7:P7" si="1">ROUND(B6,0)</f>
        <v>2</v>
      </c>
      <c r="C7" s="55">
        <f t="shared" si="1"/>
        <v>2</v>
      </c>
      <c r="D7" s="55">
        <f t="shared" si="1"/>
        <v>2</v>
      </c>
      <c r="E7" s="55">
        <f t="shared" si="1"/>
        <v>1</v>
      </c>
      <c r="F7" s="55">
        <f t="shared" si="1"/>
        <v>0</v>
      </c>
      <c r="G7" s="55">
        <f t="shared" si="1"/>
        <v>0</v>
      </c>
      <c r="H7" s="55">
        <f t="shared" si="1"/>
        <v>0</v>
      </c>
      <c r="I7" s="55">
        <f t="shared" si="1"/>
        <v>1</v>
      </c>
      <c r="J7" s="55">
        <f t="shared" si="1"/>
        <v>0</v>
      </c>
      <c r="K7" s="55">
        <f t="shared" si="1"/>
        <v>0</v>
      </c>
      <c r="L7" s="55">
        <f t="shared" si="1"/>
        <v>0</v>
      </c>
      <c r="M7" s="55">
        <f t="shared" si="1"/>
        <v>1</v>
      </c>
      <c r="N7" s="55">
        <f t="shared" si="1"/>
        <v>1</v>
      </c>
      <c r="O7" s="55">
        <f t="shared" si="1"/>
        <v>1</v>
      </c>
      <c r="P7" s="55">
        <f t="shared" si="1"/>
        <v>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56" t="s">
        <v>400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56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2018-02-21T04:44:08Z</dcterms:created>
  <dc:creator>Shruti Jain</dc:creator>
</cp:coreProperties>
</file>