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11760" firstSheet="8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4" hidden="1">' MID Term 1'!$A$7:$R$133</definedName>
    <definedName name="_xlnm._FilterDatabase" localSheetId="6" hidden="1">'MID Term 2'!$A$4:$R$132</definedName>
    <definedName name="_xlnm._FilterDatabase" localSheetId="1" hidden="1">'Sessional + End Term Assessment'!$A$5:$H$135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vpyaZGwqwlGSsNg9Nv6Tund/siS3w/CvKw89MvRl5go="/>
    </ext>
  </extLst>
</workbook>
</file>

<file path=xl/calcChain.xml><?xml version="1.0" encoding="utf-8"?>
<calcChain xmlns="http://schemas.openxmlformats.org/spreadsheetml/2006/main">
  <c r="F8" i="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7"/>
  <c r="L7" i="5"/>
  <c r="L8" l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9"/>
  <c r="L120"/>
  <c r="L121"/>
  <c r="L122"/>
  <c r="L123"/>
  <c r="L124"/>
  <c r="L125"/>
  <c r="L126"/>
  <c r="L127"/>
  <c r="L128"/>
  <c r="L129"/>
  <c r="L130"/>
  <c r="E7" l="1"/>
  <c r="E4" i="8" l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3"/>
  <c r="E4" i="6" l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3"/>
  <c r="L7" i="7" l="1"/>
  <c r="H7"/>
  <c r="G7"/>
  <c r="I7" i="5" l="1"/>
  <c r="P12" i="1" l="1"/>
  <c r="O8" i="7"/>
  <c r="P8"/>
  <c r="Q8"/>
  <c r="O9"/>
  <c r="P9"/>
  <c r="Q9"/>
  <c r="O10"/>
  <c r="P10"/>
  <c r="Q10"/>
  <c r="O11"/>
  <c r="P11"/>
  <c r="Q11"/>
  <c r="O12"/>
  <c r="P12"/>
  <c r="Q12"/>
  <c r="O13"/>
  <c r="P13"/>
  <c r="Q1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29"/>
  <c r="P29"/>
  <c r="Q29"/>
  <c r="O30"/>
  <c r="P30"/>
  <c r="Q30"/>
  <c r="O31"/>
  <c r="P31"/>
  <c r="Q31"/>
  <c r="O32"/>
  <c r="P32"/>
  <c r="Q32"/>
  <c r="O33"/>
  <c r="P33"/>
  <c r="Q33"/>
  <c r="O34"/>
  <c r="P34"/>
  <c r="Q34"/>
  <c r="O35"/>
  <c r="P35"/>
  <c r="Q35"/>
  <c r="O36"/>
  <c r="P36"/>
  <c r="Q36"/>
  <c r="O37"/>
  <c r="P37"/>
  <c r="Q37"/>
  <c r="O38"/>
  <c r="P38"/>
  <c r="Q38"/>
  <c r="O39"/>
  <c r="P39"/>
  <c r="Q39"/>
  <c r="O40"/>
  <c r="P40"/>
  <c r="Q40"/>
  <c r="O41"/>
  <c r="P41"/>
  <c r="Q41"/>
  <c r="O42"/>
  <c r="P42"/>
  <c r="Q42"/>
  <c r="O43"/>
  <c r="P43"/>
  <c r="Q43"/>
  <c r="O44"/>
  <c r="P44"/>
  <c r="Q44"/>
  <c r="O45"/>
  <c r="P45"/>
  <c r="Q45"/>
  <c r="O46"/>
  <c r="P46"/>
  <c r="Q46"/>
  <c r="O47"/>
  <c r="P47"/>
  <c r="Q47"/>
  <c r="O48"/>
  <c r="P48"/>
  <c r="Q48"/>
  <c r="O49"/>
  <c r="P49"/>
  <c r="Q49"/>
  <c r="O50"/>
  <c r="P50"/>
  <c r="Q50"/>
  <c r="O51"/>
  <c r="P51"/>
  <c r="Q51"/>
  <c r="O52"/>
  <c r="P52"/>
  <c r="Q52"/>
  <c r="O53"/>
  <c r="P53"/>
  <c r="Q53"/>
  <c r="O54"/>
  <c r="P54"/>
  <c r="Q54"/>
  <c r="O55"/>
  <c r="P55"/>
  <c r="Q55"/>
  <c r="O56"/>
  <c r="P56"/>
  <c r="Q56"/>
  <c r="O57"/>
  <c r="P57"/>
  <c r="Q57"/>
  <c r="O58"/>
  <c r="P58"/>
  <c r="Q58"/>
  <c r="O59"/>
  <c r="P59"/>
  <c r="Q59"/>
  <c r="O60"/>
  <c r="P60"/>
  <c r="Q60"/>
  <c r="O61"/>
  <c r="P61"/>
  <c r="Q61"/>
  <c r="O62"/>
  <c r="P62"/>
  <c r="Q62"/>
  <c r="O63"/>
  <c r="P63"/>
  <c r="Q63"/>
  <c r="O64"/>
  <c r="P64"/>
  <c r="Q64"/>
  <c r="O65"/>
  <c r="P65"/>
  <c r="Q65"/>
  <c r="O66"/>
  <c r="P66"/>
  <c r="Q66"/>
  <c r="O67"/>
  <c r="P67"/>
  <c r="Q67"/>
  <c r="O68"/>
  <c r="P68"/>
  <c r="Q68"/>
  <c r="O69"/>
  <c r="P69"/>
  <c r="Q69"/>
  <c r="O70"/>
  <c r="P70"/>
  <c r="Q70"/>
  <c r="O71"/>
  <c r="P71"/>
  <c r="Q71"/>
  <c r="O72"/>
  <c r="P72"/>
  <c r="Q72"/>
  <c r="O73"/>
  <c r="P73"/>
  <c r="Q73"/>
  <c r="O74"/>
  <c r="P74"/>
  <c r="Q74"/>
  <c r="O75"/>
  <c r="P75"/>
  <c r="Q75"/>
  <c r="O76"/>
  <c r="P76"/>
  <c r="Q76"/>
  <c r="O77"/>
  <c r="P77"/>
  <c r="Q77"/>
  <c r="O78"/>
  <c r="P78"/>
  <c r="Q78"/>
  <c r="O79"/>
  <c r="P79"/>
  <c r="Q79"/>
  <c r="O80"/>
  <c r="P80"/>
  <c r="Q80"/>
  <c r="O81"/>
  <c r="P81"/>
  <c r="Q81"/>
  <c r="O82"/>
  <c r="P82"/>
  <c r="Q82"/>
  <c r="O83"/>
  <c r="P83"/>
  <c r="Q83"/>
  <c r="O84"/>
  <c r="P84"/>
  <c r="Q84"/>
  <c r="O85"/>
  <c r="P85"/>
  <c r="Q85"/>
  <c r="O86"/>
  <c r="P86"/>
  <c r="Q86"/>
  <c r="O87"/>
  <c r="P87"/>
  <c r="Q87"/>
  <c r="O88"/>
  <c r="P88"/>
  <c r="Q88"/>
  <c r="O89"/>
  <c r="P89"/>
  <c r="Q89"/>
  <c r="O90"/>
  <c r="P90"/>
  <c r="Q90"/>
  <c r="O91"/>
  <c r="P91"/>
  <c r="Q91"/>
  <c r="O92"/>
  <c r="P92"/>
  <c r="Q92"/>
  <c r="O93"/>
  <c r="P93"/>
  <c r="Q93"/>
  <c r="O94"/>
  <c r="P94"/>
  <c r="Q94"/>
  <c r="O95"/>
  <c r="P95"/>
  <c r="Q95"/>
  <c r="O96"/>
  <c r="P96"/>
  <c r="Q96"/>
  <c r="O97"/>
  <c r="P97"/>
  <c r="Q97"/>
  <c r="O98"/>
  <c r="P98"/>
  <c r="Q98"/>
  <c r="O99"/>
  <c r="P99"/>
  <c r="Q99"/>
  <c r="O100"/>
  <c r="P100"/>
  <c r="Q100"/>
  <c r="O101"/>
  <c r="P101"/>
  <c r="Q101"/>
  <c r="O102"/>
  <c r="P102"/>
  <c r="Q102"/>
  <c r="O103"/>
  <c r="P103"/>
  <c r="Q103"/>
  <c r="O104"/>
  <c r="P104"/>
  <c r="Q104"/>
  <c r="O105"/>
  <c r="P105"/>
  <c r="Q105"/>
  <c r="O106"/>
  <c r="P106"/>
  <c r="Q106"/>
  <c r="O107"/>
  <c r="P107"/>
  <c r="Q107"/>
  <c r="O108"/>
  <c r="P108"/>
  <c r="Q108"/>
  <c r="O109"/>
  <c r="P109"/>
  <c r="Q109"/>
  <c r="O110"/>
  <c r="P110"/>
  <c r="Q110"/>
  <c r="O111"/>
  <c r="P111"/>
  <c r="Q111"/>
  <c r="O112"/>
  <c r="P112"/>
  <c r="Q112"/>
  <c r="O113"/>
  <c r="P113"/>
  <c r="Q113"/>
  <c r="O114"/>
  <c r="P114"/>
  <c r="Q114"/>
  <c r="O115"/>
  <c r="P115"/>
  <c r="Q115"/>
  <c r="O116"/>
  <c r="P116"/>
  <c r="Q116"/>
  <c r="O117"/>
  <c r="P117"/>
  <c r="Q117"/>
  <c r="O118"/>
  <c r="P118"/>
  <c r="Q118"/>
  <c r="O119"/>
  <c r="P119"/>
  <c r="Q119"/>
  <c r="O120"/>
  <c r="P120"/>
  <c r="Q120"/>
  <c r="O121"/>
  <c r="P121"/>
  <c r="Q121"/>
  <c r="O122"/>
  <c r="P122"/>
  <c r="Q122"/>
  <c r="O123"/>
  <c r="P123"/>
  <c r="Q123"/>
  <c r="O124"/>
  <c r="P124"/>
  <c r="Q124"/>
  <c r="O125"/>
  <c r="P125"/>
  <c r="Q125"/>
  <c r="O126"/>
  <c r="P126"/>
  <c r="Q126"/>
  <c r="O127"/>
  <c r="P127"/>
  <c r="Q127"/>
  <c r="O128"/>
  <c r="P128"/>
  <c r="Q128"/>
  <c r="O129"/>
  <c r="P129"/>
  <c r="Q129"/>
  <c r="O130"/>
  <c r="P130"/>
  <c r="Q130"/>
  <c r="Q7"/>
  <c r="P7"/>
  <c r="O7"/>
  <c r="K8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K49"/>
  <c r="L49"/>
  <c r="M49"/>
  <c r="K50"/>
  <c r="L50"/>
  <c r="M50"/>
  <c r="K51"/>
  <c r="L51"/>
  <c r="M51"/>
  <c r="K52"/>
  <c r="L52"/>
  <c r="M52"/>
  <c r="K53"/>
  <c r="L53"/>
  <c r="M53"/>
  <c r="K54"/>
  <c r="L54"/>
  <c r="M54"/>
  <c r="K55"/>
  <c r="L55"/>
  <c r="M55"/>
  <c r="K56"/>
  <c r="L56"/>
  <c r="M56"/>
  <c r="K57"/>
  <c r="L57"/>
  <c r="M57"/>
  <c r="K58"/>
  <c r="L58"/>
  <c r="M58"/>
  <c r="K59"/>
  <c r="L59"/>
  <c r="M59"/>
  <c r="K60"/>
  <c r="L60"/>
  <c r="M60"/>
  <c r="K61"/>
  <c r="L61"/>
  <c r="M61"/>
  <c r="K62"/>
  <c r="L62"/>
  <c r="M62"/>
  <c r="K63"/>
  <c r="L63"/>
  <c r="M63"/>
  <c r="K64"/>
  <c r="L64"/>
  <c r="M64"/>
  <c r="K65"/>
  <c r="L65"/>
  <c r="M65"/>
  <c r="K66"/>
  <c r="L66"/>
  <c r="M66"/>
  <c r="K67"/>
  <c r="L67"/>
  <c r="M67"/>
  <c r="K68"/>
  <c r="L68"/>
  <c r="M68"/>
  <c r="K69"/>
  <c r="L69"/>
  <c r="M69"/>
  <c r="K70"/>
  <c r="L70"/>
  <c r="M70"/>
  <c r="K71"/>
  <c r="L71"/>
  <c r="M71"/>
  <c r="K72"/>
  <c r="L72"/>
  <c r="M72"/>
  <c r="K73"/>
  <c r="L73"/>
  <c r="M73"/>
  <c r="K74"/>
  <c r="L74"/>
  <c r="M74"/>
  <c r="K75"/>
  <c r="L75"/>
  <c r="M75"/>
  <c r="K76"/>
  <c r="L76"/>
  <c r="M76"/>
  <c r="K77"/>
  <c r="L77"/>
  <c r="M77"/>
  <c r="K78"/>
  <c r="L78"/>
  <c r="M78"/>
  <c r="K79"/>
  <c r="L79"/>
  <c r="M79"/>
  <c r="K80"/>
  <c r="L80"/>
  <c r="M80"/>
  <c r="K81"/>
  <c r="L81"/>
  <c r="M81"/>
  <c r="K82"/>
  <c r="L82"/>
  <c r="M82"/>
  <c r="K83"/>
  <c r="L83"/>
  <c r="M83"/>
  <c r="K84"/>
  <c r="L84"/>
  <c r="M84"/>
  <c r="K85"/>
  <c r="L85"/>
  <c r="M85"/>
  <c r="K86"/>
  <c r="L86"/>
  <c r="M86"/>
  <c r="K87"/>
  <c r="L87"/>
  <c r="M87"/>
  <c r="K88"/>
  <c r="L88"/>
  <c r="M88"/>
  <c r="K89"/>
  <c r="L89"/>
  <c r="M89"/>
  <c r="K90"/>
  <c r="L90"/>
  <c r="M90"/>
  <c r="K91"/>
  <c r="L91"/>
  <c r="M91"/>
  <c r="K92"/>
  <c r="L92"/>
  <c r="M92"/>
  <c r="K93"/>
  <c r="L93"/>
  <c r="M93"/>
  <c r="K94"/>
  <c r="L94"/>
  <c r="M94"/>
  <c r="K95"/>
  <c r="L95"/>
  <c r="M95"/>
  <c r="K96"/>
  <c r="L96"/>
  <c r="M96"/>
  <c r="K97"/>
  <c r="L97"/>
  <c r="M97"/>
  <c r="K98"/>
  <c r="L98"/>
  <c r="M98"/>
  <c r="K99"/>
  <c r="L99"/>
  <c r="M99"/>
  <c r="K100"/>
  <c r="L100"/>
  <c r="M100"/>
  <c r="K101"/>
  <c r="L101"/>
  <c r="M101"/>
  <c r="K102"/>
  <c r="L102"/>
  <c r="M102"/>
  <c r="K103"/>
  <c r="L103"/>
  <c r="M103"/>
  <c r="K104"/>
  <c r="L104"/>
  <c r="M104"/>
  <c r="K105"/>
  <c r="L105"/>
  <c r="M105"/>
  <c r="K106"/>
  <c r="L106"/>
  <c r="M106"/>
  <c r="K107"/>
  <c r="L107"/>
  <c r="M107"/>
  <c r="K108"/>
  <c r="L108"/>
  <c r="M108"/>
  <c r="K109"/>
  <c r="L109"/>
  <c r="M109"/>
  <c r="K110"/>
  <c r="L110"/>
  <c r="M110"/>
  <c r="K111"/>
  <c r="L111"/>
  <c r="M111"/>
  <c r="K112"/>
  <c r="L112"/>
  <c r="M112"/>
  <c r="K113"/>
  <c r="L113"/>
  <c r="M113"/>
  <c r="K114"/>
  <c r="L114"/>
  <c r="M114"/>
  <c r="K115"/>
  <c r="L115"/>
  <c r="M115"/>
  <c r="K116"/>
  <c r="L116"/>
  <c r="M116"/>
  <c r="K117"/>
  <c r="L117"/>
  <c r="M117"/>
  <c r="K118"/>
  <c r="L118"/>
  <c r="M118"/>
  <c r="K119"/>
  <c r="L119"/>
  <c r="M119"/>
  <c r="K120"/>
  <c r="L120"/>
  <c r="M120"/>
  <c r="K121"/>
  <c r="L121"/>
  <c r="M121"/>
  <c r="K122"/>
  <c r="L122"/>
  <c r="M122"/>
  <c r="K123"/>
  <c r="L123"/>
  <c r="M123"/>
  <c r="K124"/>
  <c r="L124"/>
  <c r="M124"/>
  <c r="K125"/>
  <c r="L125"/>
  <c r="M125"/>
  <c r="K126"/>
  <c r="L126"/>
  <c r="M126"/>
  <c r="K127"/>
  <c r="L127"/>
  <c r="M127"/>
  <c r="K128"/>
  <c r="L128"/>
  <c r="M128"/>
  <c r="K129"/>
  <c r="L129"/>
  <c r="M129"/>
  <c r="K130"/>
  <c r="L130"/>
  <c r="M130"/>
  <c r="M7"/>
  <c r="K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4"/>
  <c r="H114"/>
  <c r="I114"/>
  <c r="G115"/>
  <c r="H115"/>
  <c r="I115"/>
  <c r="G116"/>
  <c r="H116"/>
  <c r="I116"/>
  <c r="G117"/>
  <c r="H117"/>
  <c r="I117"/>
  <c r="G118"/>
  <c r="H118"/>
  <c r="I118"/>
  <c r="G119"/>
  <c r="H119"/>
  <c r="I119"/>
  <c r="G120"/>
  <c r="H120"/>
  <c r="I120"/>
  <c r="G121"/>
  <c r="H121"/>
  <c r="I121"/>
  <c r="G122"/>
  <c r="H122"/>
  <c r="I122"/>
  <c r="G123"/>
  <c r="H123"/>
  <c r="I123"/>
  <c r="G124"/>
  <c r="H124"/>
  <c r="I124"/>
  <c r="G125"/>
  <c r="H125"/>
  <c r="I125"/>
  <c r="G126"/>
  <c r="H126"/>
  <c r="I126"/>
  <c r="G127"/>
  <c r="H127"/>
  <c r="I127"/>
  <c r="G128"/>
  <c r="H128"/>
  <c r="I128"/>
  <c r="G129"/>
  <c r="H129"/>
  <c r="I129"/>
  <c r="G130"/>
  <c r="H130"/>
  <c r="I130"/>
  <c r="I7"/>
  <c r="O8" i="5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7"/>
  <c r="H133" i="9"/>
  <c r="G133"/>
  <c r="F133"/>
  <c r="E133"/>
  <c r="D133"/>
  <c r="H132"/>
  <c r="G132"/>
  <c r="F132"/>
  <c r="E132"/>
  <c r="D132"/>
  <c r="H131"/>
  <c r="G131"/>
  <c r="F131"/>
  <c r="E131"/>
  <c r="D131"/>
  <c r="H130"/>
  <c r="G130"/>
  <c r="F130"/>
  <c r="E130"/>
  <c r="D130"/>
  <c r="H129"/>
  <c r="G129"/>
  <c r="F129"/>
  <c r="E129"/>
  <c r="D129"/>
  <c r="H128"/>
  <c r="G128"/>
  <c r="F128"/>
  <c r="E128"/>
  <c r="D128"/>
  <c r="H127"/>
  <c r="G127"/>
  <c r="F127"/>
  <c r="E127"/>
  <c r="D127"/>
  <c r="H126"/>
  <c r="G126"/>
  <c r="F126"/>
  <c r="E126"/>
  <c r="D126"/>
  <c r="H125"/>
  <c r="G125"/>
  <c r="F125"/>
  <c r="E125"/>
  <c r="D125"/>
  <c r="H124"/>
  <c r="G124"/>
  <c r="F124"/>
  <c r="E124"/>
  <c r="D124"/>
  <c r="H123"/>
  <c r="G123"/>
  <c r="F123"/>
  <c r="E123"/>
  <c r="D123"/>
  <c r="H122"/>
  <c r="G122"/>
  <c r="F122"/>
  <c r="E122"/>
  <c r="D122"/>
  <c r="H121"/>
  <c r="G121"/>
  <c r="F121"/>
  <c r="E121"/>
  <c r="D121"/>
  <c r="H120"/>
  <c r="G120"/>
  <c r="F120"/>
  <c r="E120"/>
  <c r="D120"/>
  <c r="H119"/>
  <c r="G119"/>
  <c r="F119"/>
  <c r="E119"/>
  <c r="D119"/>
  <c r="H118"/>
  <c r="G118"/>
  <c r="F118"/>
  <c r="E118"/>
  <c r="D118"/>
  <c r="H117"/>
  <c r="G117"/>
  <c r="F117"/>
  <c r="E117"/>
  <c r="D117"/>
  <c r="H116"/>
  <c r="G116"/>
  <c r="F116"/>
  <c r="E116"/>
  <c r="D116"/>
  <c r="H115"/>
  <c r="G115"/>
  <c r="F115"/>
  <c r="E115"/>
  <c r="D115"/>
  <c r="H114"/>
  <c r="G114"/>
  <c r="F114"/>
  <c r="E114"/>
  <c r="D114"/>
  <c r="H113"/>
  <c r="G113"/>
  <c r="F113"/>
  <c r="E113"/>
  <c r="D113"/>
  <c r="H112"/>
  <c r="G112"/>
  <c r="F112"/>
  <c r="E112"/>
  <c r="D112"/>
  <c r="H111"/>
  <c r="G111"/>
  <c r="F111"/>
  <c r="E111"/>
  <c r="D111"/>
  <c r="H110"/>
  <c r="G110"/>
  <c r="F110"/>
  <c r="E110"/>
  <c r="D110"/>
  <c r="H109"/>
  <c r="G109"/>
  <c r="F109"/>
  <c r="E109"/>
  <c r="D109"/>
  <c r="H108"/>
  <c r="G108"/>
  <c r="F108"/>
  <c r="E108"/>
  <c r="D108"/>
  <c r="H107"/>
  <c r="G107"/>
  <c r="F107"/>
  <c r="E107"/>
  <c r="D107"/>
  <c r="H106"/>
  <c r="G106"/>
  <c r="F106"/>
  <c r="E106"/>
  <c r="D106"/>
  <c r="H105"/>
  <c r="G105"/>
  <c r="F105"/>
  <c r="E105"/>
  <c r="D105"/>
  <c r="H104"/>
  <c r="G104"/>
  <c r="F104"/>
  <c r="E104"/>
  <c r="D104"/>
  <c r="H103"/>
  <c r="G103"/>
  <c r="F103"/>
  <c r="E103"/>
  <c r="D103"/>
  <c r="H102"/>
  <c r="G102"/>
  <c r="F102"/>
  <c r="E102"/>
  <c r="D102"/>
  <c r="H101"/>
  <c r="G101"/>
  <c r="F101"/>
  <c r="E101"/>
  <c r="D101"/>
  <c r="H100"/>
  <c r="G100"/>
  <c r="F100"/>
  <c r="E100"/>
  <c r="D100"/>
  <c r="H99"/>
  <c r="G99"/>
  <c r="F99"/>
  <c r="E99"/>
  <c r="D99"/>
  <c r="H98"/>
  <c r="G98"/>
  <c r="F98"/>
  <c r="E98"/>
  <c r="D98"/>
  <c r="H97"/>
  <c r="G97"/>
  <c r="F97"/>
  <c r="E97"/>
  <c r="D97"/>
  <c r="H96"/>
  <c r="G96"/>
  <c r="F96"/>
  <c r="E96"/>
  <c r="D96"/>
  <c r="H95"/>
  <c r="G95"/>
  <c r="F95"/>
  <c r="E95"/>
  <c r="D95"/>
  <c r="H94"/>
  <c r="G94"/>
  <c r="F94"/>
  <c r="E94"/>
  <c r="D94"/>
  <c r="H93"/>
  <c r="G93"/>
  <c r="F93"/>
  <c r="E93"/>
  <c r="D93"/>
  <c r="H92"/>
  <c r="G92"/>
  <c r="F92"/>
  <c r="E92"/>
  <c r="D92"/>
  <c r="H91"/>
  <c r="G91"/>
  <c r="F91"/>
  <c r="E91"/>
  <c r="D91"/>
  <c r="H90"/>
  <c r="G90"/>
  <c r="F90"/>
  <c r="E90"/>
  <c r="D90"/>
  <c r="H89"/>
  <c r="G89"/>
  <c r="F89"/>
  <c r="E89"/>
  <c r="D89"/>
  <c r="H88"/>
  <c r="G88"/>
  <c r="F88"/>
  <c r="E88"/>
  <c r="D88"/>
  <c r="H87"/>
  <c r="G87"/>
  <c r="F87"/>
  <c r="E87"/>
  <c r="D87"/>
  <c r="H86"/>
  <c r="G86"/>
  <c r="F86"/>
  <c r="E86"/>
  <c r="D86"/>
  <c r="H85"/>
  <c r="G85"/>
  <c r="F85"/>
  <c r="E85"/>
  <c r="D85"/>
  <c r="H84"/>
  <c r="G84"/>
  <c r="F84"/>
  <c r="E84"/>
  <c r="D84"/>
  <c r="H83"/>
  <c r="G83"/>
  <c r="F83"/>
  <c r="E83"/>
  <c r="D83"/>
  <c r="H82"/>
  <c r="G82"/>
  <c r="F82"/>
  <c r="E82"/>
  <c r="D82"/>
  <c r="H81"/>
  <c r="G81"/>
  <c r="F81"/>
  <c r="E81"/>
  <c r="D81"/>
  <c r="H80"/>
  <c r="G80"/>
  <c r="F80"/>
  <c r="E80"/>
  <c r="D80"/>
  <c r="H79"/>
  <c r="G79"/>
  <c r="F79"/>
  <c r="E79"/>
  <c r="D79"/>
  <c r="H78"/>
  <c r="G78"/>
  <c r="F78"/>
  <c r="E78"/>
  <c r="D78"/>
  <c r="H77"/>
  <c r="G77"/>
  <c r="F77"/>
  <c r="E77"/>
  <c r="D77"/>
  <c r="H76"/>
  <c r="G76"/>
  <c r="F76"/>
  <c r="E76"/>
  <c r="D76"/>
  <c r="H75"/>
  <c r="G75"/>
  <c r="F75"/>
  <c r="E75"/>
  <c r="D75"/>
  <c r="H74"/>
  <c r="G74"/>
  <c r="F74"/>
  <c r="E74"/>
  <c r="D74"/>
  <c r="H73"/>
  <c r="G73"/>
  <c r="F73"/>
  <c r="E73"/>
  <c r="D73"/>
  <c r="H72"/>
  <c r="G72"/>
  <c r="F72"/>
  <c r="E72"/>
  <c r="D72"/>
  <c r="H71"/>
  <c r="G71"/>
  <c r="F71"/>
  <c r="E71"/>
  <c r="D71"/>
  <c r="H70"/>
  <c r="G70"/>
  <c r="F70"/>
  <c r="E70"/>
  <c r="D70"/>
  <c r="H69"/>
  <c r="G69"/>
  <c r="F69"/>
  <c r="E69"/>
  <c r="D69"/>
  <c r="H68"/>
  <c r="G68"/>
  <c r="F68"/>
  <c r="E68"/>
  <c r="D68"/>
  <c r="H67"/>
  <c r="G67"/>
  <c r="F67"/>
  <c r="E67"/>
  <c r="D67"/>
  <c r="H66"/>
  <c r="G66"/>
  <c r="F66"/>
  <c r="E66"/>
  <c r="D66"/>
  <c r="H65"/>
  <c r="G65"/>
  <c r="F65"/>
  <c r="E65"/>
  <c r="D65"/>
  <c r="H64"/>
  <c r="G64"/>
  <c r="F64"/>
  <c r="E64"/>
  <c r="D64"/>
  <c r="H63"/>
  <c r="G63"/>
  <c r="F63"/>
  <c r="E63"/>
  <c r="D63"/>
  <c r="H62"/>
  <c r="G62"/>
  <c r="F62"/>
  <c r="E62"/>
  <c r="D62"/>
  <c r="H61"/>
  <c r="G61"/>
  <c r="F61"/>
  <c r="E61"/>
  <c r="D61"/>
  <c r="H60"/>
  <c r="G60"/>
  <c r="F60"/>
  <c r="E60"/>
  <c r="D60"/>
  <c r="H59"/>
  <c r="G59"/>
  <c r="F59"/>
  <c r="E59"/>
  <c r="D59"/>
  <c r="H58"/>
  <c r="G58"/>
  <c r="F58"/>
  <c r="E58"/>
  <c r="D58"/>
  <c r="H57"/>
  <c r="G57"/>
  <c r="F57"/>
  <c r="E57"/>
  <c r="D57"/>
  <c r="H56"/>
  <c r="G56"/>
  <c r="F56"/>
  <c r="E56"/>
  <c r="D56"/>
  <c r="H55"/>
  <c r="G55"/>
  <c r="F55"/>
  <c r="E55"/>
  <c r="D55"/>
  <c r="H54"/>
  <c r="G54"/>
  <c r="F54"/>
  <c r="E54"/>
  <c r="D54"/>
  <c r="H53"/>
  <c r="G53"/>
  <c r="F53"/>
  <c r="E53"/>
  <c r="D53"/>
  <c r="H52"/>
  <c r="G52"/>
  <c r="F52"/>
  <c r="E52"/>
  <c r="D52"/>
  <c r="H51"/>
  <c r="G51"/>
  <c r="F51"/>
  <c r="E51"/>
  <c r="D51"/>
  <c r="H50"/>
  <c r="G50"/>
  <c r="F50"/>
  <c r="E50"/>
  <c r="D50"/>
  <c r="H49"/>
  <c r="G49"/>
  <c r="F49"/>
  <c r="E49"/>
  <c r="D49"/>
  <c r="H48"/>
  <c r="G48"/>
  <c r="F48"/>
  <c r="E48"/>
  <c r="D48"/>
  <c r="H47"/>
  <c r="G47"/>
  <c r="F47"/>
  <c r="E47"/>
  <c r="D47"/>
  <c r="H46"/>
  <c r="G46"/>
  <c r="F46"/>
  <c r="E46"/>
  <c r="D46"/>
  <c r="H45"/>
  <c r="G45"/>
  <c r="F45"/>
  <c r="E45"/>
  <c r="D45"/>
  <c r="H44"/>
  <c r="G44"/>
  <c r="F44"/>
  <c r="E44"/>
  <c r="D44"/>
  <c r="H43"/>
  <c r="G43"/>
  <c r="F43"/>
  <c r="E43"/>
  <c r="D43"/>
  <c r="H42"/>
  <c r="G42"/>
  <c r="F42"/>
  <c r="E42"/>
  <c r="D42"/>
  <c r="H41"/>
  <c r="G41"/>
  <c r="F41"/>
  <c r="E41"/>
  <c r="D41"/>
  <c r="H40"/>
  <c r="G40"/>
  <c r="F40"/>
  <c r="E40"/>
  <c r="D40"/>
  <c r="H39"/>
  <c r="G39"/>
  <c r="F39"/>
  <c r="E39"/>
  <c r="D39"/>
  <c r="H38"/>
  <c r="G38"/>
  <c r="F38"/>
  <c r="E38"/>
  <c r="D38"/>
  <c r="H37"/>
  <c r="G37"/>
  <c r="F37"/>
  <c r="E37"/>
  <c r="D37"/>
  <c r="H36"/>
  <c r="G36"/>
  <c r="F36"/>
  <c r="E36"/>
  <c r="D36"/>
  <c r="H35"/>
  <c r="G35"/>
  <c r="F35"/>
  <c r="E35"/>
  <c r="D35"/>
  <c r="H34"/>
  <c r="G34"/>
  <c r="F34"/>
  <c r="E34"/>
  <c r="D34"/>
  <c r="H33"/>
  <c r="G33"/>
  <c r="F33"/>
  <c r="E33"/>
  <c r="D33"/>
  <c r="H32"/>
  <c r="G32"/>
  <c r="F32"/>
  <c r="E32"/>
  <c r="D32"/>
  <c r="H31"/>
  <c r="G31"/>
  <c r="F31"/>
  <c r="E31"/>
  <c r="D31"/>
  <c r="H30"/>
  <c r="G30"/>
  <c r="F30"/>
  <c r="E30"/>
  <c r="D30"/>
  <c r="H29"/>
  <c r="G29"/>
  <c r="F29"/>
  <c r="E29"/>
  <c r="D29"/>
  <c r="H28"/>
  <c r="G28"/>
  <c r="F28"/>
  <c r="E28"/>
  <c r="D28"/>
  <c r="H27"/>
  <c r="G27"/>
  <c r="F27"/>
  <c r="E27"/>
  <c r="D27"/>
  <c r="H26"/>
  <c r="G26"/>
  <c r="F26"/>
  <c r="E26"/>
  <c r="D26"/>
  <c r="H25"/>
  <c r="G25"/>
  <c r="F25"/>
  <c r="E25"/>
  <c r="D25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H20"/>
  <c r="G20"/>
  <c r="F20"/>
  <c r="E20"/>
  <c r="D20"/>
  <c r="H19"/>
  <c r="G19"/>
  <c r="F19"/>
  <c r="E19"/>
  <c r="D19"/>
  <c r="H18"/>
  <c r="G18"/>
  <c r="F18"/>
  <c r="E18"/>
  <c r="D18"/>
  <c r="H17"/>
  <c r="G17"/>
  <c r="F17"/>
  <c r="E17"/>
  <c r="D17"/>
  <c r="H16"/>
  <c r="G16"/>
  <c r="F16"/>
  <c r="E16"/>
  <c r="D16"/>
  <c r="H15"/>
  <c r="G15"/>
  <c r="F15"/>
  <c r="E15"/>
  <c r="D15"/>
  <c r="H14"/>
  <c r="G14"/>
  <c r="F14"/>
  <c r="E14"/>
  <c r="D14"/>
  <c r="H13"/>
  <c r="G13"/>
  <c r="F13"/>
  <c r="E13"/>
  <c r="D13"/>
  <c r="H12"/>
  <c r="G12"/>
  <c r="F12"/>
  <c r="E12"/>
  <c r="D12"/>
  <c r="H11"/>
  <c r="G11"/>
  <c r="F11"/>
  <c r="E11"/>
  <c r="D11"/>
  <c r="H10"/>
  <c r="G10"/>
  <c r="F10"/>
  <c r="E10"/>
  <c r="D10"/>
  <c r="H8"/>
  <c r="G8"/>
  <c r="F8"/>
  <c r="E8"/>
  <c r="D8"/>
  <c r="N130" i="5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H131" i="2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G14"/>
  <c r="F14"/>
  <c r="G13"/>
  <c r="F13"/>
  <c r="H12"/>
  <c r="G12"/>
  <c r="F12"/>
  <c r="H11"/>
  <c r="G11"/>
  <c r="F11"/>
  <c r="H10"/>
  <c r="G10"/>
  <c r="F10"/>
  <c r="H9"/>
  <c r="G9"/>
  <c r="F9"/>
  <c r="H8"/>
  <c r="G8"/>
  <c r="F8"/>
  <c r="F6"/>
  <c r="O12" i="1"/>
  <c r="N12"/>
  <c r="M12"/>
  <c r="L12"/>
  <c r="K12"/>
  <c r="J12"/>
  <c r="I12"/>
  <c r="H12"/>
  <c r="G12"/>
  <c r="F12"/>
  <c r="E12"/>
  <c r="D12"/>
  <c r="C12"/>
  <c r="B12"/>
  <c r="P131" i="7" l="1"/>
  <c r="P132" s="1"/>
  <c r="I15" i="9"/>
  <c r="E131" i="5"/>
  <c r="E132" s="1"/>
  <c r="F131"/>
  <c r="G131"/>
  <c r="G132" s="1"/>
  <c r="O131" i="7"/>
  <c r="O132" s="1"/>
  <c r="Q131"/>
  <c r="Q132" s="1"/>
  <c r="M17" i="9"/>
  <c r="I131" i="7"/>
  <c r="I132" s="1"/>
  <c r="L131"/>
  <c r="L132" s="1"/>
  <c r="I23" i="9"/>
  <c r="M131" i="7"/>
  <c r="M132" s="1"/>
  <c r="K131"/>
  <c r="K132" s="1"/>
  <c r="N94" i="9"/>
  <c r="O94" s="1"/>
  <c r="N98"/>
  <c r="O98" s="1"/>
  <c r="N102"/>
  <c r="O102" s="1"/>
  <c r="G131" i="7"/>
  <c r="G132" s="1"/>
  <c r="H131"/>
  <c r="H132" s="1"/>
  <c r="N20" i="9"/>
  <c r="O20" s="1"/>
  <c r="K20"/>
  <c r="M25"/>
  <c r="L15"/>
  <c r="N17"/>
  <c r="O17" s="1"/>
  <c r="J10"/>
  <c r="J14"/>
  <c r="K19"/>
  <c r="M21"/>
  <c r="J26"/>
  <c r="J30"/>
  <c r="K11"/>
  <c r="J18"/>
  <c r="I19"/>
  <c r="K21"/>
  <c r="J22"/>
  <c r="L13"/>
  <c r="N83"/>
  <c r="O83" s="1"/>
  <c r="N88"/>
  <c r="O88" s="1"/>
  <c r="N92"/>
  <c r="O92" s="1"/>
  <c r="N96"/>
  <c r="O96" s="1"/>
  <c r="N100"/>
  <c r="O100" s="1"/>
  <c r="N104"/>
  <c r="O104" s="1"/>
  <c r="N120"/>
  <c r="O120" s="1"/>
  <c r="N128"/>
  <c r="O128" s="1"/>
  <c r="N95"/>
  <c r="O95" s="1"/>
  <c r="N99"/>
  <c r="O99" s="1"/>
  <c r="N103"/>
  <c r="O103" s="1"/>
  <c r="N93"/>
  <c r="O93" s="1"/>
  <c r="N97"/>
  <c r="O97" s="1"/>
  <c r="N101"/>
  <c r="O101" s="1"/>
  <c r="N105"/>
  <c r="O105" s="1"/>
  <c r="N86"/>
  <c r="O86" s="1"/>
  <c r="N90"/>
  <c r="O90" s="1"/>
  <c r="N25"/>
  <c r="O25" s="1"/>
  <c r="N124"/>
  <c r="O124" s="1"/>
  <c r="N132"/>
  <c r="O132" s="1"/>
  <c r="L10"/>
  <c r="K13"/>
  <c r="K15"/>
  <c r="K17"/>
  <c r="L18"/>
  <c r="L20"/>
  <c r="J21"/>
  <c r="K24"/>
  <c r="L27"/>
  <c r="K28"/>
  <c r="K30"/>
  <c r="K84"/>
  <c r="L12"/>
  <c r="J13"/>
  <c r="N13"/>
  <c r="O13" s="1"/>
  <c r="L14"/>
  <c r="L16"/>
  <c r="J17"/>
  <c r="L23"/>
  <c r="J24"/>
  <c r="N24"/>
  <c r="O24" s="1"/>
  <c r="L25"/>
  <c r="K27"/>
  <c r="J28"/>
  <c r="N28"/>
  <c r="O28" s="1"/>
  <c r="L29"/>
  <c r="I131" i="5"/>
  <c r="I132" s="1"/>
  <c r="M131"/>
  <c r="M132" s="1"/>
  <c r="L11" i="9"/>
  <c r="K12"/>
  <c r="K16"/>
  <c r="L19"/>
  <c r="J20"/>
  <c r="L21"/>
  <c r="K23"/>
  <c r="K25"/>
  <c r="L26"/>
  <c r="K29"/>
  <c r="M33"/>
  <c r="M37"/>
  <c r="M41"/>
  <c r="M45"/>
  <c r="M49"/>
  <c r="M53"/>
  <c r="M57"/>
  <c r="M61"/>
  <c r="M65"/>
  <c r="M69"/>
  <c r="M73"/>
  <c r="K109"/>
  <c r="K113"/>
  <c r="N131"/>
  <c r="O131" s="1"/>
  <c r="J131" i="5"/>
  <c r="J132" s="1"/>
  <c r="J12" i="9"/>
  <c r="N12"/>
  <c r="O12" s="1"/>
  <c r="J16"/>
  <c r="N16"/>
  <c r="O16" s="1"/>
  <c r="L17"/>
  <c r="N21"/>
  <c r="O21" s="1"/>
  <c r="L22"/>
  <c r="L24"/>
  <c r="J25"/>
  <c r="L28"/>
  <c r="J29"/>
  <c r="N29"/>
  <c r="O29" s="1"/>
  <c r="L30"/>
  <c r="M32"/>
  <c r="M36"/>
  <c r="M40"/>
  <c r="M44"/>
  <c r="M48"/>
  <c r="M52"/>
  <c r="M56"/>
  <c r="M60"/>
  <c r="M64"/>
  <c r="M68"/>
  <c r="M72"/>
  <c r="M76"/>
  <c r="M80"/>
  <c r="L84"/>
  <c r="M89"/>
  <c r="M110"/>
  <c r="M114"/>
  <c r="G132" i="2"/>
  <c r="D134" s="1"/>
  <c r="E134" s="1"/>
  <c r="D6" i="3" s="1"/>
  <c r="E6" s="1"/>
  <c r="P6" i="4" s="1"/>
  <c r="H132" i="2"/>
  <c r="D135" s="1"/>
  <c r="F6" i="3" s="1"/>
  <c r="K131" i="5"/>
  <c r="K132" s="1"/>
  <c r="N131"/>
  <c r="N132" s="1"/>
  <c r="N15" i="9"/>
  <c r="O15" s="1"/>
  <c r="J15"/>
  <c r="K18"/>
  <c r="N18"/>
  <c r="O18" s="1"/>
  <c r="N32"/>
  <c r="O32" s="1"/>
  <c r="I32"/>
  <c r="N36"/>
  <c r="O36" s="1"/>
  <c r="I36"/>
  <c r="N40"/>
  <c r="O40" s="1"/>
  <c r="I40"/>
  <c r="N44"/>
  <c r="O44" s="1"/>
  <c r="I44"/>
  <c r="N48"/>
  <c r="O48" s="1"/>
  <c r="I48"/>
  <c r="N52"/>
  <c r="O52" s="1"/>
  <c r="I52"/>
  <c r="N56"/>
  <c r="O56" s="1"/>
  <c r="I56"/>
  <c r="N60"/>
  <c r="O60" s="1"/>
  <c r="I60"/>
  <c r="N64"/>
  <c r="O64" s="1"/>
  <c r="I64"/>
  <c r="N68"/>
  <c r="O68" s="1"/>
  <c r="I68"/>
  <c r="N72"/>
  <c r="O72" s="1"/>
  <c r="I72"/>
  <c r="N76"/>
  <c r="O76" s="1"/>
  <c r="I76"/>
  <c r="N80"/>
  <c r="O80" s="1"/>
  <c r="I80"/>
  <c r="I89"/>
  <c r="N89"/>
  <c r="O89" s="1"/>
  <c r="N110"/>
  <c r="O110" s="1"/>
  <c r="I110"/>
  <c r="N114"/>
  <c r="O114" s="1"/>
  <c r="I114"/>
  <c r="O131" i="5"/>
  <c r="O132" s="1"/>
  <c r="N19" i="9"/>
  <c r="O19" s="1"/>
  <c r="J19"/>
  <c r="K22"/>
  <c r="N22"/>
  <c r="O22" s="1"/>
  <c r="K10"/>
  <c r="N10"/>
  <c r="O10" s="1"/>
  <c r="N23"/>
  <c r="O23" s="1"/>
  <c r="J23"/>
  <c r="K26"/>
  <c r="N26"/>
  <c r="O26" s="1"/>
  <c r="N34"/>
  <c r="O34" s="1"/>
  <c r="I34"/>
  <c r="M34"/>
  <c r="N38"/>
  <c r="O38" s="1"/>
  <c r="I38"/>
  <c r="M38"/>
  <c r="N42"/>
  <c r="O42" s="1"/>
  <c r="I42"/>
  <c r="M42"/>
  <c r="N46"/>
  <c r="O46" s="1"/>
  <c r="I46"/>
  <c r="M46"/>
  <c r="N50"/>
  <c r="O50" s="1"/>
  <c r="I50"/>
  <c r="M50"/>
  <c r="N54"/>
  <c r="O54" s="1"/>
  <c r="I54"/>
  <c r="M54"/>
  <c r="N58"/>
  <c r="O58" s="1"/>
  <c r="I58"/>
  <c r="M58"/>
  <c r="N62"/>
  <c r="O62" s="1"/>
  <c r="I62"/>
  <c r="M62"/>
  <c r="N66"/>
  <c r="O66" s="1"/>
  <c r="I66"/>
  <c r="M66"/>
  <c r="N70"/>
  <c r="O70" s="1"/>
  <c r="I70"/>
  <c r="M70"/>
  <c r="N74"/>
  <c r="O74" s="1"/>
  <c r="I74"/>
  <c r="M74"/>
  <c r="N78"/>
  <c r="O78" s="1"/>
  <c r="I78"/>
  <c r="M78"/>
  <c r="N82"/>
  <c r="O82" s="1"/>
  <c r="I82"/>
  <c r="M82"/>
  <c r="I130"/>
  <c r="I126"/>
  <c r="I122"/>
  <c r="I118"/>
  <c r="I129"/>
  <c r="I125"/>
  <c r="I121"/>
  <c r="I117"/>
  <c r="I132"/>
  <c r="I128"/>
  <c r="I124"/>
  <c r="I120"/>
  <c r="I131"/>
  <c r="I127"/>
  <c r="I123"/>
  <c r="I119"/>
  <c r="I30"/>
  <c r="I26"/>
  <c r="I22"/>
  <c r="I18"/>
  <c r="I14"/>
  <c r="I10"/>
  <c r="I29"/>
  <c r="I25"/>
  <c r="I21"/>
  <c r="I17"/>
  <c r="I13"/>
  <c r="I28"/>
  <c r="I24"/>
  <c r="I20"/>
  <c r="I16"/>
  <c r="I12"/>
  <c r="N8"/>
  <c r="O8" s="1"/>
  <c r="M132"/>
  <c r="M128"/>
  <c r="M124"/>
  <c r="M120"/>
  <c r="M116"/>
  <c r="M131"/>
  <c r="M127"/>
  <c r="M123"/>
  <c r="M119"/>
  <c r="M130"/>
  <c r="M126"/>
  <c r="M122"/>
  <c r="M118"/>
  <c r="M129"/>
  <c r="M125"/>
  <c r="M121"/>
  <c r="M117"/>
  <c r="M81"/>
  <c r="M79"/>
  <c r="M77"/>
  <c r="M28"/>
  <c r="M24"/>
  <c r="M20"/>
  <c r="M16"/>
  <c r="M12"/>
  <c r="M27"/>
  <c r="M23"/>
  <c r="M19"/>
  <c r="M15"/>
  <c r="M11"/>
  <c r="M30"/>
  <c r="M26"/>
  <c r="M22"/>
  <c r="M18"/>
  <c r="M14"/>
  <c r="M10"/>
  <c r="N11"/>
  <c r="O11" s="1"/>
  <c r="J11"/>
  <c r="I11"/>
  <c r="M13"/>
  <c r="K14"/>
  <c r="N14"/>
  <c r="O14" s="1"/>
  <c r="N27"/>
  <c r="O27" s="1"/>
  <c r="J27"/>
  <c r="I27"/>
  <c r="M29"/>
  <c r="M31"/>
  <c r="M35"/>
  <c r="M39"/>
  <c r="M43"/>
  <c r="M47"/>
  <c r="M51"/>
  <c r="M55"/>
  <c r="M59"/>
  <c r="M63"/>
  <c r="M67"/>
  <c r="M71"/>
  <c r="M75"/>
  <c r="J133"/>
  <c r="J128"/>
  <c r="J124"/>
  <c r="J120"/>
  <c r="J116"/>
  <c r="J114"/>
  <c r="J112"/>
  <c r="J110"/>
  <c r="J130"/>
  <c r="J115"/>
  <c r="J113"/>
  <c r="J111"/>
  <c r="J109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126"/>
  <c r="J122"/>
  <c r="J118"/>
  <c r="J107"/>
  <c r="J108"/>
  <c r="J84"/>
  <c r="I87"/>
  <c r="N87"/>
  <c r="O87" s="1"/>
  <c r="M87"/>
  <c r="I107"/>
  <c r="M107"/>
  <c r="N31"/>
  <c r="O31" s="1"/>
  <c r="I31"/>
  <c r="N33"/>
  <c r="O33" s="1"/>
  <c r="I33"/>
  <c r="N35"/>
  <c r="O35" s="1"/>
  <c r="I35"/>
  <c r="N37"/>
  <c r="O37" s="1"/>
  <c r="I37"/>
  <c r="N39"/>
  <c r="O39" s="1"/>
  <c r="I39"/>
  <c r="N41"/>
  <c r="O41" s="1"/>
  <c r="I41"/>
  <c r="N43"/>
  <c r="O43" s="1"/>
  <c r="I43"/>
  <c r="N45"/>
  <c r="O45" s="1"/>
  <c r="I45"/>
  <c r="N47"/>
  <c r="O47" s="1"/>
  <c r="I47"/>
  <c r="N49"/>
  <c r="O49" s="1"/>
  <c r="I49"/>
  <c r="N51"/>
  <c r="O51" s="1"/>
  <c r="I51"/>
  <c r="N53"/>
  <c r="O53" s="1"/>
  <c r="I53"/>
  <c r="N55"/>
  <c r="O55" s="1"/>
  <c r="I55"/>
  <c r="N57"/>
  <c r="O57" s="1"/>
  <c r="I57"/>
  <c r="N59"/>
  <c r="O59" s="1"/>
  <c r="I59"/>
  <c r="N61"/>
  <c r="O61" s="1"/>
  <c r="I61"/>
  <c r="N63"/>
  <c r="O63" s="1"/>
  <c r="I63"/>
  <c r="N65"/>
  <c r="O65" s="1"/>
  <c r="I65"/>
  <c r="N67"/>
  <c r="O67" s="1"/>
  <c r="I67"/>
  <c r="N69"/>
  <c r="O69" s="1"/>
  <c r="I69"/>
  <c r="N71"/>
  <c r="O71" s="1"/>
  <c r="I71"/>
  <c r="N73"/>
  <c r="O73" s="1"/>
  <c r="I73"/>
  <c r="N75"/>
  <c r="O75" s="1"/>
  <c r="I75"/>
  <c r="N77"/>
  <c r="O77" s="1"/>
  <c r="I77"/>
  <c r="N79"/>
  <c r="O79" s="1"/>
  <c r="I79"/>
  <c r="N81"/>
  <c r="O81" s="1"/>
  <c r="I81"/>
  <c r="I83"/>
  <c r="M83"/>
  <c r="I85"/>
  <c r="N85"/>
  <c r="O85" s="1"/>
  <c r="M85"/>
  <c r="I93"/>
  <c r="I91"/>
  <c r="N91"/>
  <c r="O91" s="1"/>
  <c r="M91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N112"/>
  <c r="O112" s="1"/>
  <c r="I112"/>
  <c r="M112"/>
  <c r="I116"/>
  <c r="N116"/>
  <c r="O116" s="1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4"/>
  <c r="L112"/>
  <c r="L110"/>
  <c r="L108"/>
  <c r="L107"/>
  <c r="L106"/>
  <c r="L115"/>
  <c r="L113"/>
  <c r="L111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N30"/>
  <c r="O30" s="1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I86"/>
  <c r="M86"/>
  <c r="I88"/>
  <c r="M88"/>
  <c r="I90"/>
  <c r="M90"/>
  <c r="I92"/>
  <c r="M92"/>
  <c r="K111"/>
  <c r="K115"/>
  <c r="M93"/>
  <c r="I94"/>
  <c r="M94"/>
  <c r="I95"/>
  <c r="M95"/>
  <c r="I96"/>
  <c r="M96"/>
  <c r="I97"/>
  <c r="M97"/>
  <c r="I98"/>
  <c r="M98"/>
  <c r="I99"/>
  <c r="M99"/>
  <c r="I100"/>
  <c r="M100"/>
  <c r="I101"/>
  <c r="M101"/>
  <c r="I102"/>
  <c r="M102"/>
  <c r="I103"/>
  <c r="M103"/>
  <c r="I104"/>
  <c r="M104"/>
  <c r="I105"/>
  <c r="M105"/>
  <c r="I106"/>
  <c r="M106"/>
  <c r="K108"/>
  <c r="N108"/>
  <c r="O108" s="1"/>
  <c r="L109"/>
  <c r="K107"/>
  <c r="N107"/>
  <c r="O107" s="1"/>
  <c r="N109"/>
  <c r="O109" s="1"/>
  <c r="M109"/>
  <c r="N111"/>
  <c r="O111" s="1"/>
  <c r="M111"/>
  <c r="N113"/>
  <c r="O113" s="1"/>
  <c r="M113"/>
  <c r="N115"/>
  <c r="O115" s="1"/>
  <c r="M115"/>
  <c r="K118"/>
  <c r="N118"/>
  <c r="O118" s="1"/>
  <c r="K122"/>
  <c r="N122"/>
  <c r="O122" s="1"/>
  <c r="K126"/>
  <c r="N126"/>
  <c r="O126" s="1"/>
  <c r="J132"/>
  <c r="I84"/>
  <c r="M84"/>
  <c r="N84"/>
  <c r="O84" s="1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N106"/>
  <c r="O106" s="1"/>
  <c r="I108"/>
  <c r="M108"/>
  <c r="J117"/>
  <c r="N119"/>
  <c r="O119" s="1"/>
  <c r="J119"/>
  <c r="J121"/>
  <c r="N123"/>
  <c r="O123" s="1"/>
  <c r="J123"/>
  <c r="J125"/>
  <c r="N127"/>
  <c r="O127" s="1"/>
  <c r="J127"/>
  <c r="J129"/>
  <c r="K130"/>
  <c r="N117"/>
  <c r="O117" s="1"/>
  <c r="K119"/>
  <c r="N121"/>
  <c r="O121" s="1"/>
  <c r="K123"/>
  <c r="N125"/>
  <c r="O125" s="1"/>
  <c r="K127"/>
  <c r="N129"/>
  <c r="O129" s="1"/>
  <c r="K131"/>
  <c r="J131"/>
  <c r="I133"/>
  <c r="M133"/>
  <c r="K110"/>
  <c r="K112"/>
  <c r="K114"/>
  <c r="K116"/>
  <c r="K120"/>
  <c r="K124"/>
  <c r="K128"/>
  <c r="N130"/>
  <c r="O130" s="1"/>
  <c r="K132"/>
  <c r="I109"/>
  <c r="I111"/>
  <c r="I113"/>
  <c r="I115"/>
  <c r="K117"/>
  <c r="K121"/>
  <c r="K125"/>
  <c r="K129"/>
  <c r="K133"/>
  <c r="N133"/>
  <c r="O133" s="1"/>
  <c r="F132" i="5" l="1"/>
  <c r="J134" i="9"/>
  <c r="D141" s="1"/>
  <c r="E141" s="1"/>
  <c r="P7" i="10" s="1"/>
  <c r="L134" i="9"/>
  <c r="D143" s="1"/>
  <c r="E143" s="1"/>
  <c r="P9" i="10" s="1"/>
  <c r="E135" i="2"/>
  <c r="G6" i="3" s="1"/>
  <c r="H6" s="1"/>
  <c r="I6" s="1"/>
  <c r="C6"/>
  <c r="O6" i="4"/>
  <c r="K6"/>
  <c r="G6"/>
  <c r="C6"/>
  <c r="J6"/>
  <c r="F6"/>
  <c r="M6"/>
  <c r="I6"/>
  <c r="E6"/>
  <c r="L6"/>
  <c r="D6"/>
  <c r="H6"/>
  <c r="N6"/>
  <c r="B6"/>
  <c r="I134" i="9"/>
  <c r="D140" s="1"/>
  <c r="E140" s="1"/>
  <c r="P6" i="10" s="1"/>
  <c r="M134" i="9"/>
  <c r="D144" s="1"/>
  <c r="E144" s="1"/>
  <c r="P10" i="10" s="1"/>
  <c r="K134" i="9"/>
  <c r="D142" s="1"/>
  <c r="E142" s="1"/>
  <c r="P8" i="10" s="1"/>
  <c r="H9" l="1"/>
  <c r="D9"/>
  <c r="B9"/>
  <c r="E9"/>
  <c r="G9"/>
  <c r="F9"/>
  <c r="F143" i="9"/>
  <c r="C9" i="10"/>
  <c r="N7"/>
  <c r="P11"/>
  <c r="P6" i="11" s="1"/>
  <c r="P7" s="1"/>
  <c r="H7" i="10"/>
  <c r="K7"/>
  <c r="M7"/>
  <c r="M9"/>
  <c r="N9"/>
  <c r="O9"/>
  <c r="C7"/>
  <c r="F141" i="9"/>
  <c r="E7" i="10"/>
  <c r="F7"/>
  <c r="I9"/>
  <c r="J9"/>
  <c r="K9"/>
  <c r="L9"/>
  <c r="O7"/>
  <c r="L7"/>
  <c r="B7"/>
  <c r="G7"/>
  <c r="D7"/>
  <c r="I7"/>
  <c r="J7"/>
  <c r="O8"/>
  <c r="K8"/>
  <c r="G8"/>
  <c r="C8"/>
  <c r="N8"/>
  <c r="J8"/>
  <c r="F8"/>
  <c r="B8"/>
  <c r="M8"/>
  <c r="I8"/>
  <c r="E8"/>
  <c r="F142" i="9"/>
  <c r="L8" i="10"/>
  <c r="H8"/>
  <c r="D8"/>
  <c r="M10"/>
  <c r="I10"/>
  <c r="E10"/>
  <c r="F144" i="9"/>
  <c r="L10" i="10"/>
  <c r="H10"/>
  <c r="D10"/>
  <c r="O10"/>
  <c r="K10"/>
  <c r="G10"/>
  <c r="C10"/>
  <c r="N10"/>
  <c r="J10"/>
  <c r="F10"/>
  <c r="B10"/>
  <c r="M6"/>
  <c r="I6"/>
  <c r="E6"/>
  <c r="L6"/>
  <c r="H6"/>
  <c r="D6"/>
  <c r="F140" i="9"/>
  <c r="O6" i="10"/>
  <c r="K6"/>
  <c r="G6"/>
  <c r="C6"/>
  <c r="N6"/>
  <c r="J6"/>
  <c r="F6"/>
  <c r="B6"/>
  <c r="K141" i="9" l="1"/>
  <c r="J11" i="10"/>
  <c r="J6" i="11" s="1"/>
  <c r="J7" s="1"/>
  <c r="M11" i="10"/>
  <c r="M6" i="11" s="1"/>
  <c r="M7" s="1"/>
  <c r="K11" i="10"/>
  <c r="K6" i="11" s="1"/>
  <c r="K7" s="1"/>
  <c r="L11" i="10"/>
  <c r="L6" i="11" s="1"/>
  <c r="L7" s="1"/>
  <c r="N11" i="10"/>
  <c r="N6" i="11" s="1"/>
  <c r="N7" s="1"/>
  <c r="O11" i="10"/>
  <c r="O6" i="11" s="1"/>
  <c r="O7" s="1"/>
  <c r="B11" i="10"/>
  <c r="B6" i="11" s="1"/>
  <c r="B7" s="1"/>
  <c r="C11" i="10"/>
  <c r="C6" i="11" s="1"/>
  <c r="C7" s="1"/>
  <c r="D11" i="10"/>
  <c r="D6" i="11" s="1"/>
  <c r="D7" s="1"/>
  <c r="I11" i="10"/>
  <c r="I6" i="11" s="1"/>
  <c r="I7" s="1"/>
  <c r="G11" i="10"/>
  <c r="G6" i="11" s="1"/>
  <c r="G7" s="1"/>
  <c r="E11" i="10"/>
  <c r="E6" i="11" s="1"/>
  <c r="E7" s="1"/>
  <c r="F11" i="10"/>
  <c r="F6" i="11" s="1"/>
  <c r="F7" s="1"/>
  <c r="H11" i="10"/>
  <c r="H6" i="11" s="1"/>
  <c r="H7" s="1"/>
</calcChain>
</file>

<file path=xl/sharedStrings.xml><?xml version="1.0" encoding="utf-8"?>
<sst xmlns="http://schemas.openxmlformats.org/spreadsheetml/2006/main" count="1724" uniqueCount="354">
  <si>
    <t>DEPARTMENT OF COMPUTER SCIENCE AND ENGG.</t>
  </si>
  <si>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</si>
  <si>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</si>
  <si>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</si>
  <si>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</si>
  <si>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</si>
  <si>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</si>
  <si>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</si>
  <si>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</si>
  <si>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</si>
  <si>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</si>
  <si>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</si>
  <si>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</si>
  <si>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</si>
  <si>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</si>
  <si>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</si>
  <si>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</si>
  <si>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</si>
  <si>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</si>
  <si>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</si>
  <si>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</si>
  <si>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</si>
  <si>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</si>
  <si>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</si>
  <si>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</si>
  <si>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</si>
  <si>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</si>
  <si>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</si>
  <si>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</si>
  <si>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</si>
  <si>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</si>
  <si>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</si>
  <si>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</si>
  <si>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</si>
  <si>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</si>
  <si>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</si>
  <si>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20ETCCS001</t>
  </si>
  <si>
    <t>AASHISH PATEL</t>
  </si>
  <si>
    <t>20ETCCS002</t>
  </si>
  <si>
    <t>ABIR CHOUDHURY</t>
  </si>
  <si>
    <t>20ETCCS003</t>
  </si>
  <si>
    <t>ADITYA SHARMA</t>
  </si>
  <si>
    <t>20ETCCS004</t>
  </si>
  <si>
    <t>AJAYPAL SINGH CHUNDAWAT</t>
  </si>
  <si>
    <t>20ETCCS005</t>
  </si>
  <si>
    <t>AKSHAT AUDICHYA</t>
  </si>
  <si>
    <t>20ETCCS006</t>
  </si>
  <si>
    <t>AKSHI JAIN</t>
  </si>
  <si>
    <t>20ETCCS007</t>
  </si>
  <si>
    <t>AMARTYA PANWAR</t>
  </si>
  <si>
    <t>20ETCCS008</t>
  </si>
  <si>
    <t>ANURAG SALVI</t>
  </si>
  <si>
    <t>20ETCCS009</t>
  </si>
  <si>
    <t>ARCHI PAMECHA</t>
  </si>
  <si>
    <t>20ETCCS010</t>
  </si>
  <si>
    <t>ARCHI PANERI</t>
  </si>
  <si>
    <t>20ETCCS011</t>
  </si>
  <si>
    <t>ARNAV TYAGI</t>
  </si>
  <si>
    <t>20ETCCS012</t>
  </si>
  <si>
    <t>ARYAMAN VYAS</t>
  </si>
  <si>
    <t>20ETCCS013</t>
  </si>
  <si>
    <t>ARZOO BAPNA</t>
  </si>
  <si>
    <t>20ETCCS014</t>
  </si>
  <si>
    <t>ASIM ALI DM</t>
  </si>
  <si>
    <t>20ETCCS015</t>
  </si>
  <si>
    <t>BHANU PRATAP AHIR</t>
  </si>
  <si>
    <t>20ETCCS016</t>
  </si>
  <si>
    <t>BHANUSHREE CHUNDAWAT</t>
  </si>
  <si>
    <t>20ETCCS017</t>
  </si>
  <si>
    <t>BHARAT KUMAR</t>
  </si>
  <si>
    <t>20ETCCS018</t>
  </si>
  <si>
    <t>BHAVESH DHARWAR</t>
  </si>
  <si>
    <t>20ETCCS019</t>
  </si>
  <si>
    <t>BURHANUDDIN</t>
  </si>
  <si>
    <t>20ETCCS020</t>
  </si>
  <si>
    <t>CHARVI GOKHRU</t>
  </si>
  <si>
    <t>20ETCCS021</t>
  </si>
  <si>
    <t>CHARVI UPADHYAY</t>
  </si>
  <si>
    <t>20ETCCS022</t>
  </si>
  <si>
    <t>CHAUHAN SURAJ SINGH</t>
  </si>
  <si>
    <t>20ETCCS023</t>
  </si>
  <si>
    <t>CHIRAG JOSHI</t>
  </si>
  <si>
    <t>20ETCCS024</t>
  </si>
  <si>
    <t>DAKSH SHARMA</t>
  </si>
  <si>
    <t>20ETCCS025</t>
  </si>
  <si>
    <t>DEEPANSHA BAYA</t>
  </si>
  <si>
    <t>20ETCCS026</t>
  </si>
  <si>
    <t>DEEPANSHU KUMAWAT</t>
  </si>
  <si>
    <t>20ETCCS027</t>
  </si>
  <si>
    <t>DEEPESH CHOUDHARY</t>
  </si>
  <si>
    <t>20ETCCS028</t>
  </si>
  <si>
    <t>DEV BIKANERIA</t>
  </si>
  <si>
    <t>20ETCCS029</t>
  </si>
  <si>
    <t>DEVENDRA SINGH RAO</t>
  </si>
  <si>
    <t>20ETCCS030</t>
  </si>
  <si>
    <t>DEVESH MALI</t>
  </si>
  <si>
    <t>20ETCCS031</t>
  </si>
  <si>
    <t>DEVRAJ SINGH GEHLOT</t>
  </si>
  <si>
    <t>20ETCCS032</t>
  </si>
  <si>
    <t>DEVRAJ SINGH RAO</t>
  </si>
  <si>
    <t>20ETCCS033</t>
  </si>
  <si>
    <t>DHRUV PALIWAL</t>
  </si>
  <si>
    <t>20ETCCS034</t>
  </si>
  <si>
    <t>DIKSHANT DAK</t>
  </si>
  <si>
    <t>20ETCCS035</t>
  </si>
  <si>
    <t>DIVYA KAVDIA</t>
  </si>
  <si>
    <t>20ETCCS036</t>
  </si>
  <si>
    <t>DIVYAM SAINI</t>
  </si>
  <si>
    <t>20ETCCS037</t>
  </si>
  <si>
    <t>DIVYANSHU LOHAR</t>
  </si>
  <si>
    <t>20ETCCS038</t>
  </si>
  <si>
    <t>DIXANT MISHRA</t>
  </si>
  <si>
    <t>20ETCCS039</t>
  </si>
  <si>
    <t>GAGAN JAIN</t>
  </si>
  <si>
    <t>20ETCCS040</t>
  </si>
  <si>
    <t>GARIMA PARMAR</t>
  </si>
  <si>
    <t>20ETCCS041</t>
  </si>
  <si>
    <t>GAURAV JAIN</t>
  </si>
  <si>
    <t>20ETCCS042</t>
  </si>
  <si>
    <t>GAURAV VASHISHTHA</t>
  </si>
  <si>
    <t>20ETCCS043</t>
  </si>
  <si>
    <t>GOURI KUMAWAT</t>
  </si>
  <si>
    <t>20ETCCS044</t>
  </si>
  <si>
    <t>GUNREET KAUR</t>
  </si>
  <si>
    <t>20ETCCS045</t>
  </si>
  <si>
    <t>HANSHIKA MEHTA</t>
  </si>
  <si>
    <t>20ETCCS046</t>
  </si>
  <si>
    <t>HARSH MENON</t>
  </si>
  <si>
    <t>20ETCCS048</t>
  </si>
  <si>
    <t>HARSHALI JAIN</t>
  </si>
  <si>
    <t>20ETCCS049</t>
  </si>
  <si>
    <t>HARSHIT PANERI</t>
  </si>
  <si>
    <t>20ETCCS050</t>
  </si>
  <si>
    <t>HIMANSHI JAIN</t>
  </si>
  <si>
    <t>20ETCCS051</t>
  </si>
  <si>
    <t>HIMANSHI SUHALKA</t>
  </si>
  <si>
    <t>20ETCCS052</t>
  </si>
  <si>
    <t>HIMANSHU HADA</t>
  </si>
  <si>
    <t>20ETCCS053</t>
  </si>
  <si>
    <t>HIMANSHU JOSHI</t>
  </si>
  <si>
    <t>20ETCCS054</t>
  </si>
  <si>
    <t>ISHITA PAGARIA</t>
  </si>
  <si>
    <t>20ETCCS055</t>
  </si>
  <si>
    <t>JAIDEEP KUMAWAT</t>
  </si>
  <si>
    <t>20ETCCS056</t>
  </si>
  <si>
    <t>JAINAM JAIN</t>
  </si>
  <si>
    <t>20ETCCS057</t>
  </si>
  <si>
    <t>JASH HINGER</t>
  </si>
  <si>
    <t>20ETCCS058</t>
  </si>
  <si>
    <t>JATIN AMETA</t>
  </si>
  <si>
    <t>20ETCCS059</t>
  </si>
  <si>
    <t>KANISHK ASAWARA</t>
  </si>
  <si>
    <t>20ETCCS061</t>
  </si>
  <si>
    <t>KHETESH SUTHAR</t>
  </si>
  <si>
    <t>20ETCCS062</t>
  </si>
  <si>
    <t>KHUSH GADHWAL</t>
  </si>
  <si>
    <t>20ETCCS063</t>
  </si>
  <si>
    <t>KHUSHI MATHUR</t>
  </si>
  <si>
    <t>20ETCCS064</t>
  </si>
  <si>
    <t>KHUSHI VYAS</t>
  </si>
  <si>
    <t>20ETCCS065</t>
  </si>
  <si>
    <t>KRISHNA AGARWAL</t>
  </si>
  <si>
    <t>20ETCCS066</t>
  </si>
  <si>
    <t>LAKSHIT KUMAWAT</t>
  </si>
  <si>
    <t>20ETCCS067</t>
  </si>
  <si>
    <t>LAKSHYA KHANDELWAL</t>
  </si>
  <si>
    <t>20ETCCS068</t>
  </si>
  <si>
    <t>LAKSHYA RAJ SINGH SHAKTAWAT</t>
  </si>
  <si>
    <t>20ETCCS070</t>
  </si>
  <si>
    <t>MANAV TAILOR</t>
  </si>
  <si>
    <t>20ETCCS071</t>
  </si>
  <si>
    <t>MANVI PALIWAL</t>
  </si>
  <si>
    <t>20ETCCS072</t>
  </si>
  <si>
    <t>MOHAMMED AMAAN</t>
  </si>
  <si>
    <t>20ETCCS073</t>
  </si>
  <si>
    <t>MOHAMMED ANJAR</t>
  </si>
  <si>
    <t>20ETCCS074</t>
  </si>
  <si>
    <t>MOHAMMED ASIF RAZA</t>
  </si>
  <si>
    <t>20ETCCS075</t>
  </si>
  <si>
    <t>MONISH SONI</t>
  </si>
  <si>
    <t>20ETCCS076</t>
  </si>
  <si>
    <t>MUSKAN CHOUDHARY</t>
  </si>
  <si>
    <t>20ETCCS077</t>
  </si>
  <si>
    <t>NAMAN SHARMA</t>
  </si>
  <si>
    <t>20ETCCS078</t>
  </si>
  <si>
    <t>NEHA CHOUHAN</t>
  </si>
  <si>
    <t>20ETCCS079</t>
  </si>
  <si>
    <t>NIKHIL MALI</t>
  </si>
  <si>
    <t>20ETCCS080</t>
  </si>
  <si>
    <t>NISHANT SHARMA</t>
  </si>
  <si>
    <t>20ETCCS081</t>
  </si>
  <si>
    <t>PALAK AGARWAL</t>
  </si>
  <si>
    <t>20ETCCS082</t>
  </si>
  <si>
    <t>PARAMVEER SINGH RATHORE</t>
  </si>
  <si>
    <t>20ETCCS084</t>
  </si>
  <si>
    <t>PARV JAIN</t>
  </si>
  <si>
    <t>20ETCCS085</t>
  </si>
  <si>
    <t>PATEL DHARMIKKUMAR RAJESHBHAI</t>
  </si>
  <si>
    <t>20ETCCS086</t>
  </si>
  <si>
    <t>PATEL SAKSHEEBAHEN RAVINDRABHA</t>
  </si>
  <si>
    <t>20ETCCS087</t>
  </si>
  <si>
    <t>PIYUSH DAVE</t>
  </si>
  <si>
    <t>20ETCCS088</t>
  </si>
  <si>
    <t>PRANJUL SINGH</t>
  </si>
  <si>
    <t>20ETCCS089</t>
  </si>
  <si>
    <t>PRATHAM PITLIYA</t>
  </si>
  <si>
    <t>20ETCCS090</t>
  </si>
  <si>
    <t>PRATHAM SINGH TANWAR</t>
  </si>
  <si>
    <t>20ETCCS091</t>
  </si>
  <si>
    <t>PREETI KUSHWAHA</t>
  </si>
  <si>
    <t>20ETCCS092</t>
  </si>
  <si>
    <t>PREM PRAJAPAT</t>
  </si>
  <si>
    <t>20ETCCS093</t>
  </si>
  <si>
    <t>PRIYANSHU ARORA</t>
  </si>
  <si>
    <t>20ETCCS094</t>
  </si>
  <si>
    <t>PUSHKAR SUTHAR</t>
  </si>
  <si>
    <t>20ETCCS095</t>
  </si>
  <si>
    <t>RAUNAK JAIN</t>
  </si>
  <si>
    <t>20ETCCS096</t>
  </si>
  <si>
    <t>ROHAN PRATAP SINGH SHEKHAWAT</t>
  </si>
  <si>
    <t>20ETCCS097</t>
  </si>
  <si>
    <t>ROHIT TAILOR</t>
  </si>
  <si>
    <t>20ETCCS098</t>
  </si>
  <si>
    <t>SANJAY MENARIA</t>
  </si>
  <si>
    <t>20ETCCS099</t>
  </si>
  <si>
    <t>SANKET TRIVEDI</t>
  </si>
  <si>
    <t>20ETCCS100</t>
  </si>
  <si>
    <t>SHUBH DAD</t>
  </si>
  <si>
    <t>20ETCCS101</t>
  </si>
  <si>
    <t>SIDDHARTH SHARMA</t>
  </si>
  <si>
    <t>20ETCCS102</t>
  </si>
  <si>
    <t>SIDDHRATH BANSAL</t>
  </si>
  <si>
    <t>20ETCCS103</t>
  </si>
  <si>
    <t>SOMYA CHAMPAWAT</t>
  </si>
  <si>
    <t>20ETCCS104</t>
  </si>
  <si>
    <t>SONAKSHI NEGI</t>
  </si>
  <si>
    <t>20ETCCS105</t>
  </si>
  <si>
    <t>SOURABH SOMANI</t>
  </si>
  <si>
    <t>20ETCCS106</t>
  </si>
  <si>
    <t>SUDHANSHU DENGRA</t>
  </si>
  <si>
    <t>20ETCCS107</t>
  </si>
  <si>
    <t>SUNIL KUMAWAT</t>
  </si>
  <si>
    <t>20ETCCS108</t>
  </si>
  <si>
    <t>SURAJMAL SUTHAR</t>
  </si>
  <si>
    <t>20ETCCS109</t>
  </si>
  <si>
    <t>SYED NIDA ALI</t>
  </si>
  <si>
    <t>20ETCCS110</t>
  </si>
  <si>
    <t>TEHLIL MEHMOOD KHAN</t>
  </si>
  <si>
    <t>20ETCCS111</t>
  </si>
  <si>
    <t>TOYASH NAGAR</t>
  </si>
  <si>
    <t>20ETCCS112</t>
  </si>
  <si>
    <t>UDIT KUMAWAT</t>
  </si>
  <si>
    <t>20ETCCS113</t>
  </si>
  <si>
    <t>VARUN AMETA</t>
  </si>
  <si>
    <t>20ETCCS114</t>
  </si>
  <si>
    <t>VINEET AGARWAL</t>
  </si>
  <si>
    <t>20ETCCS115</t>
  </si>
  <si>
    <t>VIRENDRA SINGH PANWAR</t>
  </si>
  <si>
    <t>20ETCCS116</t>
  </si>
  <si>
    <t>VISHAL SHARMA</t>
  </si>
  <si>
    <t>20ETCCS117</t>
  </si>
  <si>
    <t>YASH KUMAR GUPTA</t>
  </si>
  <si>
    <t>20ETCCS118</t>
  </si>
  <si>
    <t>YASH MALI</t>
  </si>
  <si>
    <t>20ETCCS119</t>
  </si>
  <si>
    <t>YASH SONI</t>
  </si>
  <si>
    <t>20ETCCS120</t>
  </si>
  <si>
    <t>YASHASVI JHALA</t>
  </si>
  <si>
    <t>20ETCCS121</t>
  </si>
  <si>
    <t>YOGESH SANKHLA</t>
  </si>
  <si>
    <t>20ETCCS122</t>
  </si>
  <si>
    <t>YUKTI JAIN</t>
  </si>
  <si>
    <t>20ETCCS300</t>
  </si>
  <si>
    <t>PRATYUSH CHHAJED</t>
  </si>
  <si>
    <t>20ETCCS301</t>
  </si>
  <si>
    <t>LUV AMETA</t>
  </si>
  <si>
    <t>20ETCCS302</t>
  </si>
  <si>
    <t>DEEPANDRA SOHIL</t>
  </si>
  <si>
    <t>20ETCCS303</t>
  </si>
  <si>
    <t>DHRUV KUMAR SINGH</t>
  </si>
  <si>
    <t>21ETCCS400</t>
  </si>
  <si>
    <t>MANVENDRA SINGH J</t>
  </si>
  <si>
    <t>21ETCCS200</t>
  </si>
  <si>
    <t>SHAKTI RAJ SINGH RAJAWAT (D2D)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</si>
  <si>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</si>
  <si>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</si>
  <si>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</si>
  <si>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</si>
  <si>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</si>
  <si>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</si>
  <si>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</si>
  <si>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</si>
  <si>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</si>
  <si>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</si>
  <si>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</si>
  <si>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</si>
  <si>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</si>
  <si>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</si>
  <si>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</si>
  <si>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</si>
  <si>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</si>
  <si>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</si>
  <si>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</si>
  <si>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</si>
  <si>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</si>
  <si>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</si>
  <si>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</si>
  <si>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</si>
  <si>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</si>
  <si>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</si>
  <si>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</si>
  <si>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</si>
  <si>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</si>
  <si>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</si>
  <si>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</si>
  <si>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</si>
  <si>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</si>
  <si>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</si>
  <si>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</si>
  <si>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</si>
  <si>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</si>
  <si>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</si>
  <si>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</si>
  <si>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</si>
  <si>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</si>
  <si>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</si>
  <si>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</si>
  <si>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</si>
  <si>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</si>
  <si>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</si>
  <si>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</si>
  <si>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</si>
  <si>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Target 70% students attain 80% marks (2)</t>
  </si>
  <si>
    <t>Target 70% students attain 90% marks (3)</t>
  </si>
  <si>
    <t xml:space="preserve">Target 70% students attain 70% marks (1) </t>
  </si>
  <si>
    <t>III YEAR VI SEM SEC A and B</t>
  </si>
  <si>
    <t xml:space="preserve">                                </t>
  </si>
  <si>
    <t>CO36CS406.1</t>
  </si>
  <si>
    <t>CO36CS406.2</t>
  </si>
  <si>
    <t>CO36CS406.3</t>
  </si>
  <si>
    <t>CO36CS406.4</t>
  </si>
  <si>
    <t>CO36CS406.5</t>
  </si>
  <si>
    <t>C36CS406 (AVG)</t>
  </si>
  <si>
    <t>Final Mapping of C36CS406</t>
  </si>
  <si>
    <t>SUBJECT: Cloud Computing                                                                     Subject Teacher:  Kirti Dashora</t>
  </si>
  <si>
    <t>SUBJECT: Cloud Computing                                                                                                 Faculty: Kirti Dashora</t>
  </si>
  <si>
    <t>SUBJECT: Cloud Computing                                                     Subject Teacher: Kirti Dashora</t>
  </si>
  <si>
    <t>CO36CS406</t>
  </si>
  <si>
    <t>3CS6-406</t>
  </si>
  <si>
    <t>SUBJECT: Cloud Computing                                                                                    Name of Faculty: Kirti Dashora</t>
  </si>
  <si>
    <t xml:space="preserve">SUBJECT:  Cloud Computing                                                                                                            Name of Faculty: Kirti Dashora </t>
  </si>
  <si>
    <t>SUBJECT: Cloud Computing                                                                      Name of Faculty: Kirti Dashora</t>
  </si>
  <si>
    <t>SUBJECT: Cloud Computing                                                                                             Name of Faculty: KirtiDashora</t>
  </si>
  <si>
    <t>CO36CS406
(Round Off)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</si>
</sst>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8"/>
      <name val="Arial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/>
    <xf numFmtId="9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" fontId="7" fillId="0" borderId="4" xfId="0" applyNumberFormat="1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0" fontId="6" fillId="0" borderId="1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6" fillId="0" borderId="0" xfId="0" applyFont="1"/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5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2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0" fillId="0" borderId="0" xfId="0"/>
    <xf numFmtId="0" fontId="12" fillId="5" borderId="25" xfId="0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0" fillId="0" borderId="25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26" xfId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6" fillId="5" borderId="4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8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2" fillId="2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8" xfId="0" applyFont="1" applyBorder="1"/>
    <xf numFmtId="0" fontId="0" fillId="0" borderId="0" xfId="0"/>
    <xf numFmtId="0" fontId="3" fillId="0" borderId="19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0" borderId="20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5" fillId="3" borderId="11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/>
    </xf>
    <xf numFmtId="0" fontId="3" fillId="0" borderId="23" xfId="0" applyFont="1" applyBorder="1"/>
    <xf numFmtId="9" fontId="5" fillId="2" borderId="5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wrapText="1"/>
    </xf>
    <xf numFmtId="0" fontId="6" fillId="6" borderId="27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11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zoomScale="120" zoomScaleNormal="120" workbookViewId="0">
      <selection activeCell="A4" sqref="A4:P4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6" t="s">
        <v>335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6" t="s">
        <v>345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65" t="s">
        <v>2</v>
      </c>
      <c r="B5" s="66" t="s">
        <v>3</v>
      </c>
      <c r="C5" s="66" t="s">
        <v>4</v>
      </c>
      <c r="D5" s="66" t="s">
        <v>5</v>
      </c>
      <c r="E5" s="66" t="s">
        <v>6</v>
      </c>
      <c r="F5" s="66" t="s">
        <v>7</v>
      </c>
      <c r="G5" s="66" t="s">
        <v>8</v>
      </c>
      <c r="H5" s="66" t="s">
        <v>9</v>
      </c>
      <c r="I5" s="66" t="s">
        <v>10</v>
      </c>
      <c r="J5" s="66" t="s">
        <v>11</v>
      </c>
      <c r="K5" s="66" t="s">
        <v>12</v>
      </c>
      <c r="L5" s="66" t="s">
        <v>13</v>
      </c>
      <c r="M5" s="66" t="s">
        <v>14</v>
      </c>
      <c r="N5" s="66" t="s">
        <v>15</v>
      </c>
      <c r="O5" s="67" t="s">
        <v>16</v>
      </c>
      <c r="P5" s="68" t="s">
        <v>17</v>
      </c>
      <c r="Q5" s="3"/>
      <c r="R5" s="3"/>
      <c r="S5" s="3"/>
      <c r="T5" s="3"/>
      <c r="U5" s="3"/>
      <c r="V5" s="3"/>
      <c r="W5" s="3"/>
      <c r="X5" s="3"/>
      <c r="Y5" s="3"/>
    </row>
    <row r="6" spans="1:25" ht="19.5" customHeight="1" thickBot="1">
      <c r="A6" s="4" t="s">
        <v>337</v>
      </c>
      <c r="B6" s="133">
        <v>3</v>
      </c>
      <c r="C6" s="133">
        <v>3</v>
      </c>
      <c r="D6" s="133">
        <v>1</v>
      </c>
      <c r="E6" s="133">
        <v>0</v>
      </c>
      <c r="F6" s="133">
        <v>0</v>
      </c>
      <c r="G6" s="133">
        <v>0</v>
      </c>
      <c r="H6" s="133">
        <v>0</v>
      </c>
      <c r="I6" s="133">
        <v>0</v>
      </c>
      <c r="J6" s="133">
        <v>0</v>
      </c>
      <c r="K6" s="133">
        <v>0</v>
      </c>
      <c r="L6" s="133">
        <v>0</v>
      </c>
      <c r="M6" s="133">
        <v>0</v>
      </c>
      <c r="N6" s="133">
        <v>1</v>
      </c>
      <c r="O6" s="133">
        <v>2</v>
      </c>
      <c r="P6" s="133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4" t="s">
        <v>338</v>
      </c>
      <c r="B7" s="133">
        <v>3</v>
      </c>
      <c r="C7" s="133">
        <v>3</v>
      </c>
      <c r="D7" s="133">
        <v>2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1</v>
      </c>
      <c r="O7" s="133">
        <v>2</v>
      </c>
      <c r="P7" s="133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4" t="s">
        <v>339</v>
      </c>
      <c r="B8" s="133">
        <v>2</v>
      </c>
      <c r="C8" s="133">
        <v>1</v>
      </c>
      <c r="D8" s="133">
        <v>2</v>
      </c>
      <c r="E8" s="133">
        <v>2</v>
      </c>
      <c r="F8" s="133">
        <v>2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33">
        <v>1</v>
      </c>
      <c r="O8" s="133">
        <v>2</v>
      </c>
      <c r="P8" s="133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4" t="s">
        <v>340</v>
      </c>
      <c r="B9" s="133">
        <v>3</v>
      </c>
      <c r="C9" s="133">
        <v>2</v>
      </c>
      <c r="D9" s="133">
        <v>2</v>
      </c>
      <c r="E9" s="133">
        <v>0</v>
      </c>
      <c r="F9" s="133">
        <v>2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1</v>
      </c>
      <c r="O9" s="133">
        <v>2</v>
      </c>
      <c r="P9" s="133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4" t="s">
        <v>341</v>
      </c>
      <c r="B10" s="133">
        <v>1</v>
      </c>
      <c r="C10" s="133">
        <v>3</v>
      </c>
      <c r="D10" s="133">
        <v>1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1</v>
      </c>
      <c r="O10" s="133">
        <v>2</v>
      </c>
      <c r="P10" s="133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thickBot="1">
      <c r="A11" s="4" t="s">
        <v>342</v>
      </c>
      <c r="B11" s="134">
        <v>2.4</v>
      </c>
      <c r="C11" s="134">
        <v>2.4</v>
      </c>
      <c r="D11" s="134">
        <v>1.6</v>
      </c>
      <c r="E11" s="134">
        <v>0.4</v>
      </c>
      <c r="F11" s="134">
        <v>0.8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33">
        <v>1</v>
      </c>
      <c r="O11" s="133">
        <v>2</v>
      </c>
      <c r="P11" s="133"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8.15" customHeight="1">
      <c r="A12" s="4" t="s">
        <v>343</v>
      </c>
      <c r="B12" s="5">
        <f t="shared" ref="B12:O12" si="0">ROUND(B11,0)</f>
        <v>2</v>
      </c>
      <c r="C12" s="5">
        <f t="shared" si="0"/>
        <v>2</v>
      </c>
      <c r="D12" s="5">
        <f t="shared" si="0"/>
        <v>2</v>
      </c>
      <c r="E12" s="5">
        <f t="shared" si="0"/>
        <v>0</v>
      </c>
      <c r="F12" s="5">
        <f t="shared" si="0"/>
        <v>1</v>
      </c>
      <c r="G12" s="5">
        <f t="shared" si="0"/>
        <v>0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69">
        <f t="shared" si="0"/>
        <v>1</v>
      </c>
      <c r="O12" s="69">
        <f t="shared" si="0"/>
        <v>2</v>
      </c>
      <c r="P12" s="70">
        <f t="shared" ref="P12" si="1">ROUND(P11,0)</f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4" t="s">
        <v>23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7"/>
      <c r="O13" s="97"/>
      <c r="P13" s="97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3:M13"/>
    <mergeCell ref="A1:P1"/>
    <mergeCell ref="A2:P2"/>
    <mergeCell ref="A3:P3"/>
    <mergeCell ref="A4:P4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11" sqref="A11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25" ht="19.5" customHeight="1">
      <c r="A2" s="131" t="s">
        <v>330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25" ht="19.5" customHeight="1">
      <c r="A3" s="131" t="s">
        <v>335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5" ht="19.5" customHeight="1">
      <c r="A4" s="131" t="s">
        <v>351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25" ht="31.5">
      <c r="A5" s="71" t="s">
        <v>2</v>
      </c>
      <c r="B5" s="72" t="s">
        <v>3</v>
      </c>
      <c r="C5" s="72" t="s">
        <v>4</v>
      </c>
      <c r="D5" s="72" t="s">
        <v>5</v>
      </c>
      <c r="E5" s="72" t="s">
        <v>6</v>
      </c>
      <c r="F5" s="72" t="s">
        <v>7</v>
      </c>
      <c r="G5" s="72" t="s">
        <v>8</v>
      </c>
      <c r="H5" s="72" t="s">
        <v>9</v>
      </c>
      <c r="I5" s="72" t="s">
        <v>10</v>
      </c>
      <c r="J5" s="72" t="s">
        <v>11</v>
      </c>
      <c r="K5" s="72" t="s">
        <v>12</v>
      </c>
      <c r="L5" s="72" t="s">
        <v>13</v>
      </c>
      <c r="M5" s="72" t="s">
        <v>14</v>
      </c>
      <c r="N5" s="72" t="s">
        <v>15</v>
      </c>
      <c r="O5" s="72" t="s">
        <v>16</v>
      </c>
      <c r="P5" s="72" t="s">
        <v>17</v>
      </c>
      <c r="Q5" s="63"/>
      <c r="R5" s="63"/>
      <c r="S5" s="63"/>
      <c r="T5" s="63"/>
      <c r="U5" s="63"/>
      <c r="V5" s="63"/>
      <c r="W5" s="63"/>
      <c r="X5" s="63"/>
      <c r="Y5" s="63"/>
    </row>
    <row r="6" spans="1:25" ht="19.5" customHeight="1">
      <c r="A6" s="28" t="s">
        <v>337</v>
      </c>
      <c r="B6" s="33">
        <f>((('Attainment Sheet Sessional'!$E140/3)*0.6)*'CO-PO Mapping'!B6)/3</f>
        <v>0.6</v>
      </c>
      <c r="C6" s="33">
        <f>((('Attainment Sheet Sessional'!$E140/3)*0.6)*'CO-PO Mapping'!C6)/3</f>
        <v>0.6</v>
      </c>
      <c r="D6" s="33">
        <f>((('Attainment Sheet Sessional'!$E140/3)*0.6)*'CO-PO Mapping'!D6)/3</f>
        <v>0.19999999999999998</v>
      </c>
      <c r="E6" s="33">
        <f>((('Attainment Sheet Sessional'!$E140/3)*0.6)*'CO-PO Mapping'!E6)/3</f>
        <v>0</v>
      </c>
      <c r="F6" s="33">
        <f>((('Attainment Sheet Sessional'!$E140/3)*0.6)*'CO-PO Mapping'!F6)/3</f>
        <v>0</v>
      </c>
      <c r="G6" s="33">
        <f>((('Attainment Sheet Sessional'!$E140/3)*0.6)*'CO-PO Mapping'!G6)/3</f>
        <v>0</v>
      </c>
      <c r="H6" s="33">
        <f>((('Attainment Sheet Sessional'!$E140/3)*0.6)*'CO-PO Mapping'!H6)/3</f>
        <v>0</v>
      </c>
      <c r="I6" s="33">
        <f>((('Attainment Sheet Sessional'!$E140/3)*0.6)*'CO-PO Mapping'!I6)/3</f>
        <v>0</v>
      </c>
      <c r="J6" s="33">
        <f>((('Attainment Sheet Sessional'!$E140/3)*0.6)*'CO-PO Mapping'!J6)/3</f>
        <v>0</v>
      </c>
      <c r="K6" s="33">
        <f>((('Attainment Sheet Sessional'!$E140/3)*0.6)*'CO-PO Mapping'!K6)/3</f>
        <v>0</v>
      </c>
      <c r="L6" s="33">
        <f>((('Attainment Sheet Sessional'!$E140/3)*0.6)*'CO-PO Mapping'!L6)/3</f>
        <v>0</v>
      </c>
      <c r="M6" s="33">
        <f>((('Attainment Sheet Sessional'!$E140/3)*0.6)*'CO-PO Mapping'!M6)/3</f>
        <v>0</v>
      </c>
      <c r="N6" s="33">
        <f>((('Attainment Sheet Sessional'!$E140/3)*0.6)*'CO-PO Mapping'!N6)/3</f>
        <v>0.19999999999999998</v>
      </c>
      <c r="O6" s="33">
        <f>((('Attainment Sheet Sessional'!$E140/3)*0.6)*'CO-PO Mapping'!O6)/3</f>
        <v>0.39999999999999997</v>
      </c>
      <c r="P6" s="33">
        <f>((('Attainment Sheet Sessional'!$E140/3)*0.6)*'CO-PO Mapping'!P6)/3</f>
        <v>0</v>
      </c>
    </row>
    <row r="7" spans="1:25" ht="19.5" customHeight="1">
      <c r="A7" s="28" t="s">
        <v>338</v>
      </c>
      <c r="B7" s="33">
        <f>((('Attainment Sheet Sessional'!$E141/3)*0.6)*'CO-PO Mapping'!B7)/3</f>
        <v>0.6</v>
      </c>
      <c r="C7" s="33">
        <f>((('Attainment Sheet Sessional'!$E141/3)*0.6)*'CO-PO Mapping'!C7)/3</f>
        <v>0.6</v>
      </c>
      <c r="D7" s="33">
        <f>((('Attainment Sheet Sessional'!$E141/3)*0.6)*'CO-PO Mapping'!D7)/3</f>
        <v>0.39999999999999997</v>
      </c>
      <c r="E7" s="33">
        <f>((('Attainment Sheet Sessional'!$E141/3)*0.6)*'CO-PO Mapping'!E7)/3</f>
        <v>0</v>
      </c>
      <c r="F7" s="33">
        <f>((('Attainment Sheet Sessional'!$E141/3)*0.6)*'CO-PO Mapping'!F7)/3</f>
        <v>0</v>
      </c>
      <c r="G7" s="33">
        <f>((('Attainment Sheet Sessional'!$E141/3)*0.6)*'CO-PO Mapping'!G7)/3</f>
        <v>0</v>
      </c>
      <c r="H7" s="33">
        <f>((('Attainment Sheet Sessional'!$E141/3)*0.6)*'CO-PO Mapping'!H7)/3</f>
        <v>0</v>
      </c>
      <c r="I7" s="33">
        <f>((('Attainment Sheet Sessional'!$E141/3)*0.6)*'CO-PO Mapping'!I7)/3</f>
        <v>0</v>
      </c>
      <c r="J7" s="33">
        <f>((('Attainment Sheet Sessional'!$E141/3)*0.6)*'CO-PO Mapping'!J7)/3</f>
        <v>0</v>
      </c>
      <c r="K7" s="33">
        <f>((('Attainment Sheet Sessional'!$E141/3)*0.6)*'CO-PO Mapping'!K7)/3</f>
        <v>0</v>
      </c>
      <c r="L7" s="33">
        <f>((('Attainment Sheet Sessional'!$E141/3)*0.6)*'CO-PO Mapping'!L7)/3</f>
        <v>0</v>
      </c>
      <c r="M7" s="33">
        <f>((('Attainment Sheet Sessional'!$E141/3)*0.6)*'CO-PO Mapping'!M7)/3</f>
        <v>0</v>
      </c>
      <c r="N7" s="33">
        <f>((('Attainment Sheet Sessional'!$E141/3)*0.6)*'CO-PO Mapping'!N7)/3</f>
        <v>0.19999999999999998</v>
      </c>
      <c r="O7" s="33">
        <f>((('Attainment Sheet Sessional'!$E141/3)*0.6)*'CO-PO Mapping'!O7)/3</f>
        <v>0.39999999999999997</v>
      </c>
      <c r="P7" s="33">
        <f>((('Attainment Sheet Sessional'!$E141/3)*0.6)*'CO-PO Mapping'!P7)/3</f>
        <v>0</v>
      </c>
    </row>
    <row r="8" spans="1:25" ht="19.5" customHeight="1">
      <c r="A8" s="28" t="s">
        <v>339</v>
      </c>
      <c r="B8" s="33">
        <f>((('Attainment Sheet Sessional'!$E142/3)*0.6)*'CO-PO Mapping'!B8)/3</f>
        <v>0.39999999999999997</v>
      </c>
      <c r="C8" s="33">
        <f>((('Attainment Sheet Sessional'!$E142/3)*0.6)*'CO-PO Mapping'!C8)/3</f>
        <v>0.19999999999999998</v>
      </c>
      <c r="D8" s="33">
        <f>((('Attainment Sheet Sessional'!$E142/3)*0.6)*'CO-PO Mapping'!D8)/3</f>
        <v>0.39999999999999997</v>
      </c>
      <c r="E8" s="33">
        <f>((('Attainment Sheet Sessional'!$E142/3)*0.6)*'CO-PO Mapping'!E8)/3</f>
        <v>0.39999999999999997</v>
      </c>
      <c r="F8" s="33">
        <f>((('Attainment Sheet Sessional'!$E142/3)*0.6)*'CO-PO Mapping'!F8)/3</f>
        <v>0.39999999999999997</v>
      </c>
      <c r="G8" s="33">
        <f>((('Attainment Sheet Sessional'!$E142/3)*0.6)*'CO-PO Mapping'!G8)/3</f>
        <v>0</v>
      </c>
      <c r="H8" s="33">
        <f>((('Attainment Sheet Sessional'!$E142/3)*0.6)*'CO-PO Mapping'!H8)/3</f>
        <v>0</v>
      </c>
      <c r="I8" s="33">
        <f>((('Attainment Sheet Sessional'!$E142/3)*0.6)*'CO-PO Mapping'!I8)/3</f>
        <v>0</v>
      </c>
      <c r="J8" s="33">
        <f>((('Attainment Sheet Sessional'!$E142/3)*0.6)*'CO-PO Mapping'!J8)/3</f>
        <v>0</v>
      </c>
      <c r="K8" s="33">
        <f>((('Attainment Sheet Sessional'!$E142/3)*0.6)*'CO-PO Mapping'!K8)/3</f>
        <v>0</v>
      </c>
      <c r="L8" s="33">
        <f>((('Attainment Sheet Sessional'!$E142/3)*0.6)*'CO-PO Mapping'!L8)/3</f>
        <v>0</v>
      </c>
      <c r="M8" s="33">
        <f>((('Attainment Sheet Sessional'!$E142/3)*0.6)*'CO-PO Mapping'!M8)/3</f>
        <v>0</v>
      </c>
      <c r="N8" s="33">
        <f>((('Attainment Sheet Sessional'!$E142/3)*0.6)*'CO-PO Mapping'!N8)/3</f>
        <v>0.19999999999999998</v>
      </c>
      <c r="O8" s="33">
        <f>((('Attainment Sheet Sessional'!$E142/3)*0.6)*'CO-PO Mapping'!O8)/3</f>
        <v>0.39999999999999997</v>
      </c>
      <c r="P8" s="33">
        <f>((('Attainment Sheet Sessional'!$E142/3)*0.6)*'CO-PO Mapping'!P8)/3</f>
        <v>0</v>
      </c>
    </row>
    <row r="9" spans="1:25" ht="19.5" customHeight="1">
      <c r="A9" s="28" t="s">
        <v>340</v>
      </c>
      <c r="B9" s="33">
        <f>((('Attainment Sheet Sessional'!$E143/3)*0.6)*'CO-PO Mapping'!B9)/3</f>
        <v>0.6</v>
      </c>
      <c r="C9" s="33">
        <f>((('Attainment Sheet Sessional'!$E143/3)*0.6)*'CO-PO Mapping'!C9)/3</f>
        <v>0.39999999999999997</v>
      </c>
      <c r="D9" s="33">
        <f>((('Attainment Sheet Sessional'!$E143/3)*0.6)*'CO-PO Mapping'!D9)/3</f>
        <v>0.39999999999999997</v>
      </c>
      <c r="E9" s="33">
        <f>((('Attainment Sheet Sessional'!$E143/3)*0.6)*'CO-PO Mapping'!E9)/3</f>
        <v>0</v>
      </c>
      <c r="F9" s="33">
        <f>((('Attainment Sheet Sessional'!$E143/3)*0.6)*'CO-PO Mapping'!F9)/3</f>
        <v>0.39999999999999997</v>
      </c>
      <c r="G9" s="33">
        <f>((('Attainment Sheet Sessional'!$E143/3)*0.6)*'CO-PO Mapping'!G9)/3</f>
        <v>0</v>
      </c>
      <c r="H9" s="33">
        <f>((('Attainment Sheet Sessional'!$E143/3)*0.6)*'CO-PO Mapping'!H9)/3</f>
        <v>0</v>
      </c>
      <c r="I9" s="33">
        <f>((('Attainment Sheet Sessional'!$E143/3)*0.6)*'CO-PO Mapping'!I9)/3</f>
        <v>0</v>
      </c>
      <c r="J9" s="33">
        <f>((('Attainment Sheet Sessional'!$E143/3)*0.6)*'CO-PO Mapping'!J9)/3</f>
        <v>0</v>
      </c>
      <c r="K9" s="33">
        <f>((('Attainment Sheet Sessional'!$E143/3)*0.6)*'CO-PO Mapping'!K9)/3</f>
        <v>0</v>
      </c>
      <c r="L9" s="33">
        <f>((('Attainment Sheet Sessional'!$E143/3)*0.6)*'CO-PO Mapping'!L9)/3</f>
        <v>0</v>
      </c>
      <c r="M9" s="33">
        <f>((('Attainment Sheet Sessional'!$E143/3)*0.6)*'CO-PO Mapping'!M9)/3</f>
        <v>0</v>
      </c>
      <c r="N9" s="33">
        <f>((('Attainment Sheet Sessional'!$E143/3)*0.6)*'CO-PO Mapping'!N9)/3</f>
        <v>0.19999999999999998</v>
      </c>
      <c r="O9" s="33">
        <f>((('Attainment Sheet Sessional'!$E143/3)*0.6)*'CO-PO Mapping'!O9)/3</f>
        <v>0.39999999999999997</v>
      </c>
      <c r="P9" s="33">
        <f>((('Attainment Sheet Sessional'!$E143/3)*0.6)*'CO-PO Mapping'!P9)/3</f>
        <v>0</v>
      </c>
    </row>
    <row r="10" spans="1:25" ht="19.5" customHeight="1">
      <c r="A10" s="28" t="s">
        <v>341</v>
      </c>
      <c r="B10" s="33">
        <f>((('Attainment Sheet Sessional'!$E144/3)*0.6)*'CO-PO Mapping'!B10)/3</f>
        <v>0.19999999999999998</v>
      </c>
      <c r="C10" s="33">
        <f>((('Attainment Sheet Sessional'!$E144/3)*0.6)*'CO-PO Mapping'!C10)/3</f>
        <v>0.6</v>
      </c>
      <c r="D10" s="33">
        <f>((('Attainment Sheet Sessional'!$E144/3)*0.6)*'CO-PO Mapping'!D10)/3</f>
        <v>0.19999999999999998</v>
      </c>
      <c r="E10" s="33">
        <f>((('Attainment Sheet Sessional'!$E144/3)*0.6)*'CO-PO Mapping'!E10)/3</f>
        <v>0</v>
      </c>
      <c r="F10" s="33">
        <f>((('Attainment Sheet Sessional'!$E144/3)*0.6)*'CO-PO Mapping'!F10)/3</f>
        <v>0</v>
      </c>
      <c r="G10" s="33">
        <f>((('Attainment Sheet Sessional'!$E144/3)*0.6)*'CO-PO Mapping'!G10)/3</f>
        <v>0</v>
      </c>
      <c r="H10" s="33">
        <f>((('Attainment Sheet Sessional'!$E144/3)*0.6)*'CO-PO Mapping'!H10)/3</f>
        <v>0</v>
      </c>
      <c r="I10" s="33">
        <f>((('Attainment Sheet Sessional'!$E144/3)*0.6)*'CO-PO Mapping'!I10)/3</f>
        <v>0</v>
      </c>
      <c r="J10" s="33">
        <f>((('Attainment Sheet Sessional'!$E144/3)*0.6)*'CO-PO Mapping'!J10)/3</f>
        <v>0</v>
      </c>
      <c r="K10" s="33">
        <f>((('Attainment Sheet Sessional'!$E144/3)*0.6)*'CO-PO Mapping'!K10)/3</f>
        <v>0</v>
      </c>
      <c r="L10" s="33">
        <f>((('Attainment Sheet Sessional'!$E144/3)*0.6)*'CO-PO Mapping'!L10)/3</f>
        <v>0</v>
      </c>
      <c r="M10" s="33">
        <f>((('Attainment Sheet Sessional'!$E144/3)*0.6)*'CO-PO Mapping'!M10)/3</f>
        <v>0</v>
      </c>
      <c r="N10" s="33">
        <f>((('Attainment Sheet Sessional'!$E144/3)*0.6)*'CO-PO Mapping'!N10)/3</f>
        <v>0.19999999999999998</v>
      </c>
      <c r="O10" s="33">
        <f>((('Attainment Sheet Sessional'!$E144/3)*0.6)*'CO-PO Mapping'!O10)/3</f>
        <v>0.39999999999999997</v>
      </c>
      <c r="P10" s="33">
        <f>((('Attainment Sheet Sessional'!$E144/3)*0.6)*'CO-PO Mapping'!P10)/3</f>
        <v>0</v>
      </c>
    </row>
    <row r="11" spans="1:25" ht="31.5">
      <c r="A11" s="28" t="s">
        <v>342</v>
      </c>
      <c r="B11" s="33">
        <f t="shared" ref="B11:O11" si="0">AVERAGE(B6:B10)</f>
        <v>0.48</v>
      </c>
      <c r="C11" s="33">
        <f t="shared" si="0"/>
        <v>0.48</v>
      </c>
      <c r="D11" s="33">
        <f t="shared" si="0"/>
        <v>0.31999999999999995</v>
      </c>
      <c r="E11" s="33">
        <f t="shared" si="0"/>
        <v>7.9999999999999988E-2</v>
      </c>
      <c r="F11" s="33">
        <f t="shared" si="0"/>
        <v>0.15999999999999998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3">
        <f t="shared" si="0"/>
        <v>0</v>
      </c>
      <c r="L11" s="33">
        <f t="shared" si="0"/>
        <v>0</v>
      </c>
      <c r="M11" s="33">
        <f t="shared" si="0"/>
        <v>0</v>
      </c>
      <c r="N11" s="73">
        <f t="shared" si="0"/>
        <v>0.19999999999999998</v>
      </c>
      <c r="O11" s="73">
        <f t="shared" si="0"/>
        <v>0.39999999999999997</v>
      </c>
      <c r="P11" s="73">
        <f t="shared" ref="P11" si="1">AVERAGE(P6:P10)</f>
        <v>0</v>
      </c>
    </row>
    <row r="12" spans="1:25" ht="39.75" customHeight="1">
      <c r="A12" s="120" t="s">
        <v>287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32"/>
      <c r="O12" s="132"/>
      <c r="P12" s="132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2:M12"/>
    <mergeCell ref="A4:P4"/>
    <mergeCell ref="A3:P3"/>
    <mergeCell ref="A2:P2"/>
    <mergeCell ref="A1:P1"/>
    <mergeCell ref="N12:P12"/>
  </mergeCells>
  <phoneticPr fontId="11" type="noConversion"/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B11" sqref="B11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31" t="s">
        <v>331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31" t="s">
        <v>335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31" t="s">
        <v>352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72" t="s">
        <v>301</v>
      </c>
      <c r="B5" s="72" t="s">
        <v>3</v>
      </c>
      <c r="C5" s="72" t="s">
        <v>4</v>
      </c>
      <c r="D5" s="72" t="s">
        <v>5</v>
      </c>
      <c r="E5" s="72" t="s">
        <v>6</v>
      </c>
      <c r="F5" s="72" t="s">
        <v>7</v>
      </c>
      <c r="G5" s="72" t="s">
        <v>8</v>
      </c>
      <c r="H5" s="72" t="s">
        <v>9</v>
      </c>
      <c r="I5" s="72" t="s">
        <v>10</v>
      </c>
      <c r="J5" s="72" t="s">
        <v>11</v>
      </c>
      <c r="K5" s="72" t="s">
        <v>12</v>
      </c>
      <c r="L5" s="72" t="s">
        <v>13</v>
      </c>
      <c r="M5" s="72" t="s">
        <v>14</v>
      </c>
      <c r="N5" s="72" t="s">
        <v>15</v>
      </c>
      <c r="O5" s="72" t="s">
        <v>16</v>
      </c>
      <c r="P5" s="72" t="s">
        <v>17</v>
      </c>
      <c r="Q5" s="7"/>
      <c r="R5" s="7"/>
      <c r="S5" s="7"/>
      <c r="T5" s="7"/>
      <c r="U5" s="7"/>
      <c r="V5" s="7"/>
      <c r="W5" s="7"/>
      <c r="X5" s="7"/>
      <c r="Y5" s="7"/>
    </row>
    <row r="6" spans="1:25" ht="19.5" customHeight="1">
      <c r="A6" s="30" t="s">
        <v>347</v>
      </c>
      <c r="B6" s="33">
        <f>'Attainment Tool 1 C to PO'!B6+'Attainment CO to PO Sessional'!B11</f>
        <v>0.48</v>
      </c>
      <c r="C6" s="33">
        <f>'Attainment Tool 1 C to PO'!C6+'Attainment CO to PO Sessional'!C11</f>
        <v>0.48</v>
      </c>
      <c r="D6" s="33">
        <f>'Attainment Tool 1 C to PO'!D6+'Attainment CO to PO Sessional'!D11</f>
        <v>0.31999999999999995</v>
      </c>
      <c r="E6" s="33">
        <f>'Attainment Tool 1 C to PO'!E6+'Attainment CO to PO Sessional'!E11</f>
        <v>7.9999999999999988E-2</v>
      </c>
      <c r="F6" s="33">
        <f>'Attainment Tool 1 C to PO'!F6+'Attainment CO to PO Sessional'!F11</f>
        <v>0.15999999999999998</v>
      </c>
      <c r="G6" s="33">
        <f>'Attainment Tool 1 C to PO'!G6+'Attainment CO to PO Sessional'!G11</f>
        <v>0</v>
      </c>
      <c r="H6" s="33">
        <f>'Attainment Tool 1 C to PO'!H6+'Attainment CO to PO Sessional'!H11</f>
        <v>0</v>
      </c>
      <c r="I6" s="33">
        <f>'Attainment Tool 1 C to PO'!I6+'Attainment CO to PO Sessional'!I11</f>
        <v>0</v>
      </c>
      <c r="J6" s="33">
        <f>'Attainment Tool 1 C to PO'!J6+'Attainment CO to PO Sessional'!J11</f>
        <v>0</v>
      </c>
      <c r="K6" s="33">
        <f>'Attainment Tool 1 C to PO'!K6+'Attainment CO to PO Sessional'!K11</f>
        <v>0</v>
      </c>
      <c r="L6" s="33">
        <f>'Attainment Tool 1 C to PO'!L6+'Attainment CO to PO Sessional'!L11</f>
        <v>0</v>
      </c>
      <c r="M6" s="33">
        <f>'Attainment Tool 1 C to PO'!M6+'Attainment CO to PO Sessional'!M11</f>
        <v>0</v>
      </c>
      <c r="N6" s="33">
        <f>'Attainment Tool 1 C to PO'!N6+'Attainment CO to PO Sessional'!N11</f>
        <v>0.19999999999999998</v>
      </c>
      <c r="O6" s="33">
        <f>'Attainment Tool 1 C to PO'!O6+'Attainment CO to PO Sessional'!O11</f>
        <v>0.39999999999999997</v>
      </c>
      <c r="P6" s="33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28" t="s">
        <v>353</v>
      </c>
      <c r="B7" s="33">
        <f t="shared" ref="B7:O7" si="0">ROUND(B6,0)</f>
        <v>0</v>
      </c>
      <c r="C7" s="33">
        <f t="shared" si="0"/>
        <v>0</v>
      </c>
      <c r="D7" s="33">
        <f t="shared" si="0"/>
        <v>0</v>
      </c>
      <c r="E7" s="33">
        <f t="shared" si="0"/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0</v>
      </c>
      <c r="N7" s="73">
        <f t="shared" si="0"/>
        <v>0</v>
      </c>
      <c r="O7" s="73">
        <f t="shared" si="0"/>
        <v>0</v>
      </c>
      <c r="P7" s="73">
        <f t="shared" ref="P7" si="1">ROUND(P6,0)</f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0" t="s">
        <v>287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132"/>
      <c r="O8" s="132"/>
      <c r="P8" s="132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8:M8"/>
    <mergeCell ref="N8:P8"/>
    <mergeCell ref="A1:P1"/>
    <mergeCell ref="A2:P2"/>
    <mergeCell ref="A3:P3"/>
    <mergeCell ref="A4:P4"/>
  </mergeCells>
  <phoneticPr fontId="11" type="noConversion"/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117" workbookViewId="0">
      <selection activeCell="E8" sqref="E8:E131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8" t="s">
        <v>0</v>
      </c>
      <c r="B1" s="95"/>
      <c r="C1" s="95"/>
      <c r="D1" s="95"/>
      <c r="E1" s="95"/>
      <c r="F1" s="95"/>
      <c r="G1" s="95"/>
      <c r="H1" s="99"/>
    </row>
    <row r="2" spans="1:26" ht="19.5" customHeight="1">
      <c r="A2" s="98" t="s">
        <v>24</v>
      </c>
      <c r="B2" s="95"/>
      <c r="C2" s="95"/>
      <c r="D2" s="95"/>
      <c r="E2" s="95"/>
      <c r="F2" s="95"/>
      <c r="G2" s="95"/>
      <c r="H2" s="99"/>
    </row>
    <row r="3" spans="1:26" ht="19.5" customHeight="1">
      <c r="A3" s="98" t="s">
        <v>335</v>
      </c>
      <c r="B3" s="95"/>
      <c r="C3" s="95"/>
      <c r="D3" s="95"/>
      <c r="E3" s="95"/>
      <c r="F3" s="95"/>
      <c r="G3" s="95"/>
      <c r="H3" s="99"/>
    </row>
    <row r="4" spans="1:26" ht="19.5" customHeight="1">
      <c r="A4" s="98" t="s">
        <v>344</v>
      </c>
      <c r="B4" s="95"/>
      <c r="C4" s="95"/>
      <c r="D4" s="95"/>
      <c r="E4" s="95"/>
      <c r="F4" s="95"/>
      <c r="G4" s="95"/>
      <c r="H4" s="9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>
      <c r="A5" s="100" t="s">
        <v>25</v>
      </c>
      <c r="B5" s="100" t="s">
        <v>26</v>
      </c>
      <c r="C5" s="2" t="s">
        <v>27</v>
      </c>
      <c r="D5" s="4" t="s">
        <v>28</v>
      </c>
      <c r="E5" s="4" t="s">
        <v>29</v>
      </c>
      <c r="F5" s="2" t="s">
        <v>30</v>
      </c>
      <c r="G5" s="102" t="s">
        <v>31</v>
      </c>
      <c r="H5" s="9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0">
      <c r="A6" s="101"/>
      <c r="B6" s="101"/>
      <c r="C6" s="2" t="s">
        <v>32</v>
      </c>
      <c r="D6" s="2">
        <v>70</v>
      </c>
      <c r="E6" s="2">
        <v>30</v>
      </c>
      <c r="F6" s="2">
        <f>D6+E6</f>
        <v>100</v>
      </c>
      <c r="G6" s="4" t="s">
        <v>33</v>
      </c>
      <c r="H6" s="4" t="s">
        <v>34</v>
      </c>
    </row>
    <row r="7" spans="1:26" ht="19.5" customHeight="1">
      <c r="A7" s="103" t="s">
        <v>35</v>
      </c>
      <c r="B7" s="104"/>
      <c r="C7" s="105"/>
      <c r="D7" s="8">
        <v>0.6</v>
      </c>
      <c r="E7" s="8">
        <v>0.75</v>
      </c>
      <c r="F7" s="9"/>
      <c r="G7" s="10">
        <v>0.6</v>
      </c>
      <c r="H7" s="10">
        <v>0.75</v>
      </c>
    </row>
    <row r="8" spans="1:26" ht="16.5" customHeight="1">
      <c r="A8" s="11">
        <v>1</v>
      </c>
      <c r="B8" s="12" t="s">
        <v>36</v>
      </c>
      <c r="C8" s="13" t="s">
        <v>37</v>
      </c>
      <c r="D8" s="14"/>
      <c r="E8" s="81">
        <v>23</v>
      </c>
      <c r="F8" s="15">
        <f t="shared" ref="F8:F131" si="0">D8+E8</f>
        <v>23</v>
      </c>
      <c r="G8" s="16">
        <f t="shared" ref="G8:G131" si="1">IF((D8/$D$6)&gt;=$D$7,1,0)</f>
        <v>0</v>
      </c>
      <c r="H8" s="17">
        <f t="shared" ref="H8:H12" si="2">IF((E8/$E$6)&gt;=$E$7,1,0)</f>
        <v>1</v>
      </c>
      <c r="I8" s="74"/>
    </row>
    <row r="9" spans="1:26" ht="16.5" customHeight="1">
      <c r="A9" s="11">
        <v>2</v>
      </c>
      <c r="B9" s="12" t="s">
        <v>38</v>
      </c>
      <c r="C9" s="13" t="s">
        <v>39</v>
      </c>
      <c r="D9" s="14"/>
      <c r="E9" s="81">
        <v>30</v>
      </c>
      <c r="F9" s="15">
        <f t="shared" si="0"/>
        <v>30</v>
      </c>
      <c r="G9" s="16">
        <f t="shared" si="1"/>
        <v>0</v>
      </c>
      <c r="H9" s="17">
        <f t="shared" si="2"/>
        <v>1</v>
      </c>
      <c r="I9" s="74"/>
    </row>
    <row r="10" spans="1:26" ht="16.5" customHeight="1">
      <c r="A10" s="11">
        <v>3</v>
      </c>
      <c r="B10" s="12" t="s">
        <v>40</v>
      </c>
      <c r="C10" s="13" t="s">
        <v>41</v>
      </c>
      <c r="D10" s="14"/>
      <c r="E10" s="81">
        <v>30</v>
      </c>
      <c r="F10" s="15">
        <f t="shared" si="0"/>
        <v>30</v>
      </c>
      <c r="G10" s="16">
        <f t="shared" si="1"/>
        <v>0</v>
      </c>
      <c r="H10" s="17">
        <f t="shared" si="2"/>
        <v>1</v>
      </c>
      <c r="I10" s="74"/>
    </row>
    <row r="11" spans="1:26" ht="16.5" customHeight="1">
      <c r="A11" s="11">
        <v>4</v>
      </c>
      <c r="B11" s="12" t="s">
        <v>42</v>
      </c>
      <c r="C11" s="13" t="s">
        <v>43</v>
      </c>
      <c r="D11" s="14"/>
      <c r="E11" s="81">
        <v>28</v>
      </c>
      <c r="F11" s="15">
        <f t="shared" si="0"/>
        <v>28</v>
      </c>
      <c r="G11" s="16">
        <f t="shared" si="1"/>
        <v>0</v>
      </c>
      <c r="H11" s="17">
        <f t="shared" si="2"/>
        <v>1</v>
      </c>
      <c r="I11" s="74"/>
    </row>
    <row r="12" spans="1:26" ht="16.5" customHeight="1">
      <c r="A12" s="11">
        <v>5</v>
      </c>
      <c r="B12" s="12" t="s">
        <v>44</v>
      </c>
      <c r="C12" s="13" t="s">
        <v>45</v>
      </c>
      <c r="D12" s="14"/>
      <c r="E12" s="81">
        <v>25</v>
      </c>
      <c r="F12" s="15">
        <f t="shared" si="0"/>
        <v>25</v>
      </c>
      <c r="G12" s="16">
        <f t="shared" si="1"/>
        <v>0</v>
      </c>
      <c r="H12" s="17">
        <f t="shared" si="2"/>
        <v>1</v>
      </c>
      <c r="I12" s="74"/>
    </row>
    <row r="13" spans="1:26" ht="16.5" customHeight="1">
      <c r="A13" s="11">
        <v>6</v>
      </c>
      <c r="B13" s="12" t="s">
        <v>46</v>
      </c>
      <c r="C13" s="13" t="s">
        <v>47</v>
      </c>
      <c r="D13" s="14"/>
      <c r="E13" s="81">
        <v>25</v>
      </c>
      <c r="F13" s="15">
        <f t="shared" si="0"/>
        <v>25</v>
      </c>
      <c r="G13" s="16">
        <f t="shared" si="1"/>
        <v>0</v>
      </c>
      <c r="H13" s="17">
        <v>0</v>
      </c>
      <c r="I13" s="74"/>
    </row>
    <row r="14" spans="1:26" ht="16.5" customHeight="1">
      <c r="A14" s="11">
        <v>7</v>
      </c>
      <c r="B14" s="12" t="s">
        <v>48</v>
      </c>
      <c r="C14" s="13" t="s">
        <v>49</v>
      </c>
      <c r="D14" s="14"/>
      <c r="E14" s="81">
        <v>29</v>
      </c>
      <c r="F14" s="15">
        <f t="shared" si="0"/>
        <v>29</v>
      </c>
      <c r="G14" s="16">
        <f t="shared" si="1"/>
        <v>0</v>
      </c>
      <c r="H14" s="17">
        <v>0</v>
      </c>
      <c r="I14" s="74"/>
    </row>
    <row r="15" spans="1:26" ht="16.5" customHeight="1">
      <c r="A15" s="11">
        <v>8</v>
      </c>
      <c r="B15" s="12" t="s">
        <v>50</v>
      </c>
      <c r="C15" s="13" t="s">
        <v>51</v>
      </c>
      <c r="D15" s="14"/>
      <c r="E15" s="81">
        <v>30</v>
      </c>
      <c r="F15" s="15">
        <f t="shared" si="0"/>
        <v>30</v>
      </c>
      <c r="G15" s="16">
        <f t="shared" si="1"/>
        <v>0</v>
      </c>
      <c r="H15" s="17">
        <f t="shared" ref="H15:H131" si="3">IF((E15/$E$6)&gt;=$E$7,1,0)</f>
        <v>1</v>
      </c>
      <c r="I15" s="74"/>
    </row>
    <row r="16" spans="1:26" ht="16.5" customHeight="1">
      <c r="A16" s="11">
        <v>9</v>
      </c>
      <c r="B16" s="12" t="s">
        <v>52</v>
      </c>
      <c r="C16" s="13" t="s">
        <v>53</v>
      </c>
      <c r="D16" s="14"/>
      <c r="E16" s="81">
        <v>30</v>
      </c>
      <c r="F16" s="15">
        <f t="shared" si="0"/>
        <v>30</v>
      </c>
      <c r="G16" s="16">
        <f t="shared" si="1"/>
        <v>0</v>
      </c>
      <c r="H16" s="17">
        <f t="shared" si="3"/>
        <v>1</v>
      </c>
      <c r="I16" s="74"/>
    </row>
    <row r="17" spans="1:9" ht="16.5" customHeight="1">
      <c r="A17" s="11">
        <v>10</v>
      </c>
      <c r="B17" s="12" t="s">
        <v>54</v>
      </c>
      <c r="C17" s="13" t="s">
        <v>55</v>
      </c>
      <c r="D17" s="14"/>
      <c r="E17" s="81">
        <v>27</v>
      </c>
      <c r="F17" s="15">
        <f t="shared" si="0"/>
        <v>27</v>
      </c>
      <c r="G17" s="16">
        <f t="shared" si="1"/>
        <v>0</v>
      </c>
      <c r="H17" s="17">
        <f t="shared" si="3"/>
        <v>1</v>
      </c>
      <c r="I17" s="74"/>
    </row>
    <row r="18" spans="1:9" ht="16.5" customHeight="1">
      <c r="A18" s="11">
        <v>11</v>
      </c>
      <c r="B18" s="12" t="s">
        <v>56</v>
      </c>
      <c r="C18" s="13" t="s">
        <v>57</v>
      </c>
      <c r="D18" s="14"/>
      <c r="E18" s="81">
        <v>25</v>
      </c>
      <c r="F18" s="15">
        <f t="shared" si="0"/>
        <v>25</v>
      </c>
      <c r="G18" s="16">
        <f t="shared" si="1"/>
        <v>0</v>
      </c>
      <c r="H18" s="17">
        <f t="shared" si="3"/>
        <v>1</v>
      </c>
      <c r="I18" s="74"/>
    </row>
    <row r="19" spans="1:9" ht="16.5" customHeight="1">
      <c r="A19" s="11">
        <v>12</v>
      </c>
      <c r="B19" s="12" t="s">
        <v>58</v>
      </c>
      <c r="C19" s="13" t="s">
        <v>59</v>
      </c>
      <c r="D19" s="14"/>
      <c r="E19" s="81">
        <v>25</v>
      </c>
      <c r="F19" s="15">
        <f t="shared" si="0"/>
        <v>25</v>
      </c>
      <c r="G19" s="16">
        <f t="shared" si="1"/>
        <v>0</v>
      </c>
      <c r="H19" s="17">
        <f t="shared" si="3"/>
        <v>1</v>
      </c>
      <c r="I19" s="74"/>
    </row>
    <row r="20" spans="1:9" ht="16.5" customHeight="1">
      <c r="A20" s="11">
        <v>13</v>
      </c>
      <c r="B20" s="12" t="s">
        <v>60</v>
      </c>
      <c r="C20" s="13" t="s">
        <v>61</v>
      </c>
      <c r="D20" s="14"/>
      <c r="E20" s="81">
        <v>28</v>
      </c>
      <c r="F20" s="15">
        <f t="shared" si="0"/>
        <v>28</v>
      </c>
      <c r="G20" s="16">
        <f t="shared" si="1"/>
        <v>0</v>
      </c>
      <c r="H20" s="17">
        <f t="shared" si="3"/>
        <v>1</v>
      </c>
      <c r="I20" s="74"/>
    </row>
    <row r="21" spans="1:9" ht="16.5" customHeight="1">
      <c r="A21" s="11">
        <v>14</v>
      </c>
      <c r="B21" s="12" t="s">
        <v>62</v>
      </c>
      <c r="C21" s="13" t="s">
        <v>63</v>
      </c>
      <c r="D21" s="14"/>
      <c r="E21" s="81">
        <v>29</v>
      </c>
      <c r="F21" s="15">
        <f t="shared" si="0"/>
        <v>29</v>
      </c>
      <c r="G21" s="16">
        <f t="shared" si="1"/>
        <v>0</v>
      </c>
      <c r="H21" s="17">
        <f t="shared" si="3"/>
        <v>1</v>
      </c>
      <c r="I21" s="74"/>
    </row>
    <row r="22" spans="1:9" ht="16.5" customHeight="1">
      <c r="A22" s="11">
        <v>15</v>
      </c>
      <c r="B22" s="12" t="s">
        <v>64</v>
      </c>
      <c r="C22" s="13" t="s">
        <v>65</v>
      </c>
      <c r="D22" s="14"/>
      <c r="E22" s="81">
        <v>24</v>
      </c>
      <c r="F22" s="15">
        <f t="shared" si="0"/>
        <v>24</v>
      </c>
      <c r="G22" s="16">
        <f t="shared" si="1"/>
        <v>0</v>
      </c>
      <c r="H22" s="17">
        <f t="shared" si="3"/>
        <v>1</v>
      </c>
      <c r="I22" s="74"/>
    </row>
    <row r="23" spans="1:9" ht="16.5" customHeight="1">
      <c r="A23" s="11">
        <v>16</v>
      </c>
      <c r="B23" s="12" t="s">
        <v>66</v>
      </c>
      <c r="C23" s="13" t="s">
        <v>67</v>
      </c>
      <c r="D23" s="14"/>
      <c r="E23" s="81">
        <v>27</v>
      </c>
      <c r="F23" s="15">
        <f t="shared" si="0"/>
        <v>27</v>
      </c>
      <c r="G23" s="16">
        <f t="shared" si="1"/>
        <v>0</v>
      </c>
      <c r="H23" s="17">
        <f t="shared" si="3"/>
        <v>1</v>
      </c>
      <c r="I23" s="74"/>
    </row>
    <row r="24" spans="1:9" ht="16.5" customHeight="1">
      <c r="A24" s="11">
        <v>17</v>
      </c>
      <c r="B24" s="12" t="s">
        <v>68</v>
      </c>
      <c r="C24" s="13" t="s">
        <v>69</v>
      </c>
      <c r="D24" s="14"/>
      <c r="E24" s="81">
        <v>24</v>
      </c>
      <c r="F24" s="15">
        <f t="shared" si="0"/>
        <v>24</v>
      </c>
      <c r="G24" s="16">
        <f t="shared" si="1"/>
        <v>0</v>
      </c>
      <c r="H24" s="17">
        <f t="shared" si="3"/>
        <v>1</v>
      </c>
      <c r="I24" s="74"/>
    </row>
    <row r="25" spans="1:9" ht="16.5" customHeight="1">
      <c r="A25" s="11">
        <v>18</v>
      </c>
      <c r="B25" s="12" t="s">
        <v>70</v>
      </c>
      <c r="C25" s="13" t="s">
        <v>71</v>
      </c>
      <c r="D25" s="14"/>
      <c r="E25" s="81">
        <v>29</v>
      </c>
      <c r="F25" s="15">
        <f t="shared" si="0"/>
        <v>29</v>
      </c>
      <c r="G25" s="16">
        <f t="shared" si="1"/>
        <v>0</v>
      </c>
      <c r="H25" s="17">
        <f t="shared" si="3"/>
        <v>1</v>
      </c>
      <c r="I25" s="74"/>
    </row>
    <row r="26" spans="1:9" ht="16.5" customHeight="1">
      <c r="A26" s="11">
        <v>19</v>
      </c>
      <c r="B26" s="12" t="s">
        <v>72</v>
      </c>
      <c r="C26" s="13" t="s">
        <v>73</v>
      </c>
      <c r="D26" s="14"/>
      <c r="E26" s="81">
        <v>29</v>
      </c>
      <c r="F26" s="15">
        <f t="shared" si="0"/>
        <v>29</v>
      </c>
      <c r="G26" s="16">
        <f t="shared" si="1"/>
        <v>0</v>
      </c>
      <c r="H26" s="17">
        <f t="shared" si="3"/>
        <v>1</v>
      </c>
      <c r="I26" s="74"/>
    </row>
    <row r="27" spans="1:9" ht="16.5" customHeight="1">
      <c r="A27" s="11">
        <v>20</v>
      </c>
      <c r="B27" s="12" t="s">
        <v>74</v>
      </c>
      <c r="C27" s="13" t="s">
        <v>75</v>
      </c>
      <c r="D27" s="14"/>
      <c r="E27" s="81">
        <v>25</v>
      </c>
      <c r="F27" s="15">
        <f t="shared" si="0"/>
        <v>25</v>
      </c>
      <c r="G27" s="16">
        <f t="shared" si="1"/>
        <v>0</v>
      </c>
      <c r="H27" s="17">
        <f t="shared" si="3"/>
        <v>1</v>
      </c>
      <c r="I27" s="74"/>
    </row>
    <row r="28" spans="1:9" ht="16.5" customHeight="1">
      <c r="A28" s="11">
        <v>21</v>
      </c>
      <c r="B28" s="12" t="s">
        <v>76</v>
      </c>
      <c r="C28" s="13" t="s">
        <v>77</v>
      </c>
      <c r="D28" s="14"/>
      <c r="E28" s="81">
        <v>29</v>
      </c>
      <c r="F28" s="15">
        <f t="shared" si="0"/>
        <v>29</v>
      </c>
      <c r="G28" s="16">
        <f t="shared" si="1"/>
        <v>0</v>
      </c>
      <c r="H28" s="17">
        <f t="shared" si="3"/>
        <v>1</v>
      </c>
      <c r="I28" s="74"/>
    </row>
    <row r="29" spans="1:9" ht="16.5" customHeight="1">
      <c r="A29" s="11">
        <v>22</v>
      </c>
      <c r="B29" s="12" t="s">
        <v>78</v>
      </c>
      <c r="C29" s="13" t="s">
        <v>79</v>
      </c>
      <c r="D29" s="14"/>
      <c r="E29" s="81">
        <v>24</v>
      </c>
      <c r="F29" s="15">
        <f t="shared" si="0"/>
        <v>24</v>
      </c>
      <c r="G29" s="16">
        <f t="shared" si="1"/>
        <v>0</v>
      </c>
      <c r="H29" s="17">
        <f t="shared" si="3"/>
        <v>1</v>
      </c>
      <c r="I29" s="74"/>
    </row>
    <row r="30" spans="1:9" ht="16.5" customHeight="1">
      <c r="A30" s="11">
        <v>23</v>
      </c>
      <c r="B30" s="12" t="s">
        <v>80</v>
      </c>
      <c r="C30" s="13" t="s">
        <v>81</v>
      </c>
      <c r="D30" s="14"/>
      <c r="E30" s="81">
        <v>24</v>
      </c>
      <c r="F30" s="15">
        <f t="shared" si="0"/>
        <v>24</v>
      </c>
      <c r="G30" s="16">
        <f t="shared" si="1"/>
        <v>0</v>
      </c>
      <c r="H30" s="17">
        <f t="shared" si="3"/>
        <v>1</v>
      </c>
      <c r="I30" s="74"/>
    </row>
    <row r="31" spans="1:9" ht="16.5" customHeight="1">
      <c r="A31" s="11">
        <v>24</v>
      </c>
      <c r="B31" s="12" t="s">
        <v>82</v>
      </c>
      <c r="C31" s="13" t="s">
        <v>83</v>
      </c>
      <c r="D31" s="14"/>
      <c r="E31" s="81">
        <v>25</v>
      </c>
      <c r="F31" s="15">
        <f t="shared" si="0"/>
        <v>25</v>
      </c>
      <c r="G31" s="16">
        <f t="shared" si="1"/>
        <v>0</v>
      </c>
      <c r="H31" s="17">
        <f t="shared" si="3"/>
        <v>1</v>
      </c>
      <c r="I31" s="74"/>
    </row>
    <row r="32" spans="1:9" ht="16.5" customHeight="1">
      <c r="A32" s="11">
        <v>25</v>
      </c>
      <c r="B32" s="12" t="s">
        <v>84</v>
      </c>
      <c r="C32" s="13" t="s">
        <v>85</v>
      </c>
      <c r="D32" s="14"/>
      <c r="E32" s="81">
        <v>25</v>
      </c>
      <c r="F32" s="15">
        <f t="shared" si="0"/>
        <v>25</v>
      </c>
      <c r="G32" s="16">
        <f t="shared" si="1"/>
        <v>0</v>
      </c>
      <c r="H32" s="17">
        <f t="shared" si="3"/>
        <v>1</v>
      </c>
      <c r="I32" s="74"/>
    </row>
    <row r="33" spans="1:26" ht="16.5" customHeight="1">
      <c r="A33" s="11">
        <v>26</v>
      </c>
      <c r="B33" s="12" t="s">
        <v>86</v>
      </c>
      <c r="C33" s="13" t="s">
        <v>87</v>
      </c>
      <c r="D33" s="14"/>
      <c r="E33" s="81">
        <v>27</v>
      </c>
      <c r="F33" s="15">
        <f t="shared" si="0"/>
        <v>27</v>
      </c>
      <c r="G33" s="16">
        <f t="shared" si="1"/>
        <v>0</v>
      </c>
      <c r="H33" s="17">
        <f t="shared" si="3"/>
        <v>1</v>
      </c>
      <c r="I33" s="74"/>
    </row>
    <row r="34" spans="1:26" ht="16.5" customHeight="1">
      <c r="A34" s="11">
        <v>27</v>
      </c>
      <c r="B34" s="12" t="s">
        <v>88</v>
      </c>
      <c r="C34" s="13" t="s">
        <v>89</v>
      </c>
      <c r="D34" s="14"/>
      <c r="E34" s="81">
        <v>29</v>
      </c>
      <c r="F34" s="15">
        <f t="shared" si="0"/>
        <v>29</v>
      </c>
      <c r="G34" s="16">
        <f t="shared" si="1"/>
        <v>0</v>
      </c>
      <c r="H34" s="17">
        <f t="shared" si="3"/>
        <v>1</v>
      </c>
      <c r="I34" s="74"/>
    </row>
    <row r="35" spans="1:26" ht="16.5" customHeight="1">
      <c r="A35" s="11">
        <v>28</v>
      </c>
      <c r="B35" s="12" t="s">
        <v>90</v>
      </c>
      <c r="C35" s="13" t="s">
        <v>91</v>
      </c>
      <c r="D35" s="14"/>
      <c r="E35" s="81">
        <v>26</v>
      </c>
      <c r="F35" s="15">
        <f t="shared" si="0"/>
        <v>26</v>
      </c>
      <c r="G35" s="16">
        <f t="shared" si="1"/>
        <v>0</v>
      </c>
      <c r="H35" s="17">
        <f t="shared" si="3"/>
        <v>1</v>
      </c>
      <c r="I35" s="74"/>
    </row>
    <row r="36" spans="1:26" ht="16.5" customHeight="1">
      <c r="A36" s="11">
        <v>29</v>
      </c>
      <c r="B36" s="82" t="s">
        <v>92</v>
      </c>
      <c r="C36" s="13" t="s">
        <v>93</v>
      </c>
      <c r="D36" s="14"/>
      <c r="E36" s="75">
        <v>27</v>
      </c>
      <c r="F36" s="15">
        <f t="shared" si="0"/>
        <v>27</v>
      </c>
      <c r="G36" s="16">
        <f t="shared" si="1"/>
        <v>0</v>
      </c>
      <c r="H36" s="17">
        <f t="shared" si="3"/>
        <v>1</v>
      </c>
      <c r="I36" s="74"/>
    </row>
    <row r="37" spans="1:26" ht="16.5" customHeight="1">
      <c r="A37" s="11">
        <v>30</v>
      </c>
      <c r="B37" s="12" t="s">
        <v>94</v>
      </c>
      <c r="C37" s="13" t="s">
        <v>95</v>
      </c>
      <c r="D37" s="77"/>
      <c r="E37" s="81">
        <v>29</v>
      </c>
      <c r="F37" s="15">
        <f t="shared" si="0"/>
        <v>29</v>
      </c>
      <c r="G37" s="16">
        <f t="shared" si="1"/>
        <v>0</v>
      </c>
      <c r="H37" s="17">
        <f t="shared" si="3"/>
        <v>1</v>
      </c>
      <c r="I37" s="74"/>
    </row>
    <row r="38" spans="1:26" ht="16.5" customHeight="1">
      <c r="A38" s="11">
        <v>31</v>
      </c>
      <c r="B38" s="12" t="s">
        <v>96</v>
      </c>
      <c r="C38" s="13" t="s">
        <v>97</v>
      </c>
      <c r="D38" s="77"/>
      <c r="E38" s="81">
        <v>28</v>
      </c>
      <c r="F38" s="15">
        <f t="shared" si="0"/>
        <v>28</v>
      </c>
      <c r="G38" s="16">
        <f t="shared" si="1"/>
        <v>0</v>
      </c>
      <c r="H38" s="17">
        <f t="shared" si="3"/>
        <v>1</v>
      </c>
      <c r="I38" s="74"/>
    </row>
    <row r="39" spans="1:26" ht="16.5" customHeight="1">
      <c r="A39" s="11">
        <v>32</v>
      </c>
      <c r="B39" s="12" t="s">
        <v>98</v>
      </c>
      <c r="C39" s="13" t="s">
        <v>99</v>
      </c>
      <c r="D39" s="77"/>
      <c r="E39" s="81">
        <v>30</v>
      </c>
      <c r="F39" s="15">
        <f t="shared" si="0"/>
        <v>30</v>
      </c>
      <c r="G39" s="16">
        <f t="shared" si="1"/>
        <v>0</v>
      </c>
      <c r="H39" s="17">
        <f t="shared" si="3"/>
        <v>1</v>
      </c>
      <c r="I39" s="74"/>
    </row>
    <row r="40" spans="1:26" ht="16.5" customHeight="1">
      <c r="A40" s="11">
        <v>33</v>
      </c>
      <c r="B40" s="12" t="s">
        <v>100</v>
      </c>
      <c r="C40" s="13" t="s">
        <v>101</v>
      </c>
      <c r="D40" s="77"/>
      <c r="E40" s="81">
        <v>29</v>
      </c>
      <c r="F40" s="15">
        <f t="shared" si="0"/>
        <v>29</v>
      </c>
      <c r="G40" s="16">
        <f t="shared" si="1"/>
        <v>0</v>
      </c>
      <c r="H40" s="17">
        <f t="shared" si="3"/>
        <v>1</v>
      </c>
      <c r="I40" s="74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6.5" customHeight="1">
      <c r="A41" s="11">
        <v>34</v>
      </c>
      <c r="B41" s="12" t="s">
        <v>102</v>
      </c>
      <c r="C41" s="13" t="s">
        <v>103</v>
      </c>
      <c r="D41" s="77"/>
      <c r="E41" s="81">
        <v>30</v>
      </c>
      <c r="F41" s="15">
        <f t="shared" si="0"/>
        <v>30</v>
      </c>
      <c r="G41" s="16">
        <f t="shared" si="1"/>
        <v>0</v>
      </c>
      <c r="H41" s="17">
        <f t="shared" si="3"/>
        <v>1</v>
      </c>
      <c r="I41" s="74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6.5" customHeight="1">
      <c r="A42" s="11">
        <v>35</v>
      </c>
      <c r="B42" s="12" t="s">
        <v>104</v>
      </c>
      <c r="C42" s="13" t="s">
        <v>105</v>
      </c>
      <c r="D42" s="77"/>
      <c r="E42" s="81">
        <v>20</v>
      </c>
      <c r="F42" s="15">
        <f t="shared" si="0"/>
        <v>20</v>
      </c>
      <c r="G42" s="16">
        <f t="shared" si="1"/>
        <v>0</v>
      </c>
      <c r="H42" s="17">
        <f t="shared" si="3"/>
        <v>0</v>
      </c>
      <c r="I42" s="74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6.5" customHeight="1">
      <c r="A43" s="11">
        <v>36</v>
      </c>
      <c r="B43" s="12" t="s">
        <v>106</v>
      </c>
      <c r="C43" s="13" t="s">
        <v>107</v>
      </c>
      <c r="D43" s="78"/>
      <c r="E43" s="81">
        <v>20</v>
      </c>
      <c r="F43" s="15">
        <f t="shared" si="0"/>
        <v>20</v>
      </c>
      <c r="G43" s="16">
        <f t="shared" si="1"/>
        <v>0</v>
      </c>
      <c r="H43" s="17">
        <f t="shared" si="3"/>
        <v>0</v>
      </c>
      <c r="I43" s="74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6.5" customHeight="1">
      <c r="A44" s="11">
        <v>37</v>
      </c>
      <c r="B44" s="12" t="s">
        <v>108</v>
      </c>
      <c r="C44" s="13" t="s">
        <v>109</v>
      </c>
      <c r="D44" s="77"/>
      <c r="E44" s="81">
        <v>22</v>
      </c>
      <c r="F44" s="15">
        <f t="shared" si="0"/>
        <v>22</v>
      </c>
      <c r="G44" s="16">
        <f t="shared" si="1"/>
        <v>0</v>
      </c>
      <c r="H44" s="17">
        <f t="shared" si="3"/>
        <v>0</v>
      </c>
      <c r="I44" s="74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6.5" customHeight="1">
      <c r="A45" s="11">
        <v>38</v>
      </c>
      <c r="B45" s="12" t="s">
        <v>110</v>
      </c>
      <c r="C45" s="13" t="s">
        <v>111</v>
      </c>
      <c r="D45" s="77"/>
      <c r="E45" s="81">
        <v>30</v>
      </c>
      <c r="F45" s="15">
        <f t="shared" si="0"/>
        <v>30</v>
      </c>
      <c r="G45" s="16">
        <f t="shared" si="1"/>
        <v>0</v>
      </c>
      <c r="H45" s="17">
        <f t="shared" si="3"/>
        <v>1</v>
      </c>
      <c r="I45" s="74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6.5" customHeight="1">
      <c r="A46" s="11">
        <v>39</v>
      </c>
      <c r="B46" s="12" t="s">
        <v>112</v>
      </c>
      <c r="C46" s="13" t="s">
        <v>113</v>
      </c>
      <c r="D46" s="77"/>
      <c r="E46" s="81">
        <v>30</v>
      </c>
      <c r="F46" s="15">
        <f t="shared" si="0"/>
        <v>30</v>
      </c>
      <c r="G46" s="16">
        <f t="shared" si="1"/>
        <v>0</v>
      </c>
      <c r="H46" s="17">
        <f t="shared" si="3"/>
        <v>1</v>
      </c>
      <c r="I46" s="74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6.5" customHeight="1">
      <c r="A47" s="11">
        <v>40</v>
      </c>
      <c r="B47" s="12" t="s">
        <v>114</v>
      </c>
      <c r="C47" s="13" t="s">
        <v>115</v>
      </c>
      <c r="D47" s="77"/>
      <c r="E47" s="81">
        <v>22</v>
      </c>
      <c r="F47" s="15">
        <f t="shared" si="0"/>
        <v>22</v>
      </c>
      <c r="G47" s="16">
        <f t="shared" si="1"/>
        <v>0</v>
      </c>
      <c r="H47" s="17">
        <f t="shared" si="3"/>
        <v>0</v>
      </c>
      <c r="I47" s="74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6.5" customHeight="1">
      <c r="A48" s="11">
        <v>41</v>
      </c>
      <c r="B48" s="12" t="s">
        <v>116</v>
      </c>
      <c r="C48" s="13" t="s">
        <v>117</v>
      </c>
      <c r="D48" s="77"/>
      <c r="E48" s="81">
        <v>25</v>
      </c>
      <c r="F48" s="15">
        <f t="shared" si="0"/>
        <v>25</v>
      </c>
      <c r="G48" s="16">
        <f t="shared" si="1"/>
        <v>0</v>
      </c>
      <c r="H48" s="17">
        <f t="shared" si="3"/>
        <v>1</v>
      </c>
      <c r="I48" s="74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9" ht="16.5" customHeight="1">
      <c r="A49" s="11">
        <v>42</v>
      </c>
      <c r="B49" s="12" t="s">
        <v>118</v>
      </c>
      <c r="C49" s="13" t="s">
        <v>119</v>
      </c>
      <c r="D49" s="77"/>
      <c r="E49" s="81">
        <v>26</v>
      </c>
      <c r="F49" s="15">
        <f t="shared" si="0"/>
        <v>26</v>
      </c>
      <c r="G49" s="16">
        <f t="shared" si="1"/>
        <v>0</v>
      </c>
      <c r="H49" s="17">
        <f t="shared" si="3"/>
        <v>1</v>
      </c>
      <c r="I49" s="74"/>
    </row>
    <row r="50" spans="1:9" ht="16.5" customHeight="1">
      <c r="A50" s="11">
        <v>43</v>
      </c>
      <c r="B50" s="12" t="s">
        <v>120</v>
      </c>
      <c r="C50" s="13" t="s">
        <v>121</v>
      </c>
      <c r="D50" s="77"/>
      <c r="E50" s="81">
        <v>20</v>
      </c>
      <c r="F50" s="15">
        <f t="shared" si="0"/>
        <v>20</v>
      </c>
      <c r="G50" s="16">
        <f t="shared" si="1"/>
        <v>0</v>
      </c>
      <c r="H50" s="17">
        <f t="shared" si="3"/>
        <v>0</v>
      </c>
      <c r="I50" s="74"/>
    </row>
    <row r="51" spans="1:9" ht="16.5" customHeight="1">
      <c r="A51" s="11">
        <v>44</v>
      </c>
      <c r="B51" s="12" t="s">
        <v>122</v>
      </c>
      <c r="C51" s="13" t="s">
        <v>123</v>
      </c>
      <c r="D51" s="77"/>
      <c r="E51" s="81">
        <v>28</v>
      </c>
      <c r="F51" s="15">
        <f t="shared" si="0"/>
        <v>28</v>
      </c>
      <c r="G51" s="16">
        <f t="shared" si="1"/>
        <v>0</v>
      </c>
      <c r="H51" s="17">
        <f t="shared" si="3"/>
        <v>1</v>
      </c>
      <c r="I51" s="74"/>
    </row>
    <row r="52" spans="1:9" ht="16.5" customHeight="1">
      <c r="A52" s="11">
        <v>45</v>
      </c>
      <c r="B52" s="12" t="s">
        <v>124</v>
      </c>
      <c r="C52" s="13" t="s">
        <v>125</v>
      </c>
      <c r="D52" s="77"/>
      <c r="E52" s="81">
        <v>20</v>
      </c>
      <c r="F52" s="15">
        <f t="shared" si="0"/>
        <v>20</v>
      </c>
      <c r="G52" s="16">
        <f t="shared" si="1"/>
        <v>0</v>
      </c>
      <c r="H52" s="17">
        <f t="shared" si="3"/>
        <v>0</v>
      </c>
      <c r="I52" s="74"/>
    </row>
    <row r="53" spans="1:9" ht="16.5" customHeight="1">
      <c r="A53" s="11">
        <v>46</v>
      </c>
      <c r="B53" s="12" t="s">
        <v>126</v>
      </c>
      <c r="C53" s="13" t="s">
        <v>127</v>
      </c>
      <c r="D53" s="77"/>
      <c r="E53" s="81">
        <v>27</v>
      </c>
      <c r="F53" s="15">
        <f t="shared" si="0"/>
        <v>27</v>
      </c>
      <c r="G53" s="16">
        <f t="shared" si="1"/>
        <v>0</v>
      </c>
      <c r="H53" s="17">
        <f t="shared" si="3"/>
        <v>1</v>
      </c>
      <c r="I53" s="74"/>
    </row>
    <row r="54" spans="1:9" ht="16.5" customHeight="1">
      <c r="A54" s="11">
        <v>47</v>
      </c>
      <c r="B54" s="12" t="s">
        <v>128</v>
      </c>
      <c r="C54" s="13" t="s">
        <v>129</v>
      </c>
      <c r="D54" s="77"/>
      <c r="E54" s="81">
        <v>27</v>
      </c>
      <c r="F54" s="15">
        <f t="shared" si="0"/>
        <v>27</v>
      </c>
      <c r="G54" s="16">
        <f t="shared" si="1"/>
        <v>0</v>
      </c>
      <c r="H54" s="17">
        <f t="shared" si="3"/>
        <v>1</v>
      </c>
      <c r="I54" s="74"/>
    </row>
    <row r="55" spans="1:9" ht="16.5" customHeight="1">
      <c r="A55" s="11">
        <v>48</v>
      </c>
      <c r="B55" s="12" t="s">
        <v>130</v>
      </c>
      <c r="C55" s="13" t="s">
        <v>131</v>
      </c>
      <c r="D55" s="77"/>
      <c r="E55" s="81">
        <v>20</v>
      </c>
      <c r="F55" s="15">
        <f t="shared" si="0"/>
        <v>20</v>
      </c>
      <c r="G55" s="16">
        <f t="shared" si="1"/>
        <v>0</v>
      </c>
      <c r="H55" s="17">
        <f t="shared" si="3"/>
        <v>0</v>
      </c>
      <c r="I55" s="74"/>
    </row>
    <row r="56" spans="1:9" ht="16.5" customHeight="1">
      <c r="A56" s="11">
        <v>49</v>
      </c>
      <c r="B56" s="12" t="s">
        <v>132</v>
      </c>
      <c r="C56" s="13" t="s">
        <v>133</v>
      </c>
      <c r="D56" s="77"/>
      <c r="E56" s="81">
        <v>29</v>
      </c>
      <c r="F56" s="15">
        <f t="shared" si="0"/>
        <v>29</v>
      </c>
      <c r="G56" s="16">
        <f t="shared" si="1"/>
        <v>0</v>
      </c>
      <c r="H56" s="17">
        <f t="shared" si="3"/>
        <v>1</v>
      </c>
      <c r="I56" s="74"/>
    </row>
    <row r="57" spans="1:9" ht="16.5" customHeight="1">
      <c r="A57" s="11">
        <v>50</v>
      </c>
      <c r="B57" s="12" t="s">
        <v>134</v>
      </c>
      <c r="C57" s="13" t="s">
        <v>135</v>
      </c>
      <c r="D57" s="77"/>
      <c r="E57" s="81">
        <v>28</v>
      </c>
      <c r="F57" s="15">
        <f t="shared" si="0"/>
        <v>28</v>
      </c>
      <c r="G57" s="16">
        <f t="shared" si="1"/>
        <v>0</v>
      </c>
      <c r="H57" s="17">
        <f t="shared" si="3"/>
        <v>1</v>
      </c>
      <c r="I57" s="74"/>
    </row>
    <row r="58" spans="1:9" ht="16.5" customHeight="1">
      <c r="A58" s="11">
        <v>51</v>
      </c>
      <c r="B58" s="12" t="s">
        <v>136</v>
      </c>
      <c r="C58" s="13" t="s">
        <v>137</v>
      </c>
      <c r="D58" s="77"/>
      <c r="E58" s="81">
        <v>29</v>
      </c>
      <c r="F58" s="15">
        <f t="shared" si="0"/>
        <v>29</v>
      </c>
      <c r="G58" s="16">
        <f t="shared" si="1"/>
        <v>0</v>
      </c>
      <c r="H58" s="17">
        <f t="shared" si="3"/>
        <v>1</v>
      </c>
      <c r="I58" s="74"/>
    </row>
    <row r="59" spans="1:9" ht="16.5" customHeight="1">
      <c r="A59" s="11">
        <v>52</v>
      </c>
      <c r="B59" s="12" t="s">
        <v>138</v>
      </c>
      <c r="C59" s="13" t="s">
        <v>139</v>
      </c>
      <c r="D59" s="77"/>
      <c r="E59" s="81">
        <v>30</v>
      </c>
      <c r="F59" s="15">
        <f t="shared" si="0"/>
        <v>30</v>
      </c>
      <c r="G59" s="16">
        <f t="shared" si="1"/>
        <v>0</v>
      </c>
      <c r="H59" s="17">
        <f t="shared" si="3"/>
        <v>1</v>
      </c>
      <c r="I59" s="74"/>
    </row>
    <row r="60" spans="1:9" ht="16.5" customHeight="1">
      <c r="A60" s="11">
        <v>53</v>
      </c>
      <c r="B60" s="12" t="s">
        <v>140</v>
      </c>
      <c r="C60" s="13" t="s">
        <v>141</v>
      </c>
      <c r="D60" s="77"/>
      <c r="E60" s="81">
        <v>26</v>
      </c>
      <c r="F60" s="15">
        <f t="shared" si="0"/>
        <v>26</v>
      </c>
      <c r="G60" s="16">
        <f t="shared" si="1"/>
        <v>0</v>
      </c>
      <c r="H60" s="17">
        <f t="shared" si="3"/>
        <v>1</v>
      </c>
      <c r="I60" s="74"/>
    </row>
    <row r="61" spans="1:9" ht="16.5" customHeight="1">
      <c r="A61" s="11">
        <v>54</v>
      </c>
      <c r="B61" s="12" t="s">
        <v>142</v>
      </c>
      <c r="C61" s="13" t="s">
        <v>143</v>
      </c>
      <c r="D61" s="77"/>
      <c r="E61" s="81">
        <v>24</v>
      </c>
      <c r="F61" s="15">
        <f t="shared" si="0"/>
        <v>24</v>
      </c>
      <c r="G61" s="16">
        <f t="shared" si="1"/>
        <v>0</v>
      </c>
      <c r="H61" s="17">
        <f t="shared" si="3"/>
        <v>1</v>
      </c>
      <c r="I61" s="74"/>
    </row>
    <row r="62" spans="1:9" ht="16.5" customHeight="1">
      <c r="A62" s="11">
        <v>55</v>
      </c>
      <c r="B62" s="12" t="s">
        <v>144</v>
      </c>
      <c r="C62" s="13" t="s">
        <v>145</v>
      </c>
      <c r="D62" s="77"/>
      <c r="E62" s="81">
        <v>25</v>
      </c>
      <c r="F62" s="15">
        <f t="shared" si="0"/>
        <v>25</v>
      </c>
      <c r="G62" s="16">
        <f t="shared" si="1"/>
        <v>0</v>
      </c>
      <c r="H62" s="17">
        <f t="shared" si="3"/>
        <v>1</v>
      </c>
      <c r="I62" s="74"/>
    </row>
    <row r="63" spans="1:9" ht="16.5" customHeight="1">
      <c r="A63" s="11">
        <v>56</v>
      </c>
      <c r="B63" s="12" t="s">
        <v>146</v>
      </c>
      <c r="C63" s="13" t="s">
        <v>147</v>
      </c>
      <c r="D63" s="77"/>
      <c r="E63" s="81">
        <v>29</v>
      </c>
      <c r="F63" s="15">
        <f t="shared" si="0"/>
        <v>29</v>
      </c>
      <c r="G63" s="16">
        <f t="shared" si="1"/>
        <v>0</v>
      </c>
      <c r="H63" s="17">
        <f t="shared" si="3"/>
        <v>1</v>
      </c>
      <c r="I63" s="74"/>
    </row>
    <row r="64" spans="1:9" ht="16.5" customHeight="1">
      <c r="A64" s="11">
        <v>57</v>
      </c>
      <c r="B64" s="12" t="s">
        <v>148</v>
      </c>
      <c r="C64" s="13" t="s">
        <v>149</v>
      </c>
      <c r="D64" s="77"/>
      <c r="E64" s="81">
        <v>22</v>
      </c>
      <c r="F64" s="15">
        <f t="shared" si="0"/>
        <v>22</v>
      </c>
      <c r="G64" s="16">
        <f t="shared" si="1"/>
        <v>0</v>
      </c>
      <c r="H64" s="17">
        <f t="shared" si="3"/>
        <v>0</v>
      </c>
      <c r="I64" s="74"/>
    </row>
    <row r="65" spans="1:9" ht="16.5" customHeight="1">
      <c r="A65" s="11">
        <v>58</v>
      </c>
      <c r="B65" s="12" t="s">
        <v>150</v>
      </c>
      <c r="C65" s="13" t="s">
        <v>151</v>
      </c>
      <c r="D65" s="77"/>
      <c r="E65" s="81">
        <v>23</v>
      </c>
      <c r="F65" s="15">
        <f t="shared" si="0"/>
        <v>23</v>
      </c>
      <c r="G65" s="16">
        <f t="shared" si="1"/>
        <v>0</v>
      </c>
      <c r="H65" s="17">
        <f t="shared" si="3"/>
        <v>1</v>
      </c>
      <c r="I65" s="74"/>
    </row>
    <row r="66" spans="1:9" ht="16.5" customHeight="1">
      <c r="A66" s="11">
        <v>59</v>
      </c>
      <c r="B66" s="12" t="s">
        <v>152</v>
      </c>
      <c r="C66" s="13" t="s">
        <v>153</v>
      </c>
      <c r="D66" s="77"/>
      <c r="E66" s="81">
        <v>25</v>
      </c>
      <c r="F66" s="15">
        <f t="shared" si="0"/>
        <v>25</v>
      </c>
      <c r="G66" s="16">
        <f t="shared" si="1"/>
        <v>0</v>
      </c>
      <c r="H66" s="17">
        <f t="shared" si="3"/>
        <v>1</v>
      </c>
      <c r="I66" s="74"/>
    </row>
    <row r="67" spans="1:9" ht="16.5" customHeight="1">
      <c r="A67" s="11">
        <v>60</v>
      </c>
      <c r="B67" s="12" t="s">
        <v>154</v>
      </c>
      <c r="C67" s="13" t="s">
        <v>155</v>
      </c>
      <c r="D67" s="77"/>
      <c r="E67" s="81">
        <v>26</v>
      </c>
      <c r="F67" s="15">
        <f t="shared" si="0"/>
        <v>26</v>
      </c>
      <c r="G67" s="16">
        <f t="shared" si="1"/>
        <v>0</v>
      </c>
      <c r="H67" s="17">
        <f t="shared" si="3"/>
        <v>1</v>
      </c>
      <c r="I67" s="74"/>
    </row>
    <row r="68" spans="1:9" ht="16.5" customHeight="1">
      <c r="A68" s="11">
        <v>61</v>
      </c>
      <c r="B68" s="12" t="s">
        <v>156</v>
      </c>
      <c r="C68" s="13" t="s">
        <v>157</v>
      </c>
      <c r="D68" s="77"/>
      <c r="E68" s="81">
        <v>26</v>
      </c>
      <c r="F68" s="15">
        <f t="shared" si="0"/>
        <v>26</v>
      </c>
      <c r="G68" s="16">
        <f t="shared" si="1"/>
        <v>0</v>
      </c>
      <c r="H68" s="17">
        <f t="shared" si="3"/>
        <v>1</v>
      </c>
      <c r="I68" s="74"/>
    </row>
    <row r="69" spans="1:9" ht="16.5" customHeight="1">
      <c r="A69" s="11">
        <v>62</v>
      </c>
      <c r="B69" s="12" t="s">
        <v>158</v>
      </c>
      <c r="C69" s="13" t="s">
        <v>159</v>
      </c>
      <c r="D69" s="77"/>
      <c r="E69" s="81">
        <v>29</v>
      </c>
      <c r="F69" s="15">
        <f t="shared" si="0"/>
        <v>29</v>
      </c>
      <c r="G69" s="16">
        <f t="shared" si="1"/>
        <v>0</v>
      </c>
      <c r="H69" s="17">
        <f t="shared" si="3"/>
        <v>1</v>
      </c>
      <c r="I69" s="74"/>
    </row>
    <row r="70" spans="1:9" ht="16.5" customHeight="1">
      <c r="A70" s="11">
        <v>63</v>
      </c>
      <c r="B70" s="12" t="s">
        <v>160</v>
      </c>
      <c r="C70" s="13" t="s">
        <v>161</v>
      </c>
      <c r="D70" s="77"/>
      <c r="E70" s="81">
        <v>27</v>
      </c>
      <c r="F70" s="15">
        <f t="shared" si="0"/>
        <v>27</v>
      </c>
      <c r="G70" s="16">
        <f t="shared" si="1"/>
        <v>0</v>
      </c>
      <c r="H70" s="17">
        <f t="shared" si="3"/>
        <v>1</v>
      </c>
      <c r="I70" s="74"/>
    </row>
    <row r="71" spans="1:9" ht="16.5" customHeight="1">
      <c r="A71" s="11">
        <v>64</v>
      </c>
      <c r="B71" s="12" t="s">
        <v>162</v>
      </c>
      <c r="C71" s="13" t="s">
        <v>163</v>
      </c>
      <c r="D71" s="77"/>
      <c r="E71" s="81">
        <v>28</v>
      </c>
      <c r="F71" s="15">
        <f t="shared" si="0"/>
        <v>28</v>
      </c>
      <c r="G71" s="16">
        <f t="shared" si="1"/>
        <v>0</v>
      </c>
      <c r="H71" s="17">
        <f t="shared" si="3"/>
        <v>1</v>
      </c>
      <c r="I71" s="74"/>
    </row>
    <row r="72" spans="1:9" ht="16.5" customHeight="1">
      <c r="A72" s="11">
        <v>65</v>
      </c>
      <c r="B72" s="12" t="s">
        <v>164</v>
      </c>
      <c r="C72" s="13" t="s">
        <v>165</v>
      </c>
      <c r="D72" s="77"/>
      <c r="E72" s="81">
        <v>27</v>
      </c>
      <c r="F72" s="15">
        <f t="shared" si="0"/>
        <v>27</v>
      </c>
      <c r="G72" s="16">
        <f t="shared" si="1"/>
        <v>0</v>
      </c>
      <c r="H72" s="17">
        <f t="shared" si="3"/>
        <v>1</v>
      </c>
      <c r="I72" s="74"/>
    </row>
    <row r="73" spans="1:9" ht="16.5" customHeight="1">
      <c r="A73" s="11">
        <v>66</v>
      </c>
      <c r="B73" s="82" t="s">
        <v>166</v>
      </c>
      <c r="C73" s="13" t="s">
        <v>167</v>
      </c>
      <c r="D73" s="14"/>
      <c r="E73" s="75">
        <v>24</v>
      </c>
      <c r="F73" s="15">
        <f t="shared" si="0"/>
        <v>24</v>
      </c>
      <c r="G73" s="16">
        <f t="shared" si="1"/>
        <v>0</v>
      </c>
      <c r="H73" s="17">
        <f t="shared" si="3"/>
        <v>1</v>
      </c>
      <c r="I73" s="74"/>
    </row>
    <row r="74" spans="1:9" ht="16.5" customHeight="1">
      <c r="A74" s="11">
        <v>67</v>
      </c>
      <c r="B74" s="12" t="s">
        <v>168</v>
      </c>
      <c r="C74" s="13" t="s">
        <v>169</v>
      </c>
      <c r="D74" s="77"/>
      <c r="E74" s="81">
        <v>27</v>
      </c>
      <c r="F74" s="15">
        <f t="shared" si="0"/>
        <v>27</v>
      </c>
      <c r="G74" s="16">
        <f t="shared" si="1"/>
        <v>0</v>
      </c>
      <c r="H74" s="17">
        <f t="shared" si="3"/>
        <v>1</v>
      </c>
      <c r="I74" s="74"/>
    </row>
    <row r="75" spans="1:9" ht="16.5" customHeight="1">
      <c r="A75" s="11">
        <v>68</v>
      </c>
      <c r="B75" s="12" t="s">
        <v>170</v>
      </c>
      <c r="C75" s="13" t="s">
        <v>171</v>
      </c>
      <c r="D75" s="77"/>
      <c r="E75" s="81">
        <v>24</v>
      </c>
      <c r="F75" s="15">
        <f t="shared" si="0"/>
        <v>24</v>
      </c>
      <c r="G75" s="16">
        <f t="shared" si="1"/>
        <v>0</v>
      </c>
      <c r="H75" s="17">
        <f t="shared" si="3"/>
        <v>1</v>
      </c>
      <c r="I75" s="74"/>
    </row>
    <row r="76" spans="1:9" ht="16.5" customHeight="1">
      <c r="A76" s="11">
        <v>69</v>
      </c>
      <c r="B76" s="12" t="s">
        <v>172</v>
      </c>
      <c r="C76" s="13" t="s">
        <v>173</v>
      </c>
      <c r="D76" s="77"/>
      <c r="E76" s="81">
        <v>29</v>
      </c>
      <c r="F76" s="15">
        <f t="shared" si="0"/>
        <v>29</v>
      </c>
      <c r="G76" s="16">
        <f t="shared" si="1"/>
        <v>0</v>
      </c>
      <c r="H76" s="17">
        <f t="shared" si="3"/>
        <v>1</v>
      </c>
      <c r="I76" s="74"/>
    </row>
    <row r="77" spans="1:9" ht="16.5" customHeight="1">
      <c r="A77" s="11">
        <v>70</v>
      </c>
      <c r="B77" s="12" t="s">
        <v>174</v>
      </c>
      <c r="C77" s="13" t="s">
        <v>175</v>
      </c>
      <c r="D77" s="77"/>
      <c r="E77" s="81">
        <v>28</v>
      </c>
      <c r="F77" s="15">
        <f t="shared" si="0"/>
        <v>28</v>
      </c>
      <c r="G77" s="16">
        <f t="shared" si="1"/>
        <v>0</v>
      </c>
      <c r="H77" s="17">
        <f t="shared" si="3"/>
        <v>1</v>
      </c>
      <c r="I77" s="74"/>
    </row>
    <row r="78" spans="1:9" ht="16.5" customHeight="1">
      <c r="A78" s="11">
        <v>71</v>
      </c>
      <c r="B78" s="12" t="s">
        <v>176</v>
      </c>
      <c r="C78" s="13" t="s">
        <v>177</v>
      </c>
      <c r="D78" s="77"/>
      <c r="E78" s="81">
        <v>24</v>
      </c>
      <c r="F78" s="15">
        <f t="shared" si="0"/>
        <v>24</v>
      </c>
      <c r="G78" s="16">
        <f t="shared" si="1"/>
        <v>0</v>
      </c>
      <c r="H78" s="17">
        <f t="shared" si="3"/>
        <v>1</v>
      </c>
      <c r="I78" s="74"/>
    </row>
    <row r="79" spans="1:9" ht="16.5" customHeight="1">
      <c r="A79" s="11">
        <v>72</v>
      </c>
      <c r="B79" s="12" t="s">
        <v>178</v>
      </c>
      <c r="C79" s="13" t="s">
        <v>179</v>
      </c>
      <c r="D79" s="77"/>
      <c r="E79" s="81">
        <v>27</v>
      </c>
      <c r="F79" s="15">
        <f t="shared" si="0"/>
        <v>27</v>
      </c>
      <c r="G79" s="16">
        <f t="shared" si="1"/>
        <v>0</v>
      </c>
      <c r="H79" s="17">
        <f t="shared" si="3"/>
        <v>1</v>
      </c>
      <c r="I79" s="74"/>
    </row>
    <row r="80" spans="1:9" ht="16.5" customHeight="1">
      <c r="A80" s="11">
        <v>73</v>
      </c>
      <c r="B80" s="12" t="s">
        <v>180</v>
      </c>
      <c r="C80" s="13" t="s">
        <v>181</v>
      </c>
      <c r="D80" s="77"/>
      <c r="E80" s="81">
        <v>29</v>
      </c>
      <c r="F80" s="15">
        <f t="shared" si="0"/>
        <v>29</v>
      </c>
      <c r="G80" s="16">
        <f t="shared" si="1"/>
        <v>0</v>
      </c>
      <c r="H80" s="17">
        <f t="shared" si="3"/>
        <v>1</v>
      </c>
      <c r="I80" s="74"/>
    </row>
    <row r="81" spans="1:26" ht="16.5" customHeight="1">
      <c r="A81" s="11">
        <v>74</v>
      </c>
      <c r="B81" s="12" t="s">
        <v>182</v>
      </c>
      <c r="C81" s="13" t="s">
        <v>183</v>
      </c>
      <c r="D81" s="77"/>
      <c r="E81" s="81">
        <v>26</v>
      </c>
      <c r="F81" s="15">
        <f t="shared" si="0"/>
        <v>26</v>
      </c>
      <c r="G81" s="16">
        <f t="shared" si="1"/>
        <v>0</v>
      </c>
      <c r="H81" s="17">
        <f t="shared" si="3"/>
        <v>1</v>
      </c>
      <c r="I81" s="74"/>
    </row>
    <row r="82" spans="1:26" ht="16.5" customHeight="1">
      <c r="A82" s="11">
        <v>75</v>
      </c>
      <c r="B82" s="12" t="s">
        <v>184</v>
      </c>
      <c r="C82" s="13" t="s">
        <v>185</v>
      </c>
      <c r="D82" s="77"/>
      <c r="E82" s="81">
        <v>27</v>
      </c>
      <c r="F82" s="15">
        <f t="shared" si="0"/>
        <v>27</v>
      </c>
      <c r="G82" s="16">
        <f t="shared" si="1"/>
        <v>0</v>
      </c>
      <c r="H82" s="17">
        <f t="shared" si="3"/>
        <v>1</v>
      </c>
      <c r="I82" s="74"/>
    </row>
    <row r="83" spans="1:26" ht="16.5" customHeight="1">
      <c r="A83" s="11">
        <v>76</v>
      </c>
      <c r="B83" s="12" t="s">
        <v>186</v>
      </c>
      <c r="C83" s="13" t="s">
        <v>187</v>
      </c>
      <c r="D83" s="77"/>
      <c r="E83" s="81">
        <v>30</v>
      </c>
      <c r="F83" s="15">
        <f t="shared" si="0"/>
        <v>30</v>
      </c>
      <c r="G83" s="16">
        <f t="shared" si="1"/>
        <v>0</v>
      </c>
      <c r="H83" s="17">
        <f t="shared" si="3"/>
        <v>1</v>
      </c>
      <c r="I83" s="74"/>
    </row>
    <row r="84" spans="1:26" ht="16.5" customHeight="1">
      <c r="A84" s="11">
        <v>77</v>
      </c>
      <c r="B84" s="12" t="s">
        <v>188</v>
      </c>
      <c r="C84" s="13" t="s">
        <v>189</v>
      </c>
      <c r="D84" s="77"/>
      <c r="E84" s="81">
        <v>26</v>
      </c>
      <c r="F84" s="15">
        <f t="shared" si="0"/>
        <v>26</v>
      </c>
      <c r="G84" s="16">
        <f t="shared" si="1"/>
        <v>0</v>
      </c>
      <c r="H84" s="17">
        <f t="shared" si="3"/>
        <v>1</v>
      </c>
      <c r="I84" s="74"/>
    </row>
    <row r="85" spans="1:26" ht="16.5" customHeight="1">
      <c r="A85" s="11">
        <v>78</v>
      </c>
      <c r="B85" s="12" t="s">
        <v>190</v>
      </c>
      <c r="C85" s="13" t="s">
        <v>191</v>
      </c>
      <c r="D85" s="77"/>
      <c r="E85" s="81">
        <v>20</v>
      </c>
      <c r="F85" s="15">
        <f t="shared" si="0"/>
        <v>20</v>
      </c>
      <c r="G85" s="16">
        <f t="shared" si="1"/>
        <v>0</v>
      </c>
      <c r="H85" s="17">
        <f t="shared" si="3"/>
        <v>0</v>
      </c>
      <c r="I85" s="74"/>
    </row>
    <row r="86" spans="1:26" ht="16.5" customHeight="1">
      <c r="A86" s="11">
        <v>79</v>
      </c>
      <c r="B86" s="12" t="s">
        <v>192</v>
      </c>
      <c r="C86" s="13" t="s">
        <v>193</v>
      </c>
      <c r="D86" s="77"/>
      <c r="E86" s="81">
        <v>28</v>
      </c>
      <c r="F86" s="15">
        <f t="shared" si="0"/>
        <v>28</v>
      </c>
      <c r="G86" s="16">
        <f t="shared" si="1"/>
        <v>0</v>
      </c>
      <c r="H86" s="17">
        <f t="shared" si="3"/>
        <v>1</v>
      </c>
      <c r="I86" s="74"/>
    </row>
    <row r="87" spans="1:26" ht="16.5" customHeight="1">
      <c r="A87" s="11">
        <v>80</v>
      </c>
      <c r="B87" s="12" t="s">
        <v>194</v>
      </c>
      <c r="C87" s="13" t="s">
        <v>195</v>
      </c>
      <c r="D87" s="77"/>
      <c r="E87" s="81">
        <v>28</v>
      </c>
      <c r="F87" s="15">
        <f t="shared" si="0"/>
        <v>28</v>
      </c>
      <c r="G87" s="16">
        <f t="shared" si="1"/>
        <v>0</v>
      </c>
      <c r="H87" s="17">
        <f t="shared" si="3"/>
        <v>1</v>
      </c>
      <c r="I87" s="74"/>
    </row>
    <row r="88" spans="1:26" ht="16.5" customHeight="1">
      <c r="A88" s="11">
        <v>81</v>
      </c>
      <c r="B88" s="12" t="s">
        <v>196</v>
      </c>
      <c r="C88" s="13" t="s">
        <v>197</v>
      </c>
      <c r="D88" s="77"/>
      <c r="E88" s="81">
        <v>25</v>
      </c>
      <c r="F88" s="15">
        <f t="shared" si="0"/>
        <v>25</v>
      </c>
      <c r="G88" s="16">
        <f t="shared" si="1"/>
        <v>0</v>
      </c>
      <c r="H88" s="17">
        <f t="shared" si="3"/>
        <v>1</v>
      </c>
      <c r="I88" s="74"/>
    </row>
    <row r="89" spans="1:26" ht="16.5" customHeight="1">
      <c r="A89" s="11">
        <v>82</v>
      </c>
      <c r="B89" s="12" t="s">
        <v>198</v>
      </c>
      <c r="C89" s="13" t="s">
        <v>199</v>
      </c>
      <c r="D89" s="79"/>
      <c r="E89" s="81">
        <v>27</v>
      </c>
      <c r="F89" s="15">
        <f t="shared" si="0"/>
        <v>27</v>
      </c>
      <c r="G89" s="16">
        <f t="shared" si="1"/>
        <v>0</v>
      </c>
      <c r="H89" s="17">
        <f t="shared" si="3"/>
        <v>1</v>
      </c>
      <c r="I89" s="74"/>
    </row>
    <row r="90" spans="1:26" ht="16.5" customHeight="1">
      <c r="A90" s="11">
        <v>83</v>
      </c>
      <c r="B90" s="12" t="s">
        <v>200</v>
      </c>
      <c r="C90" s="13" t="s">
        <v>201</v>
      </c>
      <c r="D90" s="77"/>
      <c r="E90" s="81">
        <v>30</v>
      </c>
      <c r="F90" s="15">
        <f t="shared" si="0"/>
        <v>30</v>
      </c>
      <c r="G90" s="16">
        <f t="shared" si="1"/>
        <v>0</v>
      </c>
      <c r="H90" s="17">
        <f t="shared" si="3"/>
        <v>1</v>
      </c>
      <c r="I90" s="74"/>
    </row>
    <row r="91" spans="1:26" ht="16.5" customHeight="1">
      <c r="A91" s="11">
        <v>84</v>
      </c>
      <c r="B91" s="12" t="s">
        <v>202</v>
      </c>
      <c r="C91" s="13" t="s">
        <v>203</v>
      </c>
      <c r="D91" s="77"/>
      <c r="E91" s="81">
        <v>24</v>
      </c>
      <c r="F91" s="15">
        <f t="shared" si="0"/>
        <v>24</v>
      </c>
      <c r="G91" s="16">
        <f t="shared" si="1"/>
        <v>0</v>
      </c>
      <c r="H91" s="17">
        <f t="shared" si="3"/>
        <v>1</v>
      </c>
      <c r="I91" s="74"/>
    </row>
    <row r="92" spans="1:26" ht="16.5" customHeight="1">
      <c r="A92" s="11">
        <v>85</v>
      </c>
      <c r="B92" s="12" t="s">
        <v>204</v>
      </c>
      <c r="C92" s="13" t="s">
        <v>205</v>
      </c>
      <c r="D92" s="77"/>
      <c r="E92" s="81">
        <v>29</v>
      </c>
      <c r="F92" s="15">
        <f t="shared" si="0"/>
        <v>29</v>
      </c>
      <c r="G92" s="16">
        <f t="shared" si="1"/>
        <v>0</v>
      </c>
      <c r="H92" s="17">
        <f t="shared" si="3"/>
        <v>1</v>
      </c>
      <c r="I92" s="74"/>
    </row>
    <row r="93" spans="1:26" ht="16.5" customHeight="1">
      <c r="A93" s="11">
        <v>86</v>
      </c>
      <c r="B93" s="12" t="s">
        <v>206</v>
      </c>
      <c r="C93" s="13" t="s">
        <v>207</v>
      </c>
      <c r="D93" s="77"/>
      <c r="E93" s="81">
        <v>29</v>
      </c>
      <c r="F93" s="15">
        <f t="shared" si="0"/>
        <v>29</v>
      </c>
      <c r="G93" s="16">
        <f t="shared" si="1"/>
        <v>0</v>
      </c>
      <c r="H93" s="17">
        <f t="shared" si="3"/>
        <v>1</v>
      </c>
      <c r="I93" s="74"/>
    </row>
    <row r="94" spans="1:26" ht="16.5" customHeight="1">
      <c r="A94" s="11">
        <v>87</v>
      </c>
      <c r="B94" s="12" t="s">
        <v>208</v>
      </c>
      <c r="C94" s="13" t="s">
        <v>209</v>
      </c>
      <c r="D94" s="77"/>
      <c r="E94" s="81">
        <v>30</v>
      </c>
      <c r="F94" s="15">
        <f t="shared" si="0"/>
        <v>30</v>
      </c>
      <c r="G94" s="16">
        <f t="shared" si="1"/>
        <v>0</v>
      </c>
      <c r="H94" s="17">
        <f t="shared" si="3"/>
        <v>1</v>
      </c>
      <c r="I94" s="74"/>
    </row>
    <row r="95" spans="1:26" ht="16.5" customHeight="1">
      <c r="A95" s="11">
        <v>88</v>
      </c>
      <c r="B95" s="12" t="s">
        <v>210</v>
      </c>
      <c r="C95" s="13" t="s">
        <v>211</v>
      </c>
      <c r="D95" s="77"/>
      <c r="E95" s="81">
        <v>29</v>
      </c>
      <c r="F95" s="15">
        <f t="shared" si="0"/>
        <v>29</v>
      </c>
      <c r="G95" s="16">
        <f t="shared" si="1"/>
        <v>0</v>
      </c>
      <c r="H95" s="17">
        <f t="shared" si="3"/>
        <v>1</v>
      </c>
      <c r="I95" s="74"/>
    </row>
    <row r="96" spans="1:26" ht="16.5" customHeight="1">
      <c r="A96" s="11">
        <v>89</v>
      </c>
      <c r="B96" s="12" t="s">
        <v>212</v>
      </c>
      <c r="C96" s="13" t="s">
        <v>213</v>
      </c>
      <c r="D96" s="77"/>
      <c r="E96" s="81">
        <v>23</v>
      </c>
      <c r="F96" s="15">
        <f t="shared" si="0"/>
        <v>23</v>
      </c>
      <c r="G96" s="16">
        <f t="shared" si="1"/>
        <v>0</v>
      </c>
      <c r="H96" s="17">
        <f t="shared" si="3"/>
        <v>1</v>
      </c>
      <c r="I96" s="74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6.5" customHeight="1">
      <c r="A97" s="11">
        <v>90</v>
      </c>
      <c r="B97" s="12" t="s">
        <v>214</v>
      </c>
      <c r="C97" s="13" t="s">
        <v>215</v>
      </c>
      <c r="D97" s="77"/>
      <c r="E97" s="81">
        <v>30</v>
      </c>
      <c r="F97" s="15">
        <f t="shared" si="0"/>
        <v>30</v>
      </c>
      <c r="G97" s="16">
        <f t="shared" si="1"/>
        <v>0</v>
      </c>
      <c r="H97" s="17">
        <f t="shared" si="3"/>
        <v>1</v>
      </c>
      <c r="I97" s="74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6.5" customHeight="1">
      <c r="A98" s="11">
        <v>91</v>
      </c>
      <c r="B98" s="82" t="s">
        <v>216</v>
      </c>
      <c r="C98" s="13" t="s">
        <v>217</v>
      </c>
      <c r="D98" s="77"/>
      <c r="E98" s="75">
        <v>26</v>
      </c>
      <c r="F98" s="15">
        <f t="shared" si="0"/>
        <v>26</v>
      </c>
      <c r="G98" s="16">
        <f t="shared" si="1"/>
        <v>0</v>
      </c>
      <c r="H98" s="17">
        <f t="shared" si="3"/>
        <v>1</v>
      </c>
      <c r="I98" s="74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6.5" customHeight="1">
      <c r="A99" s="11">
        <v>92</v>
      </c>
      <c r="B99" s="12" t="s">
        <v>218</v>
      </c>
      <c r="C99" s="13" t="s">
        <v>219</v>
      </c>
      <c r="D99" s="77"/>
      <c r="E99" s="81">
        <v>24</v>
      </c>
      <c r="F99" s="15">
        <f t="shared" si="0"/>
        <v>24</v>
      </c>
      <c r="G99" s="16">
        <f t="shared" si="1"/>
        <v>0</v>
      </c>
      <c r="H99" s="17">
        <f t="shared" si="3"/>
        <v>1</v>
      </c>
      <c r="I99" s="74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6.5" customHeight="1">
      <c r="A100" s="11">
        <v>93</v>
      </c>
      <c r="B100" s="12" t="s">
        <v>220</v>
      </c>
      <c r="C100" s="13" t="s">
        <v>221</v>
      </c>
      <c r="D100" s="77"/>
      <c r="E100" s="81">
        <v>25</v>
      </c>
      <c r="F100" s="15">
        <f t="shared" si="0"/>
        <v>25</v>
      </c>
      <c r="G100" s="16">
        <f t="shared" si="1"/>
        <v>0</v>
      </c>
      <c r="H100" s="17">
        <f t="shared" si="3"/>
        <v>1</v>
      </c>
      <c r="I100" s="74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6.5" customHeight="1">
      <c r="A101" s="11">
        <v>94</v>
      </c>
      <c r="B101" s="12" t="s">
        <v>222</v>
      </c>
      <c r="C101" s="13" t="s">
        <v>223</v>
      </c>
      <c r="D101" s="77"/>
      <c r="E101" s="81">
        <v>29</v>
      </c>
      <c r="F101" s="15">
        <f t="shared" si="0"/>
        <v>29</v>
      </c>
      <c r="G101" s="16">
        <f t="shared" si="1"/>
        <v>0</v>
      </c>
      <c r="H101" s="17">
        <f t="shared" si="3"/>
        <v>1</v>
      </c>
      <c r="I101" s="74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6.5" customHeight="1">
      <c r="A102" s="11">
        <v>95</v>
      </c>
      <c r="B102" s="12" t="s">
        <v>224</v>
      </c>
      <c r="C102" s="13" t="s">
        <v>225</v>
      </c>
      <c r="D102" s="77"/>
      <c r="E102" s="81">
        <v>27</v>
      </c>
      <c r="F102" s="15">
        <f t="shared" si="0"/>
        <v>27</v>
      </c>
      <c r="G102" s="16">
        <f t="shared" si="1"/>
        <v>0</v>
      </c>
      <c r="H102" s="17">
        <f t="shared" si="3"/>
        <v>1</v>
      </c>
      <c r="I102" s="74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6.5" customHeight="1">
      <c r="A103" s="11">
        <v>96</v>
      </c>
      <c r="B103" s="12" t="s">
        <v>226</v>
      </c>
      <c r="C103" s="13" t="s">
        <v>227</v>
      </c>
      <c r="D103" s="77"/>
      <c r="E103" s="81">
        <v>29</v>
      </c>
      <c r="F103" s="15">
        <f t="shared" si="0"/>
        <v>29</v>
      </c>
      <c r="G103" s="16">
        <f t="shared" si="1"/>
        <v>0</v>
      </c>
      <c r="H103" s="17">
        <f t="shared" si="3"/>
        <v>1</v>
      </c>
      <c r="I103" s="74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6.5" customHeight="1">
      <c r="A104" s="11">
        <v>97</v>
      </c>
      <c r="B104" s="12" t="s">
        <v>228</v>
      </c>
      <c r="C104" s="13" t="s">
        <v>229</v>
      </c>
      <c r="D104" s="77"/>
      <c r="E104" s="81">
        <v>29</v>
      </c>
      <c r="F104" s="15">
        <f t="shared" si="0"/>
        <v>29</v>
      </c>
      <c r="G104" s="16">
        <f t="shared" si="1"/>
        <v>0</v>
      </c>
      <c r="H104" s="17">
        <f t="shared" si="3"/>
        <v>1</v>
      </c>
      <c r="I104" s="74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6.5" customHeight="1">
      <c r="A105" s="11">
        <v>98</v>
      </c>
      <c r="B105" s="12" t="s">
        <v>230</v>
      </c>
      <c r="C105" s="13" t="s">
        <v>231</v>
      </c>
      <c r="D105" s="77"/>
      <c r="E105" s="81">
        <v>24</v>
      </c>
      <c r="F105" s="15">
        <f t="shared" si="0"/>
        <v>24</v>
      </c>
      <c r="G105" s="16">
        <f t="shared" si="1"/>
        <v>0</v>
      </c>
      <c r="H105" s="17">
        <f t="shared" si="3"/>
        <v>1</v>
      </c>
      <c r="I105" s="74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6.5" customHeight="1">
      <c r="A106" s="11">
        <v>99</v>
      </c>
      <c r="B106" s="12" t="s">
        <v>232</v>
      </c>
      <c r="C106" s="13" t="s">
        <v>233</v>
      </c>
      <c r="D106" s="77"/>
      <c r="E106" s="81">
        <v>30</v>
      </c>
      <c r="F106" s="15">
        <f t="shared" si="0"/>
        <v>30</v>
      </c>
      <c r="G106" s="16">
        <f t="shared" si="1"/>
        <v>0</v>
      </c>
      <c r="H106" s="17">
        <f t="shared" si="3"/>
        <v>1</v>
      </c>
      <c r="I106" s="74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6.5" customHeight="1">
      <c r="A107" s="11">
        <v>100</v>
      </c>
      <c r="B107" s="12" t="s">
        <v>234</v>
      </c>
      <c r="C107" s="13" t="s">
        <v>235</v>
      </c>
      <c r="D107" s="77"/>
      <c r="E107" s="81">
        <v>28</v>
      </c>
      <c r="F107" s="15">
        <f t="shared" si="0"/>
        <v>28</v>
      </c>
      <c r="G107" s="16">
        <f t="shared" si="1"/>
        <v>0</v>
      </c>
      <c r="H107" s="17">
        <f t="shared" si="3"/>
        <v>1</v>
      </c>
      <c r="I107" s="74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6.5" customHeight="1">
      <c r="A108" s="11">
        <v>101</v>
      </c>
      <c r="B108" s="12" t="s">
        <v>236</v>
      </c>
      <c r="C108" s="13" t="s">
        <v>237</v>
      </c>
      <c r="D108" s="80"/>
      <c r="E108" s="81">
        <v>27</v>
      </c>
      <c r="F108" s="15">
        <f t="shared" si="0"/>
        <v>27</v>
      </c>
      <c r="G108" s="16">
        <f t="shared" si="1"/>
        <v>0</v>
      </c>
      <c r="H108" s="17">
        <f t="shared" si="3"/>
        <v>1</v>
      </c>
      <c r="I108" s="74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6.5" customHeight="1">
      <c r="A109" s="11">
        <v>102</v>
      </c>
      <c r="B109" s="12" t="s">
        <v>238</v>
      </c>
      <c r="C109" s="13" t="s">
        <v>239</v>
      </c>
      <c r="D109" s="80"/>
      <c r="E109" s="81">
        <v>29</v>
      </c>
      <c r="F109" s="15">
        <f t="shared" si="0"/>
        <v>29</v>
      </c>
      <c r="G109" s="16">
        <f t="shared" si="1"/>
        <v>0</v>
      </c>
      <c r="H109" s="17">
        <f t="shared" si="3"/>
        <v>1</v>
      </c>
      <c r="I109" s="74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6.5" customHeight="1">
      <c r="A110" s="11">
        <v>103</v>
      </c>
      <c r="B110" s="12" t="s">
        <v>240</v>
      </c>
      <c r="C110" s="13" t="s">
        <v>241</v>
      </c>
      <c r="D110" s="80"/>
      <c r="E110" s="81">
        <v>30</v>
      </c>
      <c r="F110" s="15">
        <f t="shared" si="0"/>
        <v>30</v>
      </c>
      <c r="G110" s="16">
        <f t="shared" si="1"/>
        <v>0</v>
      </c>
      <c r="H110" s="17">
        <f t="shared" si="3"/>
        <v>1</v>
      </c>
      <c r="I110" s="74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6.5" customHeight="1">
      <c r="A111" s="11">
        <v>104</v>
      </c>
      <c r="B111" s="12" t="s">
        <v>242</v>
      </c>
      <c r="C111" s="13" t="s">
        <v>243</v>
      </c>
      <c r="D111" s="80"/>
      <c r="E111" s="81">
        <v>24</v>
      </c>
      <c r="F111" s="15">
        <f t="shared" si="0"/>
        <v>24</v>
      </c>
      <c r="G111" s="16">
        <f t="shared" si="1"/>
        <v>0</v>
      </c>
      <c r="H111" s="17">
        <f t="shared" si="3"/>
        <v>1</v>
      </c>
      <c r="I111" s="74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6.5" customHeight="1">
      <c r="A112" s="11">
        <v>105</v>
      </c>
      <c r="B112" s="12" t="s">
        <v>244</v>
      </c>
      <c r="C112" s="13" t="s">
        <v>245</v>
      </c>
      <c r="D112" s="80"/>
      <c r="E112" s="81">
        <v>29</v>
      </c>
      <c r="F112" s="15">
        <f t="shared" si="0"/>
        <v>29</v>
      </c>
      <c r="G112" s="16">
        <f t="shared" si="1"/>
        <v>0</v>
      </c>
      <c r="H112" s="17">
        <f t="shared" si="3"/>
        <v>1</v>
      </c>
      <c r="I112" s="74"/>
    </row>
    <row r="113" spans="1:9" ht="16.5" customHeight="1">
      <c r="A113" s="11">
        <v>106</v>
      </c>
      <c r="B113" s="12" t="s">
        <v>246</v>
      </c>
      <c r="C113" s="13" t="s">
        <v>247</v>
      </c>
      <c r="D113" s="80"/>
      <c r="E113" s="81">
        <v>30</v>
      </c>
      <c r="F113" s="15">
        <f t="shared" si="0"/>
        <v>30</v>
      </c>
      <c r="G113" s="16">
        <f t="shared" si="1"/>
        <v>0</v>
      </c>
      <c r="H113" s="17">
        <f t="shared" si="3"/>
        <v>1</v>
      </c>
      <c r="I113" s="74"/>
    </row>
    <row r="114" spans="1:9" ht="16.5" customHeight="1">
      <c r="A114" s="11">
        <v>107</v>
      </c>
      <c r="B114" s="12" t="s">
        <v>248</v>
      </c>
      <c r="C114" s="13" t="s">
        <v>249</v>
      </c>
      <c r="D114" s="80"/>
      <c r="E114" s="81">
        <v>28</v>
      </c>
      <c r="F114" s="15">
        <f t="shared" si="0"/>
        <v>28</v>
      </c>
      <c r="G114" s="16">
        <f t="shared" si="1"/>
        <v>0</v>
      </c>
      <c r="H114" s="17">
        <f t="shared" si="3"/>
        <v>1</v>
      </c>
      <c r="I114" s="74"/>
    </row>
    <row r="115" spans="1:9" ht="16.5" customHeight="1">
      <c r="A115" s="11">
        <v>108</v>
      </c>
      <c r="B115" s="12" t="s">
        <v>250</v>
      </c>
      <c r="C115" s="13" t="s">
        <v>251</v>
      </c>
      <c r="D115" s="80"/>
      <c r="E115" s="81">
        <v>20</v>
      </c>
      <c r="F115" s="15">
        <f t="shared" si="0"/>
        <v>20</v>
      </c>
      <c r="G115" s="16">
        <f t="shared" si="1"/>
        <v>0</v>
      </c>
      <c r="H115" s="17">
        <f t="shared" si="3"/>
        <v>0</v>
      </c>
      <c r="I115" s="74"/>
    </row>
    <row r="116" spans="1:9" ht="16.5" customHeight="1">
      <c r="A116" s="11">
        <v>109</v>
      </c>
      <c r="B116" s="12" t="s">
        <v>252</v>
      </c>
      <c r="C116" s="13" t="s">
        <v>253</v>
      </c>
      <c r="D116" s="80"/>
      <c r="E116" s="81">
        <v>22</v>
      </c>
      <c r="F116" s="15">
        <f t="shared" si="0"/>
        <v>22</v>
      </c>
      <c r="G116" s="16">
        <f t="shared" si="1"/>
        <v>0</v>
      </c>
      <c r="H116" s="17">
        <f t="shared" si="3"/>
        <v>0</v>
      </c>
      <c r="I116" s="74"/>
    </row>
    <row r="117" spans="1:9" ht="16.5" customHeight="1">
      <c r="A117" s="11">
        <v>110</v>
      </c>
      <c r="B117" s="12" t="s">
        <v>254</v>
      </c>
      <c r="C117" s="13" t="s">
        <v>255</v>
      </c>
      <c r="D117" s="80"/>
      <c r="E117" s="81">
        <v>20</v>
      </c>
      <c r="F117" s="15">
        <f t="shared" si="0"/>
        <v>20</v>
      </c>
      <c r="G117" s="16">
        <f t="shared" si="1"/>
        <v>0</v>
      </c>
      <c r="H117" s="17">
        <f t="shared" si="3"/>
        <v>0</v>
      </c>
      <c r="I117" s="74"/>
    </row>
    <row r="118" spans="1:9" ht="16.5" customHeight="1">
      <c r="A118" s="11">
        <v>111</v>
      </c>
      <c r="B118" s="12" t="s">
        <v>256</v>
      </c>
      <c r="C118" s="13" t="s">
        <v>257</v>
      </c>
      <c r="D118" s="80"/>
      <c r="E118" s="81">
        <v>30</v>
      </c>
      <c r="F118" s="15">
        <f t="shared" si="0"/>
        <v>30</v>
      </c>
      <c r="G118" s="16">
        <f t="shared" si="1"/>
        <v>0</v>
      </c>
      <c r="H118" s="17">
        <f t="shared" si="3"/>
        <v>1</v>
      </c>
      <c r="I118" s="74"/>
    </row>
    <row r="119" spans="1:9" ht="16.5" customHeight="1">
      <c r="A119" s="11">
        <v>112</v>
      </c>
      <c r="B119" s="12" t="s">
        <v>258</v>
      </c>
      <c r="C119" s="13" t="s">
        <v>259</v>
      </c>
      <c r="D119" s="80"/>
      <c r="E119" s="81">
        <v>30</v>
      </c>
      <c r="F119" s="15">
        <f t="shared" si="0"/>
        <v>30</v>
      </c>
      <c r="G119" s="16">
        <f t="shared" si="1"/>
        <v>0</v>
      </c>
      <c r="H119" s="17">
        <f t="shared" si="3"/>
        <v>1</v>
      </c>
      <c r="I119" s="74"/>
    </row>
    <row r="120" spans="1:9" ht="16.5" customHeight="1">
      <c r="A120" s="11">
        <v>113</v>
      </c>
      <c r="B120" s="12" t="s">
        <v>260</v>
      </c>
      <c r="C120" s="13" t="s">
        <v>261</v>
      </c>
      <c r="D120" s="80"/>
      <c r="E120" s="81">
        <v>27</v>
      </c>
      <c r="F120" s="15">
        <f t="shared" si="0"/>
        <v>27</v>
      </c>
      <c r="G120" s="16">
        <f t="shared" si="1"/>
        <v>0</v>
      </c>
      <c r="H120" s="17">
        <f t="shared" si="3"/>
        <v>1</v>
      </c>
      <c r="I120" s="74"/>
    </row>
    <row r="121" spans="1:9" ht="16.5" customHeight="1">
      <c r="A121" s="11">
        <v>114</v>
      </c>
      <c r="B121" s="12" t="s">
        <v>262</v>
      </c>
      <c r="C121" s="13" t="s">
        <v>263</v>
      </c>
      <c r="D121" s="80"/>
      <c r="E121" s="81">
        <v>25</v>
      </c>
      <c r="F121" s="15">
        <f t="shared" si="0"/>
        <v>25</v>
      </c>
      <c r="G121" s="16">
        <f t="shared" si="1"/>
        <v>0</v>
      </c>
      <c r="H121" s="17">
        <f t="shared" si="3"/>
        <v>1</v>
      </c>
      <c r="I121" s="74"/>
    </row>
    <row r="122" spans="1:9" ht="16.5" customHeight="1">
      <c r="A122" s="11">
        <v>115</v>
      </c>
      <c r="B122" s="12" t="s">
        <v>264</v>
      </c>
      <c r="C122" s="13" t="s">
        <v>265</v>
      </c>
      <c r="D122" s="80"/>
      <c r="E122" s="81">
        <v>28</v>
      </c>
      <c r="F122" s="15">
        <f t="shared" si="0"/>
        <v>28</v>
      </c>
      <c r="G122" s="16">
        <f t="shared" si="1"/>
        <v>0</v>
      </c>
      <c r="H122" s="17">
        <f t="shared" si="3"/>
        <v>1</v>
      </c>
      <c r="I122" s="74"/>
    </row>
    <row r="123" spans="1:9" ht="16.5" customHeight="1">
      <c r="A123" s="11">
        <v>116</v>
      </c>
      <c r="B123" s="12" t="s">
        <v>266</v>
      </c>
      <c r="C123" s="13" t="s">
        <v>267</v>
      </c>
      <c r="D123" s="80"/>
      <c r="E123" s="81">
        <v>24</v>
      </c>
      <c r="F123" s="15">
        <f t="shared" si="0"/>
        <v>24</v>
      </c>
      <c r="G123" s="16">
        <f t="shared" si="1"/>
        <v>0</v>
      </c>
      <c r="H123" s="17">
        <f t="shared" si="3"/>
        <v>1</v>
      </c>
      <c r="I123" s="74"/>
    </row>
    <row r="124" spans="1:9" ht="16.5" customHeight="1">
      <c r="A124" s="11">
        <v>117</v>
      </c>
      <c r="B124" s="12" t="s">
        <v>268</v>
      </c>
      <c r="C124" s="13" t="s">
        <v>269</v>
      </c>
      <c r="D124" s="80"/>
      <c r="E124" s="81">
        <v>24</v>
      </c>
      <c r="F124" s="15">
        <f t="shared" si="0"/>
        <v>24</v>
      </c>
      <c r="G124" s="16">
        <f t="shared" si="1"/>
        <v>0</v>
      </c>
      <c r="H124" s="17">
        <f t="shared" si="3"/>
        <v>1</v>
      </c>
      <c r="I124" s="74"/>
    </row>
    <row r="125" spans="1:9" ht="16.5" customHeight="1">
      <c r="A125" s="11">
        <v>118</v>
      </c>
      <c r="B125" s="12" t="s">
        <v>270</v>
      </c>
      <c r="C125" s="19" t="s">
        <v>271</v>
      </c>
      <c r="D125" s="80"/>
      <c r="E125" s="81">
        <v>29</v>
      </c>
      <c r="F125" s="15">
        <f t="shared" si="0"/>
        <v>29</v>
      </c>
      <c r="G125" s="16">
        <f t="shared" si="1"/>
        <v>0</v>
      </c>
      <c r="H125" s="17">
        <f t="shared" si="3"/>
        <v>1</v>
      </c>
      <c r="I125" s="74"/>
    </row>
    <row r="126" spans="1:9" ht="16.5" customHeight="1">
      <c r="A126" s="11">
        <v>119</v>
      </c>
      <c r="B126" s="13" t="s">
        <v>272</v>
      </c>
      <c r="C126" s="20" t="s">
        <v>273</v>
      </c>
      <c r="D126" s="14"/>
      <c r="E126" s="75">
        <v>24</v>
      </c>
      <c r="F126" s="15">
        <f t="shared" si="0"/>
        <v>24</v>
      </c>
      <c r="G126" s="16">
        <f t="shared" si="1"/>
        <v>0</v>
      </c>
      <c r="H126" s="17">
        <f t="shared" si="3"/>
        <v>1</v>
      </c>
      <c r="I126" s="74"/>
    </row>
    <row r="127" spans="1:9" ht="16.5" customHeight="1">
      <c r="A127" s="11">
        <v>120</v>
      </c>
      <c r="B127" s="13" t="s">
        <v>274</v>
      </c>
      <c r="C127" s="20" t="s">
        <v>275</v>
      </c>
      <c r="D127" s="14"/>
      <c r="E127" s="75">
        <v>26</v>
      </c>
      <c r="F127" s="15">
        <f t="shared" si="0"/>
        <v>26</v>
      </c>
      <c r="G127" s="16">
        <f t="shared" si="1"/>
        <v>0</v>
      </c>
      <c r="H127" s="17">
        <f t="shared" si="3"/>
        <v>1</v>
      </c>
      <c r="I127" s="74"/>
    </row>
    <row r="128" spans="1:9" ht="16.5" customHeight="1">
      <c r="A128" s="11">
        <v>121</v>
      </c>
      <c r="B128" s="13" t="s">
        <v>276</v>
      </c>
      <c r="C128" s="20" t="s">
        <v>277</v>
      </c>
      <c r="D128" s="14"/>
      <c r="E128" s="75">
        <v>23</v>
      </c>
      <c r="F128" s="15">
        <f t="shared" si="0"/>
        <v>23</v>
      </c>
      <c r="G128" s="16">
        <f t="shared" si="1"/>
        <v>0</v>
      </c>
      <c r="H128" s="17">
        <f t="shared" si="3"/>
        <v>1</v>
      </c>
      <c r="I128" s="74"/>
    </row>
    <row r="129" spans="1:9" ht="18.75" customHeight="1">
      <c r="A129" s="11">
        <v>122</v>
      </c>
      <c r="B129" s="13" t="s">
        <v>278</v>
      </c>
      <c r="C129" s="20" t="s">
        <v>279</v>
      </c>
      <c r="D129" s="14"/>
      <c r="E129" s="75">
        <v>20</v>
      </c>
      <c r="F129" s="15">
        <f t="shared" si="0"/>
        <v>20</v>
      </c>
      <c r="G129" s="16">
        <f t="shared" si="1"/>
        <v>0</v>
      </c>
      <c r="H129" s="17">
        <f t="shared" si="3"/>
        <v>0</v>
      </c>
      <c r="I129" s="74"/>
    </row>
    <row r="130" spans="1:9" ht="16.5" customHeight="1">
      <c r="A130" s="11">
        <v>123</v>
      </c>
      <c r="B130" s="83" t="s">
        <v>280</v>
      </c>
      <c r="C130" s="20" t="s">
        <v>281</v>
      </c>
      <c r="D130" s="14"/>
      <c r="E130" s="75">
        <v>0</v>
      </c>
      <c r="F130" s="15">
        <f t="shared" si="0"/>
        <v>0</v>
      </c>
      <c r="G130" s="16">
        <f t="shared" si="1"/>
        <v>0</v>
      </c>
      <c r="H130" s="17">
        <f t="shared" si="3"/>
        <v>0</v>
      </c>
      <c r="I130" s="74"/>
    </row>
    <row r="131" spans="1:9" ht="16.5" customHeight="1">
      <c r="A131" s="11">
        <v>124</v>
      </c>
      <c r="B131" s="13" t="s">
        <v>282</v>
      </c>
      <c r="C131" s="20" t="s">
        <v>283</v>
      </c>
      <c r="D131" s="14"/>
      <c r="E131" s="75">
        <v>22</v>
      </c>
      <c r="F131" s="15">
        <f t="shared" si="0"/>
        <v>22</v>
      </c>
      <c r="G131" s="16">
        <f t="shared" si="1"/>
        <v>0</v>
      </c>
      <c r="H131" s="17">
        <f t="shared" si="3"/>
        <v>0</v>
      </c>
      <c r="I131" s="74"/>
    </row>
    <row r="132" spans="1:9" ht="19.5" customHeight="1">
      <c r="A132" s="21"/>
      <c r="B132" s="22"/>
      <c r="C132" s="23"/>
      <c r="D132" s="21">
        <v>124</v>
      </c>
      <c r="E132" s="21">
        <v>124</v>
      </c>
      <c r="F132" s="21"/>
      <c r="G132" s="24">
        <f t="shared" ref="G132:H132" si="4">COUNTIF(G8:G125,1)</f>
        <v>0</v>
      </c>
      <c r="H132" s="24">
        <f t="shared" si="4"/>
        <v>104</v>
      </c>
      <c r="I132" s="25"/>
    </row>
    <row r="133" spans="1:9" ht="42" customHeight="1">
      <c r="A133" s="106" t="s">
        <v>284</v>
      </c>
      <c r="B133" s="95"/>
      <c r="C133" s="99"/>
      <c r="D133" s="26" t="s">
        <v>285</v>
      </c>
      <c r="E133" s="26" t="s">
        <v>286</v>
      </c>
      <c r="F133" s="107" t="s">
        <v>287</v>
      </c>
      <c r="G133" s="95"/>
      <c r="H133" s="99"/>
    </row>
    <row r="134" spans="1:9" ht="19.5" customHeight="1">
      <c r="A134" s="106" t="s">
        <v>288</v>
      </c>
      <c r="B134" s="95"/>
      <c r="C134" s="99"/>
      <c r="D134" s="17">
        <f>ROUND((G132/D132*100),0)</f>
        <v>0</v>
      </c>
      <c r="E134" s="26">
        <f t="shared" ref="E134:E135" si="5">IF(D134&gt;100,"ERROR",IF(D134&gt;=61,3,IF(D134&gt;=46,2,IF(D134&gt;=16,1,IF(D134&gt;15,0,0)))))</f>
        <v>0</v>
      </c>
      <c r="F134" s="108"/>
      <c r="G134" s="109"/>
      <c r="H134" s="110"/>
    </row>
    <row r="135" spans="1:9" ht="19.5" customHeight="1">
      <c r="A135" s="106" t="s">
        <v>289</v>
      </c>
      <c r="B135" s="95"/>
      <c r="C135" s="99"/>
      <c r="D135" s="17">
        <f>ROUND((H132/E132*100),0)</f>
        <v>84</v>
      </c>
      <c r="E135" s="17">
        <f t="shared" si="5"/>
        <v>3</v>
      </c>
      <c r="F135" s="111"/>
      <c r="G135" s="112"/>
      <c r="H135" s="113"/>
    </row>
    <row r="136" spans="1:9" ht="15.75" customHeight="1">
      <c r="D136" s="27"/>
      <c r="E136" s="27"/>
    </row>
    <row r="137" spans="1:9" ht="15.75" customHeight="1">
      <c r="D137" s="27"/>
      <c r="E137" s="27"/>
    </row>
    <row r="138" spans="1:9" ht="15.75" customHeight="1">
      <c r="D138" s="27"/>
      <c r="E138" s="27"/>
    </row>
    <row r="139" spans="1:9" ht="15.75" customHeight="1">
      <c r="D139" s="27"/>
      <c r="E139" s="27"/>
    </row>
    <row r="140" spans="1:9" ht="15.75" customHeight="1">
      <c r="D140" s="27"/>
      <c r="E140" s="27"/>
    </row>
    <row r="141" spans="1:9" ht="15.75" customHeight="1">
      <c r="D141" s="27"/>
      <c r="E141" s="27"/>
    </row>
    <row r="142" spans="1:9" ht="15.75" customHeight="1">
      <c r="D142" s="27"/>
      <c r="E142" s="27"/>
    </row>
    <row r="143" spans="1:9" ht="15.75" customHeight="1">
      <c r="D143" s="27"/>
      <c r="E143" s="27"/>
    </row>
    <row r="144" spans="1:9" ht="15.75" customHeight="1">
      <c r="D144" s="27"/>
      <c r="E144" s="27"/>
    </row>
    <row r="145" spans="4:5" ht="15.75" customHeight="1">
      <c r="D145" s="27"/>
      <c r="E145" s="27"/>
    </row>
    <row r="146" spans="4:5" ht="15.75" customHeight="1">
      <c r="D146" s="27"/>
      <c r="E146" s="27"/>
    </row>
    <row r="147" spans="4:5" ht="15.75" customHeight="1">
      <c r="D147" s="27"/>
      <c r="E147" s="27"/>
    </row>
    <row r="148" spans="4:5" ht="15.75" customHeight="1">
      <c r="D148" s="27"/>
      <c r="E148" s="27"/>
    </row>
    <row r="149" spans="4:5" ht="15.75" customHeight="1">
      <c r="D149" s="27"/>
      <c r="E149" s="27"/>
    </row>
    <row r="150" spans="4:5" ht="15.75" customHeight="1">
      <c r="D150" s="27"/>
      <c r="E150" s="27"/>
    </row>
    <row r="151" spans="4:5" ht="15.75" customHeight="1">
      <c r="D151" s="27"/>
      <c r="E151" s="27"/>
    </row>
    <row r="152" spans="4:5" ht="15.75" customHeight="1">
      <c r="D152" s="27"/>
      <c r="E152" s="27"/>
    </row>
    <row r="153" spans="4:5" ht="15.75" customHeight="1">
      <c r="D153" s="27"/>
      <c r="E153" s="27"/>
    </row>
    <row r="154" spans="4:5" ht="15.75" customHeight="1">
      <c r="D154" s="27"/>
      <c r="E154" s="27"/>
    </row>
    <row r="155" spans="4:5" ht="15.75" customHeight="1">
      <c r="D155" s="27"/>
      <c r="E155" s="27"/>
    </row>
    <row r="156" spans="4:5" ht="15.75" customHeight="1">
      <c r="D156" s="27"/>
      <c r="E156" s="27"/>
    </row>
    <row r="157" spans="4:5" ht="15.75" customHeight="1">
      <c r="D157" s="27"/>
      <c r="E157" s="27"/>
    </row>
    <row r="158" spans="4:5" ht="15.75" customHeight="1">
      <c r="D158" s="27"/>
      <c r="E158" s="27"/>
    </row>
    <row r="159" spans="4:5" ht="15.75" customHeight="1">
      <c r="D159" s="27"/>
      <c r="E159" s="27"/>
    </row>
    <row r="160" spans="4:5" ht="15.75" customHeight="1">
      <c r="D160" s="27"/>
      <c r="E160" s="27"/>
    </row>
    <row r="161" spans="4:5" ht="15.75" customHeight="1">
      <c r="D161" s="27"/>
      <c r="E161" s="27"/>
    </row>
    <row r="162" spans="4:5" ht="15.75" customHeight="1">
      <c r="D162" s="27"/>
      <c r="E162" s="27"/>
    </row>
    <row r="163" spans="4:5" ht="15.75" customHeight="1">
      <c r="D163" s="27"/>
      <c r="E163" s="27"/>
    </row>
    <row r="164" spans="4:5" ht="15.75" customHeight="1">
      <c r="D164" s="27"/>
      <c r="E164" s="27"/>
    </row>
    <row r="165" spans="4:5" ht="15.75" customHeight="1">
      <c r="D165" s="27"/>
      <c r="E165" s="27"/>
    </row>
    <row r="166" spans="4:5" ht="15.75" customHeight="1">
      <c r="D166" s="27"/>
      <c r="E166" s="27"/>
    </row>
    <row r="167" spans="4:5" ht="15.75" customHeight="1">
      <c r="D167" s="27"/>
      <c r="E167" s="27"/>
    </row>
    <row r="168" spans="4:5" ht="15.75" customHeight="1">
      <c r="D168" s="27"/>
      <c r="E168" s="27"/>
    </row>
    <row r="169" spans="4:5" ht="15.75" customHeight="1">
      <c r="D169" s="27"/>
      <c r="E169" s="27"/>
    </row>
    <row r="170" spans="4:5" ht="15.75" customHeight="1">
      <c r="D170" s="27"/>
      <c r="E170" s="27"/>
    </row>
    <row r="171" spans="4:5" ht="15.75" customHeight="1">
      <c r="D171" s="27"/>
      <c r="E171" s="27"/>
    </row>
    <row r="172" spans="4:5" ht="15.75" customHeight="1">
      <c r="D172" s="27"/>
      <c r="E172" s="27"/>
    </row>
    <row r="173" spans="4:5" ht="15.75" customHeight="1">
      <c r="D173" s="27"/>
      <c r="E173" s="27"/>
    </row>
    <row r="174" spans="4:5" ht="15.75" customHeight="1">
      <c r="D174" s="27"/>
      <c r="E174" s="27"/>
    </row>
    <row r="175" spans="4:5" ht="15.75" customHeight="1">
      <c r="D175" s="27"/>
      <c r="E175" s="27"/>
    </row>
    <row r="176" spans="4:5" ht="15.75" customHeight="1">
      <c r="D176" s="27"/>
      <c r="E176" s="27"/>
    </row>
    <row r="177" spans="4:5" ht="15.75" customHeight="1">
      <c r="D177" s="27"/>
      <c r="E177" s="27"/>
    </row>
    <row r="178" spans="4:5" ht="15.75" customHeight="1">
      <c r="D178" s="27"/>
      <c r="E178" s="27"/>
    </row>
    <row r="179" spans="4:5" ht="15.75" customHeight="1">
      <c r="D179" s="27"/>
      <c r="E179" s="27"/>
    </row>
    <row r="180" spans="4:5" ht="15.75" customHeight="1">
      <c r="D180" s="27"/>
      <c r="E180" s="27"/>
    </row>
    <row r="181" spans="4:5" ht="15.75" customHeight="1">
      <c r="D181" s="27"/>
      <c r="E181" s="27"/>
    </row>
    <row r="182" spans="4:5" ht="15.75" customHeight="1">
      <c r="D182" s="27"/>
      <c r="E182" s="27"/>
    </row>
    <row r="183" spans="4:5" ht="15.75" customHeight="1">
      <c r="D183" s="27"/>
      <c r="E183" s="27"/>
    </row>
    <row r="184" spans="4:5" ht="15.75" customHeight="1">
      <c r="D184" s="27"/>
      <c r="E184" s="27"/>
    </row>
    <row r="185" spans="4:5" ht="15.75" customHeight="1">
      <c r="D185" s="27"/>
      <c r="E185" s="27"/>
    </row>
    <row r="186" spans="4:5" ht="15.75" customHeight="1">
      <c r="D186" s="27"/>
      <c r="E186" s="27"/>
    </row>
    <row r="187" spans="4:5" ht="15.75" customHeight="1">
      <c r="D187" s="27"/>
      <c r="E187" s="27"/>
    </row>
    <row r="188" spans="4:5" ht="15.75" customHeight="1">
      <c r="D188" s="27"/>
      <c r="E188" s="27"/>
    </row>
    <row r="189" spans="4:5" ht="15.75" customHeight="1">
      <c r="D189" s="27"/>
      <c r="E189" s="27"/>
    </row>
    <row r="190" spans="4:5" ht="15.75" customHeight="1">
      <c r="D190" s="27"/>
      <c r="E190" s="27"/>
    </row>
    <row r="191" spans="4:5" ht="15.75" customHeight="1">
      <c r="D191" s="27"/>
      <c r="E191" s="27"/>
    </row>
    <row r="192" spans="4:5" ht="15.75" customHeight="1">
      <c r="D192" s="27"/>
      <c r="E192" s="27"/>
    </row>
    <row r="193" spans="4:5" ht="15.75" customHeight="1">
      <c r="D193" s="27"/>
      <c r="E193" s="27"/>
    </row>
    <row r="194" spans="4:5" ht="15.75" customHeight="1">
      <c r="D194" s="27"/>
      <c r="E194" s="27"/>
    </row>
    <row r="195" spans="4:5" ht="15.75" customHeight="1">
      <c r="D195" s="27"/>
      <c r="E195" s="27"/>
    </row>
    <row r="196" spans="4:5" ht="15.75" customHeight="1">
      <c r="D196" s="27"/>
      <c r="E196" s="27"/>
    </row>
    <row r="197" spans="4:5" ht="15.75" customHeight="1">
      <c r="D197" s="27"/>
      <c r="E197" s="27"/>
    </row>
    <row r="198" spans="4:5" ht="15.75" customHeight="1">
      <c r="D198" s="27"/>
      <c r="E198" s="27"/>
    </row>
    <row r="199" spans="4:5" ht="15.75" customHeight="1">
      <c r="D199" s="27"/>
      <c r="E199" s="27"/>
    </row>
    <row r="200" spans="4:5" ht="15.75" customHeight="1">
      <c r="D200" s="27"/>
      <c r="E200" s="27"/>
    </row>
    <row r="201" spans="4:5" ht="15.75" customHeight="1">
      <c r="D201" s="27"/>
      <c r="E201" s="27"/>
    </row>
    <row r="202" spans="4:5" ht="15.75" customHeight="1">
      <c r="D202" s="27"/>
      <c r="E202" s="27"/>
    </row>
    <row r="203" spans="4:5" ht="15.75" customHeight="1">
      <c r="D203" s="27"/>
      <c r="E203" s="27"/>
    </row>
    <row r="204" spans="4:5" ht="15.75" customHeight="1">
      <c r="D204" s="27"/>
      <c r="E204" s="27"/>
    </row>
    <row r="205" spans="4:5" ht="15.75" customHeight="1">
      <c r="D205" s="27"/>
      <c r="E205" s="27"/>
    </row>
    <row r="206" spans="4:5" ht="15.75" customHeight="1">
      <c r="D206" s="27"/>
      <c r="E206" s="27"/>
    </row>
    <row r="207" spans="4:5" ht="15.75" customHeight="1">
      <c r="D207" s="27"/>
      <c r="E207" s="27"/>
    </row>
    <row r="208" spans="4:5" ht="15.75" customHeight="1">
      <c r="D208" s="27"/>
      <c r="E208" s="27"/>
    </row>
    <row r="209" spans="4:5" ht="15.75" customHeight="1">
      <c r="D209" s="27"/>
      <c r="E209" s="27"/>
    </row>
    <row r="210" spans="4:5" ht="15.75" customHeight="1">
      <c r="D210" s="27"/>
      <c r="E210" s="27"/>
    </row>
    <row r="211" spans="4:5" ht="15.75" customHeight="1">
      <c r="D211" s="27"/>
      <c r="E211" s="27"/>
    </row>
    <row r="212" spans="4:5" ht="15.75" customHeight="1">
      <c r="D212" s="27"/>
      <c r="E212" s="27"/>
    </row>
    <row r="213" spans="4:5" ht="15.75" customHeight="1">
      <c r="D213" s="27"/>
      <c r="E213" s="27"/>
    </row>
    <row r="214" spans="4:5" ht="15.75" customHeight="1">
      <c r="D214" s="27"/>
      <c r="E214" s="27"/>
    </row>
    <row r="215" spans="4:5" ht="15.75" customHeight="1">
      <c r="D215" s="27"/>
      <c r="E215" s="27"/>
    </row>
    <row r="216" spans="4:5" ht="15.75" customHeight="1">
      <c r="D216" s="27"/>
      <c r="E216" s="27"/>
    </row>
    <row r="217" spans="4:5" ht="15.75" customHeight="1">
      <c r="D217" s="27"/>
      <c r="E217" s="27"/>
    </row>
    <row r="218" spans="4:5" ht="15.75" customHeight="1">
      <c r="D218" s="27"/>
      <c r="E218" s="27"/>
    </row>
    <row r="219" spans="4:5" ht="15.75" customHeight="1">
      <c r="D219" s="27"/>
      <c r="E219" s="27"/>
    </row>
    <row r="220" spans="4:5" ht="15.75" customHeight="1">
      <c r="D220" s="27"/>
      <c r="E220" s="27"/>
    </row>
    <row r="221" spans="4:5" ht="15.75" customHeight="1">
      <c r="D221" s="27"/>
      <c r="E221" s="27"/>
    </row>
    <row r="222" spans="4:5" ht="15.75" customHeight="1">
      <c r="D222" s="27"/>
      <c r="E222" s="27"/>
    </row>
    <row r="223" spans="4:5" ht="15.75" customHeight="1">
      <c r="D223" s="27"/>
      <c r="E223" s="27"/>
    </row>
    <row r="224" spans="4:5" ht="15.75" customHeight="1">
      <c r="D224" s="27"/>
      <c r="E224" s="27"/>
    </row>
    <row r="225" spans="4:5" ht="15.75" customHeight="1">
      <c r="D225" s="27"/>
      <c r="E225" s="27"/>
    </row>
    <row r="226" spans="4:5" ht="15.75" customHeight="1">
      <c r="D226" s="27"/>
      <c r="E226" s="27"/>
    </row>
    <row r="227" spans="4:5" ht="15.75" customHeight="1">
      <c r="D227" s="27"/>
      <c r="E227" s="27"/>
    </row>
    <row r="228" spans="4:5" ht="15.75" customHeight="1">
      <c r="D228" s="27"/>
      <c r="E228" s="27"/>
    </row>
    <row r="229" spans="4:5" ht="15.75" customHeight="1">
      <c r="D229" s="27"/>
      <c r="E229" s="27"/>
    </row>
    <row r="230" spans="4:5" ht="15.75" customHeight="1">
      <c r="D230" s="27"/>
      <c r="E230" s="27"/>
    </row>
    <row r="231" spans="4:5" ht="15.75" customHeight="1">
      <c r="D231" s="27"/>
      <c r="E231" s="27"/>
    </row>
    <row r="232" spans="4:5" ht="15.75" customHeight="1">
      <c r="D232" s="27"/>
      <c r="E232" s="27"/>
    </row>
    <row r="233" spans="4:5" ht="15.75" customHeight="1">
      <c r="D233" s="27"/>
      <c r="E233" s="27"/>
    </row>
    <row r="234" spans="4:5" ht="15.75" customHeight="1">
      <c r="D234" s="27"/>
      <c r="E234" s="27"/>
    </row>
    <row r="235" spans="4:5" ht="15.75" customHeight="1">
      <c r="D235" s="27"/>
      <c r="E235" s="27"/>
    </row>
    <row r="236" spans="4:5" ht="15.75" customHeight="1">
      <c r="D236" s="27"/>
      <c r="E236" s="27"/>
    </row>
    <row r="237" spans="4:5" ht="15.75" customHeight="1">
      <c r="D237" s="27"/>
      <c r="E237" s="27"/>
    </row>
    <row r="238" spans="4:5" ht="15.75" customHeight="1">
      <c r="D238" s="27"/>
      <c r="E238" s="27"/>
    </row>
    <row r="239" spans="4:5" ht="15.75" customHeight="1">
      <c r="D239" s="27"/>
      <c r="E239" s="27"/>
    </row>
    <row r="240" spans="4:5" ht="15.75" customHeight="1">
      <c r="D240" s="27"/>
      <c r="E240" s="27"/>
    </row>
    <row r="241" spans="4:5" ht="15.75" customHeight="1">
      <c r="D241" s="27"/>
      <c r="E241" s="27"/>
    </row>
    <row r="242" spans="4:5" ht="15.75" customHeight="1">
      <c r="D242" s="27"/>
      <c r="E242" s="27"/>
    </row>
    <row r="243" spans="4:5" ht="15.75" customHeight="1">
      <c r="D243" s="27"/>
      <c r="E243" s="27"/>
    </row>
    <row r="244" spans="4:5" ht="15.75" customHeight="1">
      <c r="D244" s="27"/>
      <c r="E244" s="27"/>
    </row>
    <row r="245" spans="4:5" ht="15.75" customHeight="1">
      <c r="D245" s="27"/>
      <c r="E245" s="27"/>
    </row>
    <row r="246" spans="4:5" ht="15.75" customHeight="1">
      <c r="D246" s="27"/>
      <c r="E246" s="27"/>
    </row>
    <row r="247" spans="4:5" ht="15.75" customHeight="1">
      <c r="D247" s="27"/>
      <c r="E247" s="27"/>
    </row>
    <row r="248" spans="4:5" ht="15.75" customHeight="1">
      <c r="D248" s="27"/>
      <c r="E248" s="27"/>
    </row>
    <row r="249" spans="4:5" ht="15.75" customHeight="1">
      <c r="D249" s="27"/>
      <c r="E249" s="27"/>
    </row>
    <row r="250" spans="4:5" ht="15.75" customHeight="1">
      <c r="D250" s="27"/>
      <c r="E250" s="27"/>
    </row>
    <row r="251" spans="4:5" ht="15.75" customHeight="1">
      <c r="D251" s="27"/>
      <c r="E251" s="27"/>
    </row>
    <row r="252" spans="4:5" ht="15.75" customHeight="1">
      <c r="D252" s="27"/>
      <c r="E252" s="27"/>
    </row>
    <row r="253" spans="4:5" ht="15.75" customHeight="1">
      <c r="D253" s="27"/>
      <c r="E253" s="27"/>
    </row>
    <row r="254" spans="4:5" ht="15.75" customHeight="1">
      <c r="D254" s="27"/>
      <c r="E254" s="27"/>
    </row>
    <row r="255" spans="4:5" ht="15.75" customHeight="1">
      <c r="D255" s="27"/>
      <c r="E255" s="27"/>
    </row>
    <row r="256" spans="4:5" ht="15.75" customHeight="1">
      <c r="D256" s="27"/>
      <c r="E256" s="27"/>
    </row>
    <row r="257" spans="4:5" ht="15.75" customHeight="1">
      <c r="D257" s="27"/>
      <c r="E257" s="27"/>
    </row>
    <row r="258" spans="4:5" ht="15.75" customHeight="1">
      <c r="D258" s="27"/>
      <c r="E258" s="27"/>
    </row>
    <row r="259" spans="4:5" ht="15.75" customHeight="1">
      <c r="D259" s="27"/>
      <c r="E259" s="27"/>
    </row>
    <row r="260" spans="4:5" ht="15.75" customHeight="1">
      <c r="D260" s="27"/>
      <c r="E260" s="27"/>
    </row>
    <row r="261" spans="4:5" ht="15.75" customHeight="1">
      <c r="D261" s="27"/>
      <c r="E261" s="27"/>
    </row>
    <row r="262" spans="4:5" ht="15.75" customHeight="1">
      <c r="D262" s="27"/>
      <c r="E262" s="27"/>
    </row>
    <row r="263" spans="4:5" ht="15.75" customHeight="1">
      <c r="D263" s="27"/>
      <c r="E263" s="27"/>
    </row>
    <row r="264" spans="4:5" ht="15.75" customHeight="1">
      <c r="D264" s="27"/>
      <c r="E264" s="27"/>
    </row>
    <row r="265" spans="4:5" ht="15.75" customHeight="1">
      <c r="D265" s="27"/>
      <c r="E265" s="27"/>
    </row>
    <row r="266" spans="4:5" ht="15.75" customHeight="1">
      <c r="D266" s="27"/>
      <c r="E266" s="27"/>
    </row>
    <row r="267" spans="4:5" ht="15.75" customHeight="1">
      <c r="D267" s="27"/>
      <c r="E267" s="27"/>
    </row>
    <row r="268" spans="4:5" ht="15.75" customHeight="1">
      <c r="D268" s="27"/>
      <c r="E268" s="27"/>
    </row>
    <row r="269" spans="4:5" ht="15.75" customHeight="1">
      <c r="D269" s="27"/>
      <c r="E269" s="27"/>
    </row>
    <row r="270" spans="4:5" ht="15.75" customHeight="1">
      <c r="D270" s="27"/>
      <c r="E270" s="27"/>
    </row>
    <row r="271" spans="4:5" ht="15.75" customHeight="1">
      <c r="D271" s="27"/>
      <c r="E271" s="27"/>
    </row>
    <row r="272" spans="4:5" ht="15.75" customHeight="1">
      <c r="D272" s="27"/>
      <c r="E272" s="27"/>
    </row>
    <row r="273" spans="4:5" ht="15.75" customHeight="1">
      <c r="D273" s="27"/>
      <c r="E273" s="27"/>
    </row>
    <row r="274" spans="4:5" ht="15.75" customHeight="1">
      <c r="D274" s="27"/>
      <c r="E274" s="27"/>
    </row>
    <row r="275" spans="4:5" ht="15.75" customHeight="1">
      <c r="D275" s="27"/>
      <c r="E275" s="27"/>
    </row>
    <row r="276" spans="4:5" ht="15.75" customHeight="1">
      <c r="D276" s="27"/>
      <c r="E276" s="27"/>
    </row>
    <row r="277" spans="4:5" ht="15.75" customHeight="1">
      <c r="D277" s="27"/>
      <c r="E277" s="27"/>
    </row>
    <row r="278" spans="4:5" ht="15.75" customHeight="1">
      <c r="D278" s="27"/>
      <c r="E278" s="27"/>
    </row>
    <row r="279" spans="4:5" ht="15.75" customHeight="1">
      <c r="D279" s="27"/>
      <c r="E279" s="27"/>
    </row>
    <row r="280" spans="4:5" ht="15.75" customHeight="1">
      <c r="D280" s="27"/>
      <c r="E280" s="27"/>
    </row>
    <row r="281" spans="4:5" ht="15.75" customHeight="1">
      <c r="D281" s="27"/>
      <c r="E281" s="27"/>
    </row>
    <row r="282" spans="4:5" ht="15.75" customHeight="1">
      <c r="D282" s="27"/>
      <c r="E282" s="27"/>
    </row>
    <row r="283" spans="4:5" ht="15.75" customHeight="1">
      <c r="D283" s="27"/>
      <c r="E283" s="27"/>
    </row>
    <row r="284" spans="4:5" ht="15.75" customHeight="1">
      <c r="D284" s="27"/>
      <c r="E284" s="27"/>
    </row>
    <row r="285" spans="4:5" ht="15.75" customHeight="1">
      <c r="D285" s="27"/>
      <c r="E285" s="27"/>
    </row>
    <row r="286" spans="4:5" ht="15.75" customHeight="1">
      <c r="D286" s="27"/>
      <c r="E286" s="27"/>
    </row>
    <row r="287" spans="4:5" ht="15.75" customHeight="1">
      <c r="D287" s="27"/>
      <c r="E287" s="27"/>
    </row>
    <row r="288" spans="4:5" ht="15.75" customHeight="1">
      <c r="D288" s="27"/>
      <c r="E288" s="27"/>
    </row>
    <row r="289" spans="4:5" ht="15.75" customHeight="1">
      <c r="D289" s="27"/>
      <c r="E289" s="27"/>
    </row>
    <row r="290" spans="4:5" ht="15.75" customHeight="1">
      <c r="D290" s="27"/>
      <c r="E290" s="27"/>
    </row>
    <row r="291" spans="4:5" ht="15.75" customHeight="1">
      <c r="D291" s="27"/>
      <c r="E291" s="27"/>
    </row>
    <row r="292" spans="4:5" ht="15.75" customHeight="1">
      <c r="D292" s="27"/>
      <c r="E292" s="27"/>
    </row>
    <row r="293" spans="4:5" ht="15.75" customHeight="1">
      <c r="D293" s="27"/>
      <c r="E293" s="27"/>
    </row>
    <row r="294" spans="4:5" ht="15.75" customHeight="1">
      <c r="D294" s="27"/>
      <c r="E294" s="27"/>
    </row>
    <row r="295" spans="4:5" ht="15.75" customHeight="1">
      <c r="D295" s="27"/>
      <c r="E295" s="27"/>
    </row>
    <row r="296" spans="4:5" ht="15.75" customHeight="1">
      <c r="D296" s="27"/>
      <c r="E296" s="27"/>
    </row>
    <row r="297" spans="4:5" ht="15.75" customHeight="1">
      <c r="D297" s="27"/>
      <c r="E297" s="27"/>
    </row>
    <row r="298" spans="4:5" ht="15.75" customHeight="1">
      <c r="D298" s="27"/>
      <c r="E298" s="27"/>
    </row>
    <row r="299" spans="4:5" ht="15.75" customHeight="1">
      <c r="D299" s="27"/>
      <c r="E299" s="27"/>
    </row>
    <row r="300" spans="4:5" ht="15.75" customHeight="1">
      <c r="D300" s="27"/>
      <c r="E300" s="27"/>
    </row>
    <row r="301" spans="4:5" ht="15.75" customHeight="1">
      <c r="D301" s="27"/>
      <c r="E301" s="27"/>
    </row>
    <row r="302" spans="4:5" ht="15.75" customHeight="1">
      <c r="D302" s="27"/>
      <c r="E302" s="27"/>
    </row>
    <row r="303" spans="4:5" ht="15.75" customHeight="1">
      <c r="D303" s="27"/>
      <c r="E303" s="27"/>
    </row>
    <row r="304" spans="4:5" ht="15.75" customHeight="1">
      <c r="D304" s="27"/>
      <c r="E304" s="27"/>
    </row>
    <row r="305" spans="4:5" ht="15.75" customHeight="1">
      <c r="D305" s="27"/>
      <c r="E305" s="27"/>
    </row>
    <row r="306" spans="4:5" ht="15.75" customHeight="1">
      <c r="D306" s="27"/>
      <c r="E306" s="27"/>
    </row>
    <row r="307" spans="4:5" ht="15.75" customHeight="1">
      <c r="D307" s="27"/>
      <c r="E307" s="27"/>
    </row>
    <row r="308" spans="4:5" ht="15.75" customHeight="1">
      <c r="D308" s="27"/>
      <c r="E308" s="27"/>
    </row>
    <row r="309" spans="4:5" ht="15.75" customHeight="1">
      <c r="D309" s="27"/>
      <c r="E309" s="27"/>
    </row>
    <row r="310" spans="4:5" ht="15.75" customHeight="1">
      <c r="D310" s="27"/>
      <c r="E310" s="27"/>
    </row>
    <row r="311" spans="4:5" ht="15.75" customHeight="1">
      <c r="D311" s="27"/>
      <c r="E311" s="27"/>
    </row>
    <row r="312" spans="4:5" ht="15.75" customHeight="1">
      <c r="D312" s="27"/>
      <c r="E312" s="27"/>
    </row>
    <row r="313" spans="4:5" ht="15.75" customHeight="1">
      <c r="D313" s="27"/>
      <c r="E313" s="27"/>
    </row>
    <row r="314" spans="4:5" ht="15.75" customHeight="1">
      <c r="D314" s="27"/>
      <c r="E314" s="27"/>
    </row>
    <row r="315" spans="4:5" ht="15.75" customHeight="1">
      <c r="D315" s="27"/>
      <c r="E315" s="27"/>
    </row>
    <row r="316" spans="4:5" ht="15.75" customHeight="1">
      <c r="D316" s="27"/>
      <c r="E316" s="27"/>
    </row>
    <row r="317" spans="4:5" ht="15.75" customHeight="1">
      <c r="D317" s="27"/>
      <c r="E317" s="27"/>
    </row>
    <row r="318" spans="4:5" ht="15.75" customHeight="1">
      <c r="D318" s="27"/>
      <c r="E318" s="27"/>
    </row>
    <row r="319" spans="4:5" ht="15.75" customHeight="1">
      <c r="D319" s="27"/>
      <c r="E319" s="27"/>
    </row>
    <row r="320" spans="4:5" ht="15.75" customHeight="1">
      <c r="D320" s="27"/>
      <c r="E320" s="27"/>
    </row>
    <row r="321" spans="4:5" ht="15.75" customHeight="1">
      <c r="D321" s="27"/>
      <c r="E321" s="27"/>
    </row>
    <row r="322" spans="4:5" ht="15.75" customHeight="1">
      <c r="D322" s="27"/>
      <c r="E322" s="27"/>
    </row>
    <row r="323" spans="4:5" ht="15.75" customHeight="1">
      <c r="D323" s="27"/>
      <c r="E323" s="27"/>
    </row>
    <row r="324" spans="4:5" ht="15.75" customHeight="1">
      <c r="D324" s="27"/>
      <c r="E324" s="27"/>
    </row>
    <row r="325" spans="4:5" ht="15.75" customHeight="1">
      <c r="D325" s="27"/>
      <c r="E325" s="27"/>
    </row>
    <row r="326" spans="4:5" ht="15.75" customHeight="1">
      <c r="D326" s="27"/>
      <c r="E326" s="27"/>
    </row>
    <row r="327" spans="4:5" ht="15.75" customHeight="1">
      <c r="D327" s="27"/>
      <c r="E327" s="27"/>
    </row>
    <row r="328" spans="4:5" ht="15.75" customHeight="1">
      <c r="D328" s="27"/>
      <c r="E328" s="27"/>
    </row>
    <row r="329" spans="4:5" ht="15.75" customHeight="1">
      <c r="D329" s="27"/>
      <c r="E329" s="27"/>
    </row>
    <row r="330" spans="4:5" ht="15.75" customHeight="1">
      <c r="D330" s="27"/>
      <c r="E330" s="27"/>
    </row>
    <row r="331" spans="4:5" ht="15.75" customHeight="1">
      <c r="D331" s="27"/>
      <c r="E331" s="27"/>
    </row>
    <row r="332" spans="4:5" ht="15.75" customHeight="1">
      <c r="D332" s="27"/>
      <c r="E332" s="27"/>
    </row>
    <row r="333" spans="4:5" ht="15.75" customHeight="1">
      <c r="D333" s="27"/>
      <c r="E333" s="27"/>
    </row>
    <row r="334" spans="4:5" ht="15.75" customHeight="1">
      <c r="D334" s="27"/>
      <c r="E334" s="27"/>
    </row>
    <row r="335" spans="4:5" ht="15.75" customHeight="1">
      <c r="D335" s="27"/>
      <c r="E335" s="27"/>
    </row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33:C133"/>
    <mergeCell ref="F133:H133"/>
    <mergeCell ref="A134:C134"/>
    <mergeCell ref="F134:H135"/>
    <mergeCell ref="A135:C135"/>
    <mergeCell ref="A1:H1"/>
    <mergeCell ref="A2:H2"/>
    <mergeCell ref="A3:H3"/>
    <mergeCell ref="A4:H4"/>
    <mergeCell ref="A5:A6"/>
    <mergeCell ref="B5:B6"/>
    <mergeCell ref="G5:H5"/>
  </mergeCells>
  <conditionalFormatting sqref="F8:F131">
    <cfRule type="containsText" dxfId="10" priority="1" operator="containsText" text="AB">
      <formula>NOT(ISERROR(SEARCH(("AB"),(F8))))</formula>
    </cfRule>
  </conditionalFormatting>
  <conditionalFormatting sqref="G8:H131">
    <cfRule type="cellIs" dxfId="9" priority="2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B6" sqref="B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4" t="s">
        <v>0</v>
      </c>
      <c r="B1" s="95"/>
      <c r="C1" s="95"/>
      <c r="D1" s="95"/>
      <c r="E1" s="95"/>
      <c r="F1" s="95"/>
      <c r="G1" s="95"/>
      <c r="H1" s="95"/>
      <c r="I1" s="99"/>
    </row>
    <row r="2" spans="1:9" ht="19.5" customHeight="1">
      <c r="A2" s="114" t="s">
        <v>290</v>
      </c>
      <c r="B2" s="95"/>
      <c r="C2" s="95"/>
      <c r="D2" s="95"/>
      <c r="E2" s="95"/>
      <c r="F2" s="95"/>
      <c r="G2" s="95"/>
      <c r="H2" s="95"/>
      <c r="I2" s="99"/>
    </row>
    <row r="3" spans="1:9" ht="19.5" customHeight="1">
      <c r="A3" s="114" t="s">
        <v>335</v>
      </c>
      <c r="B3" s="95"/>
      <c r="C3" s="95"/>
      <c r="D3" s="95"/>
      <c r="E3" s="95"/>
      <c r="F3" s="95"/>
      <c r="G3" s="95"/>
      <c r="H3" s="95"/>
      <c r="I3" s="99"/>
    </row>
    <row r="4" spans="1:9" ht="19.5" customHeight="1">
      <c r="A4" s="114" t="s">
        <v>346</v>
      </c>
      <c r="B4" s="95"/>
      <c r="C4" s="95"/>
      <c r="D4" s="95"/>
      <c r="E4" s="95"/>
      <c r="F4" s="95"/>
      <c r="G4" s="95"/>
      <c r="H4" s="95"/>
      <c r="I4" s="99"/>
    </row>
    <row r="5" spans="1:9" ht="78.75">
      <c r="A5" s="28" t="s">
        <v>291</v>
      </c>
      <c r="B5" s="28" t="s">
        <v>292</v>
      </c>
      <c r="C5" s="28" t="s">
        <v>293</v>
      </c>
      <c r="D5" s="28" t="s">
        <v>294</v>
      </c>
      <c r="E5" s="28" t="s">
        <v>295</v>
      </c>
      <c r="F5" s="28" t="s">
        <v>296</v>
      </c>
      <c r="G5" s="28" t="s">
        <v>294</v>
      </c>
      <c r="H5" s="28" t="s">
        <v>297</v>
      </c>
      <c r="I5" s="28" t="s">
        <v>298</v>
      </c>
    </row>
    <row r="6" spans="1:9" ht="19.5" customHeight="1">
      <c r="A6" s="29" t="s">
        <v>347</v>
      </c>
      <c r="B6" s="29" t="s">
        <v>348</v>
      </c>
      <c r="C6" s="29">
        <f>'Sessional + End Term Assessment'!D134</f>
        <v>0</v>
      </c>
      <c r="D6" s="29">
        <f>'Sessional + End Term Assessment'!E134</f>
        <v>0</v>
      </c>
      <c r="E6" s="29">
        <f>D6*'Sessional + End Term Assessment'!D6/'Sessional + End Term Assessment'!F6</f>
        <v>0</v>
      </c>
      <c r="F6" s="29">
        <f>'Sessional + End Term Assessment'!D135</f>
        <v>84</v>
      </c>
      <c r="G6" s="29">
        <f>'Sessional + End Term Assessment'!E135</f>
        <v>3</v>
      </c>
      <c r="H6" s="29">
        <f>G6*'Sessional + End Term Assessment'!E6/'Sessional + End Term Assessment'!F6</f>
        <v>0.9</v>
      </c>
      <c r="I6" s="29">
        <f>E6+H6</f>
        <v>0.9</v>
      </c>
    </row>
    <row r="7" spans="1:9" ht="30.75" customHeight="1">
      <c r="A7" s="115" t="s">
        <v>299</v>
      </c>
      <c r="B7" s="109"/>
      <c r="C7" s="109"/>
      <c r="D7" s="109"/>
      <c r="E7" s="109"/>
      <c r="F7" s="110"/>
      <c r="G7" s="119" t="s">
        <v>287</v>
      </c>
      <c r="H7" s="95"/>
      <c r="I7" s="99"/>
    </row>
    <row r="8" spans="1:9" ht="14.25">
      <c r="A8" s="116"/>
      <c r="B8" s="117"/>
      <c r="C8" s="117"/>
      <c r="D8" s="117"/>
      <c r="E8" s="117"/>
      <c r="F8" s="118"/>
      <c r="G8" s="115"/>
      <c r="H8" s="109"/>
      <c r="I8" s="110"/>
    </row>
    <row r="9" spans="1:9" ht="14.25">
      <c r="A9" s="111"/>
      <c r="B9" s="112"/>
      <c r="C9" s="112"/>
      <c r="D9" s="112"/>
      <c r="E9" s="112"/>
      <c r="F9" s="113"/>
      <c r="G9" s="111"/>
      <c r="H9" s="112"/>
      <c r="I9" s="11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9"/>
    </row>
    <row r="2" spans="1:26" ht="19.5" customHeight="1">
      <c r="A2" s="114" t="s">
        <v>300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9"/>
    </row>
    <row r="3" spans="1:26" ht="19.5" customHeight="1">
      <c r="A3" s="114" t="s">
        <v>335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9"/>
    </row>
    <row r="4" spans="1:26" ht="19.5" customHeight="1">
      <c r="A4" s="114" t="s">
        <v>349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9"/>
    </row>
    <row r="5" spans="1:26" ht="19.5" customHeight="1">
      <c r="A5" s="30" t="s">
        <v>301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0" t="s">
        <v>10</v>
      </c>
      <c r="J5" s="30" t="s">
        <v>11</v>
      </c>
      <c r="K5" s="30" t="s">
        <v>12</v>
      </c>
      <c r="L5" s="30" t="s">
        <v>13</v>
      </c>
      <c r="M5" s="30" t="s">
        <v>14</v>
      </c>
      <c r="N5" s="30" t="s">
        <v>15</v>
      </c>
      <c r="O5" s="30" t="s">
        <v>16</v>
      </c>
      <c r="P5" s="30" t="s">
        <v>17</v>
      </c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9.5" customHeight="1">
      <c r="A6" s="32" t="s">
        <v>347</v>
      </c>
      <c r="B6" s="33">
        <f>'Attainment of Subject Code'!$E$6*'CO-PO Mapping'!B11/3</f>
        <v>0</v>
      </c>
      <c r="C6" s="33">
        <f>'Attainment of Subject Code'!$E$6*'CO-PO Mapping'!C11/3</f>
        <v>0</v>
      </c>
      <c r="D6" s="33">
        <f>'Attainment of Subject Code'!$E$6*'CO-PO Mapping'!D11/3</f>
        <v>0</v>
      </c>
      <c r="E6" s="33">
        <f>'Attainment of Subject Code'!$E$6*'CO-PO Mapping'!E11/3</f>
        <v>0</v>
      </c>
      <c r="F6" s="33">
        <f>'Attainment of Subject Code'!$E$6*'CO-PO Mapping'!F11/3</f>
        <v>0</v>
      </c>
      <c r="G6" s="33">
        <f>'Attainment of Subject Code'!$E$6*'CO-PO Mapping'!G11/3</f>
        <v>0</v>
      </c>
      <c r="H6" s="33">
        <f>'Attainment of Subject Code'!$E$6*'CO-PO Mapping'!H11/3</f>
        <v>0</v>
      </c>
      <c r="I6" s="33">
        <f>'Attainment of Subject Code'!$E$6*'CO-PO Mapping'!I11/3</f>
        <v>0</v>
      </c>
      <c r="J6" s="33">
        <f>'Attainment of Subject Code'!$E$6*'CO-PO Mapping'!J11/3</f>
        <v>0</v>
      </c>
      <c r="K6" s="33">
        <f>'Attainment of Subject Code'!$E$6*'CO-PO Mapping'!K11/3</f>
        <v>0</v>
      </c>
      <c r="L6" s="33">
        <f>'Attainment of Subject Code'!$E$6*'CO-PO Mapping'!L11/3</f>
        <v>0</v>
      </c>
      <c r="M6" s="33">
        <f>'Attainment of Subject Code'!$E$6*'CO-PO Mapping'!M11/3</f>
        <v>0</v>
      </c>
      <c r="N6" s="33">
        <f>'Attainment of Subject Code'!$E$6*'CO-PO Mapping'!N11/3</f>
        <v>0</v>
      </c>
      <c r="O6" s="33">
        <f>'Attainment of Subject Code'!$E$6*'CO-PO Mapping'!O11/3</f>
        <v>0</v>
      </c>
      <c r="P6" s="33">
        <f>'Attainment of Subject Code'!$E$6*'CO-PO Mapping'!P11/3</f>
        <v>0</v>
      </c>
    </row>
    <row r="7" spans="1:26" ht="39.75" customHeight="1">
      <c r="A7" s="120" t="s">
        <v>287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9"/>
      <c r="N7" s="120"/>
      <c r="O7" s="95"/>
      <c r="P7" s="9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1000"/>
  <sheetViews>
    <sheetView topLeftCell="H112" zoomScale="90" zoomScaleNormal="90" workbookViewId="0">
      <selection activeCell="R7" sqref="R7:R130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9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36" ht="19.5" customHeight="1">
      <c r="A2" s="114" t="s">
        <v>302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9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spans="1:36" ht="19.5" customHeight="1">
      <c r="A3" s="114" t="s">
        <v>335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9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ht="31.5" customHeight="1">
      <c r="A4" s="122" t="s">
        <v>25</v>
      </c>
      <c r="B4" s="121" t="s">
        <v>303</v>
      </c>
      <c r="C4" s="30" t="s">
        <v>27</v>
      </c>
      <c r="D4" s="11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9"/>
      <c r="R4" s="122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31.5" customHeight="1">
      <c r="A5" s="123"/>
      <c r="B5" s="123"/>
      <c r="C5" s="30" t="s">
        <v>304</v>
      </c>
      <c r="D5" s="30" t="s">
        <v>305</v>
      </c>
      <c r="E5" s="124" t="s">
        <v>334</v>
      </c>
      <c r="F5" s="124" t="s">
        <v>332</v>
      </c>
      <c r="G5" s="124" t="s">
        <v>333</v>
      </c>
      <c r="H5" s="30" t="s">
        <v>306</v>
      </c>
      <c r="I5" s="121" t="s">
        <v>334</v>
      </c>
      <c r="J5" s="121" t="s">
        <v>332</v>
      </c>
      <c r="K5" s="121" t="s">
        <v>333</v>
      </c>
      <c r="L5" s="30" t="s">
        <v>307</v>
      </c>
      <c r="M5" s="121" t="s">
        <v>334</v>
      </c>
      <c r="N5" s="121" t="s">
        <v>332</v>
      </c>
      <c r="O5" s="121" t="s">
        <v>333</v>
      </c>
      <c r="P5" s="30"/>
      <c r="Q5" s="30"/>
      <c r="R5" s="101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31.5" customHeight="1">
      <c r="A6" s="101"/>
      <c r="B6" s="101"/>
      <c r="C6" s="30" t="s">
        <v>32</v>
      </c>
      <c r="D6" s="30">
        <v>28</v>
      </c>
      <c r="E6" s="125"/>
      <c r="F6" s="125"/>
      <c r="G6" s="125"/>
      <c r="H6" s="30">
        <v>28</v>
      </c>
      <c r="I6" s="101"/>
      <c r="J6" s="101"/>
      <c r="K6" s="101"/>
      <c r="L6" s="30">
        <v>14</v>
      </c>
      <c r="M6" s="101"/>
      <c r="N6" s="101"/>
      <c r="O6" s="101"/>
      <c r="P6" s="30"/>
      <c r="Q6" s="36"/>
      <c r="R6" s="30">
        <v>70</v>
      </c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19.5" customHeight="1">
      <c r="A7" s="11">
        <v>1</v>
      </c>
      <c r="B7" s="12" t="s">
        <v>36</v>
      </c>
      <c r="C7" s="12" t="s">
        <v>37</v>
      </c>
      <c r="D7" s="37">
        <v>20</v>
      </c>
      <c r="E7" s="37">
        <f>IF(D7&gt;=($D$6*0.7),1,0)</f>
        <v>1</v>
      </c>
      <c r="F7" s="37">
        <f>IF(D7&gt;=($D$6*0.8),1,0)</f>
        <v>0</v>
      </c>
      <c r="G7" s="37">
        <f>IF(D7&gt;=($D$6*0.9),1,0)</f>
        <v>0</v>
      </c>
      <c r="H7" s="37">
        <v>21</v>
      </c>
      <c r="I7" s="37">
        <f>IF(H7&gt;=($H$6*0.7),1,0)</f>
        <v>1</v>
      </c>
      <c r="J7" s="37">
        <f>IF(H7&gt;=($H$6*0.8),1,0)</f>
        <v>0</v>
      </c>
      <c r="K7" s="37">
        <f>IF(H7&gt;=($H$6*0.9),1,0)</f>
        <v>0</v>
      </c>
      <c r="L7" s="37">
        <f>(R7-(D7+H7))</f>
        <v>12</v>
      </c>
      <c r="M7" s="37">
        <f>IF(L7&gt;=($L$6*0.7),1,0)</f>
        <v>1</v>
      </c>
      <c r="N7" s="37">
        <f t="shared" ref="N7:N130" si="0">IF(L7&gt;=($L$6*0.7),1,0)</f>
        <v>1</v>
      </c>
      <c r="O7" s="37">
        <f>IF(L7&gt;=($L$6*0.9),1,0)</f>
        <v>0</v>
      </c>
      <c r="P7" s="37"/>
      <c r="Q7" s="37"/>
      <c r="R7" s="37">
        <v>53</v>
      </c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</row>
    <row r="8" spans="1:36" ht="19.5" customHeight="1">
      <c r="A8" s="11">
        <v>2</v>
      </c>
      <c r="B8" s="12" t="s">
        <v>38</v>
      </c>
      <c r="C8" s="12" t="s">
        <v>39</v>
      </c>
      <c r="D8" s="37">
        <v>28</v>
      </c>
      <c r="E8" s="37">
        <f t="shared" ref="E8:E71" si="1">IF(D8&gt;=($D$6*0.7),1,0)</f>
        <v>1</v>
      </c>
      <c r="F8" s="37">
        <f t="shared" ref="F8:F71" si="2">IF(D8&gt;=($D$6*0.8),1,0)</f>
        <v>1</v>
      </c>
      <c r="G8" s="37">
        <f t="shared" ref="G8:G71" si="3">IF(D8&gt;=($D$6*0.9),1,0)</f>
        <v>1</v>
      </c>
      <c r="H8" s="37">
        <v>28</v>
      </c>
      <c r="I8" s="37">
        <f t="shared" ref="I8:I71" si="4">IF(H8&gt;=($H$6*0.7),1,0)</f>
        <v>1</v>
      </c>
      <c r="J8" s="37">
        <f t="shared" ref="J8:J71" si="5">IF(H8&gt;=($H$6*0.8),1,0)</f>
        <v>1</v>
      </c>
      <c r="K8" s="37">
        <f t="shared" ref="K8:K71" si="6">IF(H8&gt;=($H$6*0.9),1,0)</f>
        <v>1</v>
      </c>
      <c r="L8" s="37">
        <f t="shared" ref="L8:L71" si="7">(R8-(D8+H8))</f>
        <v>14</v>
      </c>
      <c r="M8" s="37">
        <f t="shared" ref="M8:M71" si="8">IF(L8&gt;=($L$6*0.7),1,0)</f>
        <v>1</v>
      </c>
      <c r="N8" s="37">
        <f t="shared" si="0"/>
        <v>1</v>
      </c>
      <c r="O8" s="37">
        <f t="shared" ref="O8:O71" si="9">IF(L8&gt;=($L$6*0.9),1,0)</f>
        <v>1</v>
      </c>
      <c r="P8" s="37"/>
      <c r="Q8" s="37"/>
      <c r="R8" s="37">
        <v>70</v>
      </c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</row>
    <row r="9" spans="1:36" ht="19.5" customHeight="1">
      <c r="A9" s="11">
        <v>3</v>
      </c>
      <c r="B9" s="12" t="s">
        <v>40</v>
      </c>
      <c r="C9" s="12" t="s">
        <v>41</v>
      </c>
      <c r="D9" s="37">
        <v>28</v>
      </c>
      <c r="E9" s="37">
        <f t="shared" si="1"/>
        <v>1</v>
      </c>
      <c r="F9" s="37">
        <f t="shared" si="2"/>
        <v>1</v>
      </c>
      <c r="G9" s="37">
        <f t="shared" si="3"/>
        <v>1</v>
      </c>
      <c r="H9" s="37">
        <v>28</v>
      </c>
      <c r="I9" s="37">
        <f t="shared" si="4"/>
        <v>1</v>
      </c>
      <c r="J9" s="37">
        <f t="shared" si="5"/>
        <v>1</v>
      </c>
      <c r="K9" s="37">
        <f t="shared" si="6"/>
        <v>1</v>
      </c>
      <c r="L9" s="37">
        <f t="shared" si="7"/>
        <v>14</v>
      </c>
      <c r="M9" s="37">
        <f t="shared" si="8"/>
        <v>1</v>
      </c>
      <c r="N9" s="37">
        <f t="shared" si="0"/>
        <v>1</v>
      </c>
      <c r="O9" s="37">
        <f t="shared" si="9"/>
        <v>1</v>
      </c>
      <c r="P9" s="37"/>
      <c r="Q9" s="37"/>
      <c r="R9" s="37">
        <v>70</v>
      </c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ht="19.5" customHeight="1">
      <c r="A10" s="11">
        <v>4</v>
      </c>
      <c r="B10" s="12" t="s">
        <v>42</v>
      </c>
      <c r="C10" s="12" t="s">
        <v>43</v>
      </c>
      <c r="D10" s="37">
        <v>28</v>
      </c>
      <c r="E10" s="37">
        <f t="shared" si="1"/>
        <v>1</v>
      </c>
      <c r="F10" s="37">
        <f t="shared" si="2"/>
        <v>1</v>
      </c>
      <c r="G10" s="37">
        <f t="shared" si="3"/>
        <v>1</v>
      </c>
      <c r="H10" s="37">
        <v>23</v>
      </c>
      <c r="I10" s="37">
        <f t="shared" si="4"/>
        <v>1</v>
      </c>
      <c r="J10" s="37">
        <f t="shared" si="5"/>
        <v>1</v>
      </c>
      <c r="K10" s="37">
        <f t="shared" si="6"/>
        <v>0</v>
      </c>
      <c r="L10" s="37">
        <f t="shared" si="7"/>
        <v>14</v>
      </c>
      <c r="M10" s="37">
        <f t="shared" si="8"/>
        <v>1</v>
      </c>
      <c r="N10" s="37">
        <f t="shared" si="0"/>
        <v>1</v>
      </c>
      <c r="O10" s="37">
        <f t="shared" si="9"/>
        <v>1</v>
      </c>
      <c r="P10" s="37"/>
      <c r="Q10" s="37"/>
      <c r="R10" s="37">
        <v>65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</row>
    <row r="11" spans="1:36" ht="19.5" customHeight="1">
      <c r="A11" s="11">
        <v>5</v>
      </c>
      <c r="B11" s="12" t="s">
        <v>44</v>
      </c>
      <c r="C11" s="12" t="s">
        <v>45</v>
      </c>
      <c r="D11" s="37">
        <v>18</v>
      </c>
      <c r="E11" s="37">
        <f t="shared" si="1"/>
        <v>0</v>
      </c>
      <c r="F11" s="37">
        <f t="shared" si="2"/>
        <v>0</v>
      </c>
      <c r="G11" s="37">
        <f t="shared" si="3"/>
        <v>0</v>
      </c>
      <c r="H11" s="37">
        <v>26</v>
      </c>
      <c r="I11" s="37">
        <f t="shared" si="4"/>
        <v>1</v>
      </c>
      <c r="J11" s="37">
        <f t="shared" si="5"/>
        <v>1</v>
      </c>
      <c r="K11" s="37">
        <f t="shared" si="6"/>
        <v>1</v>
      </c>
      <c r="L11" s="37">
        <f t="shared" si="7"/>
        <v>14</v>
      </c>
      <c r="M11" s="37">
        <f t="shared" si="8"/>
        <v>1</v>
      </c>
      <c r="N11" s="37">
        <f t="shared" si="0"/>
        <v>1</v>
      </c>
      <c r="O11" s="37">
        <f t="shared" si="9"/>
        <v>1</v>
      </c>
      <c r="P11" s="37"/>
      <c r="Q11" s="37"/>
      <c r="R11" s="37">
        <v>58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  <row r="12" spans="1:36" ht="19.5" customHeight="1">
      <c r="A12" s="11">
        <v>6</v>
      </c>
      <c r="B12" s="12" t="s">
        <v>46</v>
      </c>
      <c r="C12" s="12" t="s">
        <v>47</v>
      </c>
      <c r="D12" s="37">
        <v>19</v>
      </c>
      <c r="E12" s="37">
        <f t="shared" si="1"/>
        <v>0</v>
      </c>
      <c r="F12" s="37">
        <f t="shared" si="2"/>
        <v>0</v>
      </c>
      <c r="G12" s="37">
        <f t="shared" si="3"/>
        <v>0</v>
      </c>
      <c r="H12" s="37">
        <v>27</v>
      </c>
      <c r="I12" s="37">
        <f t="shared" si="4"/>
        <v>1</v>
      </c>
      <c r="J12" s="37">
        <f t="shared" si="5"/>
        <v>1</v>
      </c>
      <c r="K12" s="37">
        <f t="shared" si="6"/>
        <v>1</v>
      </c>
      <c r="L12" s="37">
        <f t="shared" si="7"/>
        <v>12</v>
      </c>
      <c r="M12" s="37">
        <f t="shared" si="8"/>
        <v>1</v>
      </c>
      <c r="N12" s="37">
        <f t="shared" si="0"/>
        <v>1</v>
      </c>
      <c r="O12" s="37">
        <f t="shared" si="9"/>
        <v>0</v>
      </c>
      <c r="P12" s="37"/>
      <c r="Q12" s="37"/>
      <c r="R12" s="37">
        <v>58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</row>
    <row r="13" spans="1:36" ht="19.5" customHeight="1">
      <c r="A13" s="11">
        <v>7</v>
      </c>
      <c r="B13" s="12" t="s">
        <v>48</v>
      </c>
      <c r="C13" s="12" t="s">
        <v>49</v>
      </c>
      <c r="D13" s="37">
        <v>28</v>
      </c>
      <c r="E13" s="37">
        <f t="shared" si="1"/>
        <v>1</v>
      </c>
      <c r="F13" s="37">
        <f t="shared" si="2"/>
        <v>1</v>
      </c>
      <c r="G13" s="37">
        <f t="shared" si="3"/>
        <v>1</v>
      </c>
      <c r="H13" s="37">
        <v>25</v>
      </c>
      <c r="I13" s="37">
        <f t="shared" si="4"/>
        <v>1</v>
      </c>
      <c r="J13" s="37">
        <f t="shared" si="5"/>
        <v>1</v>
      </c>
      <c r="K13" s="37">
        <f t="shared" si="6"/>
        <v>0</v>
      </c>
      <c r="L13" s="37">
        <f t="shared" si="7"/>
        <v>14</v>
      </c>
      <c r="M13" s="37">
        <f t="shared" si="8"/>
        <v>1</v>
      </c>
      <c r="N13" s="37">
        <f t="shared" si="0"/>
        <v>1</v>
      </c>
      <c r="O13" s="37">
        <f t="shared" si="9"/>
        <v>1</v>
      </c>
      <c r="P13" s="37"/>
      <c r="Q13" s="37"/>
      <c r="R13" s="37">
        <v>67</v>
      </c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</row>
    <row r="14" spans="1:36" ht="19.5" customHeight="1">
      <c r="A14" s="11">
        <v>8</v>
      </c>
      <c r="B14" s="12" t="s">
        <v>50</v>
      </c>
      <c r="C14" s="12" t="s">
        <v>51</v>
      </c>
      <c r="D14" s="37">
        <v>28</v>
      </c>
      <c r="E14" s="37">
        <f t="shared" si="1"/>
        <v>1</v>
      </c>
      <c r="F14" s="37">
        <f t="shared" si="2"/>
        <v>1</v>
      </c>
      <c r="G14" s="37">
        <f t="shared" si="3"/>
        <v>1</v>
      </c>
      <c r="H14" s="37">
        <v>28</v>
      </c>
      <c r="I14" s="37">
        <f t="shared" si="4"/>
        <v>1</v>
      </c>
      <c r="J14" s="37">
        <f t="shared" si="5"/>
        <v>1</v>
      </c>
      <c r="K14" s="37">
        <f t="shared" si="6"/>
        <v>1</v>
      </c>
      <c r="L14" s="37">
        <f t="shared" si="7"/>
        <v>14</v>
      </c>
      <c r="M14" s="37">
        <f t="shared" si="8"/>
        <v>1</v>
      </c>
      <c r="N14" s="37">
        <f t="shared" si="0"/>
        <v>1</v>
      </c>
      <c r="O14" s="37">
        <f t="shared" si="9"/>
        <v>1</v>
      </c>
      <c r="P14" s="37"/>
      <c r="Q14" s="37"/>
      <c r="R14" s="37">
        <v>70</v>
      </c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ht="19.5" customHeight="1">
      <c r="A15" s="11">
        <v>9</v>
      </c>
      <c r="B15" s="12" t="s">
        <v>52</v>
      </c>
      <c r="C15" s="12" t="s">
        <v>53</v>
      </c>
      <c r="D15" s="37">
        <v>28</v>
      </c>
      <c r="E15" s="37">
        <f t="shared" si="1"/>
        <v>1</v>
      </c>
      <c r="F15" s="37">
        <f t="shared" si="2"/>
        <v>1</v>
      </c>
      <c r="G15" s="37">
        <f t="shared" si="3"/>
        <v>1</v>
      </c>
      <c r="H15" s="37">
        <v>28</v>
      </c>
      <c r="I15" s="37">
        <f t="shared" si="4"/>
        <v>1</v>
      </c>
      <c r="J15" s="37">
        <f t="shared" si="5"/>
        <v>1</v>
      </c>
      <c r="K15" s="37">
        <f t="shared" si="6"/>
        <v>1</v>
      </c>
      <c r="L15" s="37">
        <f t="shared" si="7"/>
        <v>14</v>
      </c>
      <c r="M15" s="37">
        <f t="shared" si="8"/>
        <v>1</v>
      </c>
      <c r="N15" s="37">
        <f t="shared" si="0"/>
        <v>1</v>
      </c>
      <c r="O15" s="37">
        <f t="shared" si="9"/>
        <v>1</v>
      </c>
      <c r="P15" s="37"/>
      <c r="Q15" s="37"/>
      <c r="R15" s="37">
        <v>70</v>
      </c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36" ht="19.5" customHeight="1">
      <c r="A16" s="11">
        <v>10</v>
      </c>
      <c r="B16" s="12" t="s">
        <v>54</v>
      </c>
      <c r="C16" s="12" t="s">
        <v>55</v>
      </c>
      <c r="D16" s="37">
        <v>24</v>
      </c>
      <c r="E16" s="37">
        <f t="shared" si="1"/>
        <v>1</v>
      </c>
      <c r="F16" s="37">
        <f t="shared" si="2"/>
        <v>1</v>
      </c>
      <c r="G16" s="37">
        <f t="shared" si="3"/>
        <v>0</v>
      </c>
      <c r="H16" s="37">
        <v>27</v>
      </c>
      <c r="I16" s="37">
        <f t="shared" si="4"/>
        <v>1</v>
      </c>
      <c r="J16" s="37">
        <f t="shared" si="5"/>
        <v>1</v>
      </c>
      <c r="K16" s="37">
        <f t="shared" si="6"/>
        <v>1</v>
      </c>
      <c r="L16" s="37">
        <f t="shared" si="7"/>
        <v>12</v>
      </c>
      <c r="M16" s="37">
        <f t="shared" si="8"/>
        <v>1</v>
      </c>
      <c r="N16" s="37">
        <f t="shared" si="0"/>
        <v>1</v>
      </c>
      <c r="O16" s="37">
        <f t="shared" si="9"/>
        <v>0</v>
      </c>
      <c r="P16" s="37"/>
      <c r="Q16" s="37"/>
      <c r="R16" s="37">
        <v>63</v>
      </c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1:36" ht="19.5" customHeight="1">
      <c r="A17" s="11">
        <v>11</v>
      </c>
      <c r="B17" s="12" t="s">
        <v>56</v>
      </c>
      <c r="C17" s="12" t="s">
        <v>57</v>
      </c>
      <c r="D17" s="37">
        <v>24</v>
      </c>
      <c r="E17" s="37">
        <f t="shared" si="1"/>
        <v>1</v>
      </c>
      <c r="F17" s="37">
        <f t="shared" si="2"/>
        <v>1</v>
      </c>
      <c r="G17" s="37">
        <f t="shared" si="3"/>
        <v>0</v>
      </c>
      <c r="H17" s="37">
        <v>21</v>
      </c>
      <c r="I17" s="37">
        <f t="shared" si="4"/>
        <v>1</v>
      </c>
      <c r="J17" s="37">
        <f t="shared" si="5"/>
        <v>0</v>
      </c>
      <c r="K17" s="37">
        <f t="shared" si="6"/>
        <v>0</v>
      </c>
      <c r="L17" s="37">
        <f t="shared" si="7"/>
        <v>13</v>
      </c>
      <c r="M17" s="37">
        <f t="shared" si="8"/>
        <v>1</v>
      </c>
      <c r="N17" s="37">
        <f t="shared" si="0"/>
        <v>1</v>
      </c>
      <c r="O17" s="37">
        <f t="shared" si="9"/>
        <v>1</v>
      </c>
      <c r="P17" s="37"/>
      <c r="Q17" s="37"/>
      <c r="R17" s="37">
        <v>58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1:36" ht="19.5" customHeight="1">
      <c r="A18" s="11">
        <v>12</v>
      </c>
      <c r="B18" s="12" t="s">
        <v>58</v>
      </c>
      <c r="C18" s="12" t="s">
        <v>59</v>
      </c>
      <c r="D18" s="37">
        <v>20</v>
      </c>
      <c r="E18" s="37">
        <f t="shared" si="1"/>
        <v>1</v>
      </c>
      <c r="F18" s="37">
        <f t="shared" si="2"/>
        <v>0</v>
      </c>
      <c r="G18" s="37">
        <f t="shared" si="3"/>
        <v>0</v>
      </c>
      <c r="H18" s="37">
        <v>25</v>
      </c>
      <c r="I18" s="37">
        <f t="shared" si="4"/>
        <v>1</v>
      </c>
      <c r="J18" s="37">
        <f t="shared" si="5"/>
        <v>1</v>
      </c>
      <c r="K18" s="37">
        <f t="shared" si="6"/>
        <v>0</v>
      </c>
      <c r="L18" s="37">
        <f t="shared" si="7"/>
        <v>13</v>
      </c>
      <c r="M18" s="37">
        <f t="shared" si="8"/>
        <v>1</v>
      </c>
      <c r="N18" s="37">
        <f t="shared" si="0"/>
        <v>1</v>
      </c>
      <c r="O18" s="37">
        <f t="shared" si="9"/>
        <v>1</v>
      </c>
      <c r="P18" s="37"/>
      <c r="Q18" s="37"/>
      <c r="R18" s="37">
        <v>58</v>
      </c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19.5" customHeight="1">
      <c r="A19" s="11">
        <v>13</v>
      </c>
      <c r="B19" s="12" t="s">
        <v>60</v>
      </c>
      <c r="C19" s="12" t="s">
        <v>61</v>
      </c>
      <c r="D19" s="37">
        <v>23</v>
      </c>
      <c r="E19" s="37">
        <f t="shared" si="1"/>
        <v>1</v>
      </c>
      <c r="F19" s="37">
        <f t="shared" si="2"/>
        <v>1</v>
      </c>
      <c r="G19" s="37">
        <f t="shared" si="3"/>
        <v>0</v>
      </c>
      <c r="H19" s="37">
        <v>28</v>
      </c>
      <c r="I19" s="37">
        <f t="shared" si="4"/>
        <v>1</v>
      </c>
      <c r="J19" s="37">
        <f t="shared" si="5"/>
        <v>1</v>
      </c>
      <c r="K19" s="37">
        <f t="shared" si="6"/>
        <v>1</v>
      </c>
      <c r="L19" s="37">
        <f t="shared" si="7"/>
        <v>14</v>
      </c>
      <c r="M19" s="37">
        <f t="shared" si="8"/>
        <v>1</v>
      </c>
      <c r="N19" s="37">
        <f t="shared" si="0"/>
        <v>1</v>
      </c>
      <c r="O19" s="37">
        <f t="shared" si="9"/>
        <v>1</v>
      </c>
      <c r="P19" s="37"/>
      <c r="Q19" s="37"/>
      <c r="R19" s="37">
        <v>65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ht="19.5" customHeight="1">
      <c r="A20" s="11">
        <v>14</v>
      </c>
      <c r="B20" s="12" t="s">
        <v>62</v>
      </c>
      <c r="C20" s="12" t="s">
        <v>63</v>
      </c>
      <c r="D20" s="37">
        <v>26</v>
      </c>
      <c r="E20" s="37">
        <f t="shared" si="1"/>
        <v>1</v>
      </c>
      <c r="F20" s="37">
        <f t="shared" si="2"/>
        <v>1</v>
      </c>
      <c r="G20" s="37">
        <f t="shared" si="3"/>
        <v>1</v>
      </c>
      <c r="H20" s="37">
        <v>28</v>
      </c>
      <c r="I20" s="37">
        <f t="shared" si="4"/>
        <v>1</v>
      </c>
      <c r="J20" s="37">
        <f t="shared" si="5"/>
        <v>1</v>
      </c>
      <c r="K20" s="37">
        <f t="shared" si="6"/>
        <v>1</v>
      </c>
      <c r="L20" s="37">
        <f t="shared" si="7"/>
        <v>13</v>
      </c>
      <c r="M20" s="37">
        <f t="shared" si="8"/>
        <v>1</v>
      </c>
      <c r="N20" s="37">
        <f t="shared" si="0"/>
        <v>1</v>
      </c>
      <c r="O20" s="37">
        <f t="shared" si="9"/>
        <v>1</v>
      </c>
      <c r="P20" s="37"/>
      <c r="Q20" s="37"/>
      <c r="R20" s="37">
        <v>67</v>
      </c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1:36" ht="19.5" customHeight="1">
      <c r="A21" s="11">
        <v>15</v>
      </c>
      <c r="B21" s="12" t="s">
        <v>64</v>
      </c>
      <c r="C21" s="12" t="s">
        <v>65</v>
      </c>
      <c r="D21" s="37">
        <v>22</v>
      </c>
      <c r="E21" s="37">
        <f t="shared" si="1"/>
        <v>1</v>
      </c>
      <c r="F21" s="37">
        <f t="shared" si="2"/>
        <v>0</v>
      </c>
      <c r="G21" s="37">
        <f t="shared" si="3"/>
        <v>0</v>
      </c>
      <c r="H21" s="37">
        <v>20</v>
      </c>
      <c r="I21" s="37">
        <f t="shared" si="4"/>
        <v>1</v>
      </c>
      <c r="J21" s="37">
        <f t="shared" si="5"/>
        <v>0</v>
      </c>
      <c r="K21" s="37">
        <f t="shared" si="6"/>
        <v>0</v>
      </c>
      <c r="L21" s="37">
        <f t="shared" si="7"/>
        <v>14</v>
      </c>
      <c r="M21" s="37">
        <f t="shared" si="8"/>
        <v>1</v>
      </c>
      <c r="N21" s="37">
        <f t="shared" si="0"/>
        <v>1</v>
      </c>
      <c r="O21" s="37">
        <f t="shared" si="9"/>
        <v>1</v>
      </c>
      <c r="P21" s="37"/>
      <c r="Q21" s="37"/>
      <c r="R21" s="37">
        <v>56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19.5" customHeight="1">
      <c r="A22" s="11">
        <v>16</v>
      </c>
      <c r="B22" s="12" t="s">
        <v>66</v>
      </c>
      <c r="C22" s="12" t="s">
        <v>67</v>
      </c>
      <c r="D22" s="37">
        <v>22</v>
      </c>
      <c r="E22" s="37">
        <f t="shared" si="1"/>
        <v>1</v>
      </c>
      <c r="F22" s="37">
        <f t="shared" si="2"/>
        <v>0</v>
      </c>
      <c r="G22" s="37">
        <f t="shared" si="3"/>
        <v>0</v>
      </c>
      <c r="H22" s="37">
        <v>28</v>
      </c>
      <c r="I22" s="37">
        <f t="shared" si="4"/>
        <v>1</v>
      </c>
      <c r="J22" s="37">
        <f t="shared" si="5"/>
        <v>1</v>
      </c>
      <c r="K22" s="37">
        <f t="shared" si="6"/>
        <v>1</v>
      </c>
      <c r="L22" s="37">
        <f t="shared" si="7"/>
        <v>13</v>
      </c>
      <c r="M22" s="37">
        <f t="shared" si="8"/>
        <v>1</v>
      </c>
      <c r="N22" s="37">
        <f t="shared" si="0"/>
        <v>1</v>
      </c>
      <c r="O22" s="37">
        <f t="shared" si="9"/>
        <v>1</v>
      </c>
      <c r="P22" s="37"/>
      <c r="Q22" s="37"/>
      <c r="R22" s="37">
        <v>63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ht="19.5" customHeight="1">
      <c r="A23" s="11">
        <v>17</v>
      </c>
      <c r="B23" s="12" t="s">
        <v>68</v>
      </c>
      <c r="C23" s="12" t="s">
        <v>69</v>
      </c>
      <c r="D23" s="37">
        <v>21</v>
      </c>
      <c r="E23" s="37">
        <f t="shared" si="1"/>
        <v>1</v>
      </c>
      <c r="F23" s="37">
        <f t="shared" si="2"/>
        <v>0</v>
      </c>
      <c r="G23" s="37">
        <f t="shared" si="3"/>
        <v>0</v>
      </c>
      <c r="H23" s="37">
        <v>22</v>
      </c>
      <c r="I23" s="37">
        <f t="shared" si="4"/>
        <v>1</v>
      </c>
      <c r="J23" s="37">
        <f t="shared" si="5"/>
        <v>0</v>
      </c>
      <c r="K23" s="37">
        <f t="shared" si="6"/>
        <v>0</v>
      </c>
      <c r="L23" s="37">
        <f t="shared" si="7"/>
        <v>13</v>
      </c>
      <c r="M23" s="37">
        <f t="shared" si="8"/>
        <v>1</v>
      </c>
      <c r="N23" s="37">
        <f t="shared" si="0"/>
        <v>1</v>
      </c>
      <c r="O23" s="37">
        <f t="shared" si="9"/>
        <v>1</v>
      </c>
      <c r="P23" s="37"/>
      <c r="Q23" s="37"/>
      <c r="R23" s="37">
        <v>56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</row>
    <row r="24" spans="1:36" ht="19.5" customHeight="1">
      <c r="A24" s="11">
        <v>18</v>
      </c>
      <c r="B24" s="12" t="s">
        <v>70</v>
      </c>
      <c r="C24" s="12" t="s">
        <v>71</v>
      </c>
      <c r="D24" s="37">
        <v>25</v>
      </c>
      <c r="E24" s="37">
        <f t="shared" si="1"/>
        <v>1</v>
      </c>
      <c r="F24" s="37">
        <f t="shared" si="2"/>
        <v>1</v>
      </c>
      <c r="G24" s="37">
        <f t="shared" si="3"/>
        <v>0</v>
      </c>
      <c r="H24" s="37">
        <v>28</v>
      </c>
      <c r="I24" s="37">
        <f t="shared" si="4"/>
        <v>1</v>
      </c>
      <c r="J24" s="37">
        <f t="shared" si="5"/>
        <v>1</v>
      </c>
      <c r="K24" s="37">
        <f t="shared" si="6"/>
        <v>1</v>
      </c>
      <c r="L24" s="37">
        <f t="shared" si="7"/>
        <v>14</v>
      </c>
      <c r="M24" s="37">
        <f t="shared" si="8"/>
        <v>1</v>
      </c>
      <c r="N24" s="37">
        <f t="shared" si="0"/>
        <v>1</v>
      </c>
      <c r="O24" s="37">
        <f t="shared" si="9"/>
        <v>1</v>
      </c>
      <c r="P24" s="37"/>
      <c r="Q24" s="37"/>
      <c r="R24" s="37">
        <v>67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19.5" customHeight="1">
      <c r="A25" s="11">
        <v>19</v>
      </c>
      <c r="B25" s="12" t="s">
        <v>72</v>
      </c>
      <c r="C25" s="12" t="s">
        <v>73</v>
      </c>
      <c r="D25" s="37">
        <v>26</v>
      </c>
      <c r="E25" s="37">
        <f t="shared" si="1"/>
        <v>1</v>
      </c>
      <c r="F25" s="37">
        <f t="shared" si="2"/>
        <v>1</v>
      </c>
      <c r="G25" s="37">
        <f t="shared" si="3"/>
        <v>1</v>
      </c>
      <c r="H25" s="37">
        <v>27</v>
      </c>
      <c r="I25" s="37">
        <f t="shared" si="4"/>
        <v>1</v>
      </c>
      <c r="J25" s="37">
        <f t="shared" si="5"/>
        <v>1</v>
      </c>
      <c r="K25" s="37">
        <f t="shared" si="6"/>
        <v>1</v>
      </c>
      <c r="L25" s="37">
        <f t="shared" si="7"/>
        <v>14</v>
      </c>
      <c r="M25" s="37">
        <f t="shared" si="8"/>
        <v>1</v>
      </c>
      <c r="N25" s="37">
        <f t="shared" si="0"/>
        <v>1</v>
      </c>
      <c r="O25" s="37">
        <f t="shared" si="9"/>
        <v>1</v>
      </c>
      <c r="P25" s="37"/>
      <c r="Q25" s="37"/>
      <c r="R25" s="37">
        <v>67</v>
      </c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19.5" customHeight="1">
      <c r="A26" s="11">
        <v>20</v>
      </c>
      <c r="B26" s="12" t="s">
        <v>74</v>
      </c>
      <c r="C26" s="12" t="s">
        <v>75</v>
      </c>
      <c r="D26" s="37">
        <v>23</v>
      </c>
      <c r="E26" s="37">
        <f t="shared" si="1"/>
        <v>1</v>
      </c>
      <c r="F26" s="37">
        <f t="shared" si="2"/>
        <v>1</v>
      </c>
      <c r="G26" s="37">
        <f t="shared" si="3"/>
        <v>0</v>
      </c>
      <c r="H26" s="37">
        <v>21</v>
      </c>
      <c r="I26" s="37">
        <f t="shared" si="4"/>
        <v>1</v>
      </c>
      <c r="J26" s="37">
        <f t="shared" si="5"/>
        <v>0</v>
      </c>
      <c r="K26" s="37">
        <f t="shared" si="6"/>
        <v>0</v>
      </c>
      <c r="L26" s="37">
        <f t="shared" si="7"/>
        <v>14</v>
      </c>
      <c r="M26" s="37">
        <f t="shared" si="8"/>
        <v>1</v>
      </c>
      <c r="N26" s="37">
        <f t="shared" si="0"/>
        <v>1</v>
      </c>
      <c r="O26" s="37">
        <f t="shared" si="9"/>
        <v>1</v>
      </c>
      <c r="P26" s="37"/>
      <c r="Q26" s="37"/>
      <c r="R26" s="37">
        <v>58</v>
      </c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  <row r="27" spans="1:36" ht="19.5" customHeight="1">
      <c r="A27" s="11">
        <v>21</v>
      </c>
      <c r="B27" s="12" t="s">
        <v>76</v>
      </c>
      <c r="C27" s="12" t="s">
        <v>77</v>
      </c>
      <c r="D27" s="37">
        <v>26</v>
      </c>
      <c r="E27" s="37">
        <f t="shared" si="1"/>
        <v>1</v>
      </c>
      <c r="F27" s="37">
        <f t="shared" si="2"/>
        <v>1</v>
      </c>
      <c r="G27" s="37">
        <f t="shared" si="3"/>
        <v>1</v>
      </c>
      <c r="H27" s="37">
        <v>27</v>
      </c>
      <c r="I27" s="37">
        <f t="shared" si="4"/>
        <v>1</v>
      </c>
      <c r="J27" s="37">
        <f t="shared" si="5"/>
        <v>1</v>
      </c>
      <c r="K27" s="37">
        <f t="shared" si="6"/>
        <v>1</v>
      </c>
      <c r="L27" s="37">
        <f t="shared" si="7"/>
        <v>14</v>
      </c>
      <c r="M27" s="37">
        <f t="shared" si="8"/>
        <v>1</v>
      </c>
      <c r="N27" s="37">
        <f t="shared" si="0"/>
        <v>1</v>
      </c>
      <c r="O27" s="37">
        <f t="shared" si="9"/>
        <v>1</v>
      </c>
      <c r="P27" s="37"/>
      <c r="Q27" s="37"/>
      <c r="R27" s="37">
        <v>67</v>
      </c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</row>
    <row r="28" spans="1:36" ht="19.5" customHeight="1">
      <c r="A28" s="11">
        <v>22</v>
      </c>
      <c r="B28" s="12" t="s">
        <v>78</v>
      </c>
      <c r="C28" s="12" t="s">
        <v>79</v>
      </c>
      <c r="D28" s="37">
        <v>20</v>
      </c>
      <c r="E28" s="37">
        <f t="shared" si="1"/>
        <v>1</v>
      </c>
      <c r="F28" s="37">
        <f t="shared" si="2"/>
        <v>0</v>
      </c>
      <c r="G28" s="37">
        <f t="shared" si="3"/>
        <v>0</v>
      </c>
      <c r="H28" s="37">
        <v>22</v>
      </c>
      <c r="I28" s="37">
        <f t="shared" si="4"/>
        <v>1</v>
      </c>
      <c r="J28" s="37">
        <f t="shared" si="5"/>
        <v>0</v>
      </c>
      <c r="K28" s="37">
        <f t="shared" si="6"/>
        <v>0</v>
      </c>
      <c r="L28" s="37">
        <f t="shared" si="7"/>
        <v>14</v>
      </c>
      <c r="M28" s="37">
        <f t="shared" si="8"/>
        <v>1</v>
      </c>
      <c r="N28" s="37">
        <f t="shared" si="0"/>
        <v>1</v>
      </c>
      <c r="O28" s="37">
        <f t="shared" si="9"/>
        <v>1</v>
      </c>
      <c r="P28" s="37"/>
      <c r="Q28" s="37"/>
      <c r="R28" s="37">
        <v>56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</row>
    <row r="29" spans="1:36" ht="19.5" customHeight="1">
      <c r="A29" s="11">
        <v>23</v>
      </c>
      <c r="B29" s="12" t="s">
        <v>80</v>
      </c>
      <c r="C29" s="12" t="s">
        <v>81</v>
      </c>
      <c r="D29" s="37">
        <v>24</v>
      </c>
      <c r="E29" s="37">
        <f t="shared" si="1"/>
        <v>1</v>
      </c>
      <c r="F29" s="37">
        <f t="shared" si="2"/>
        <v>1</v>
      </c>
      <c r="G29" s="37">
        <f t="shared" si="3"/>
        <v>0</v>
      </c>
      <c r="H29" s="37">
        <v>20</v>
      </c>
      <c r="I29" s="37">
        <f t="shared" si="4"/>
        <v>1</v>
      </c>
      <c r="J29" s="37">
        <f t="shared" si="5"/>
        <v>0</v>
      </c>
      <c r="K29" s="37">
        <f t="shared" si="6"/>
        <v>0</v>
      </c>
      <c r="L29" s="37">
        <f t="shared" si="7"/>
        <v>12</v>
      </c>
      <c r="M29" s="37">
        <f t="shared" si="8"/>
        <v>1</v>
      </c>
      <c r="N29" s="37">
        <f t="shared" si="0"/>
        <v>1</v>
      </c>
      <c r="O29" s="37">
        <f t="shared" si="9"/>
        <v>0</v>
      </c>
      <c r="P29" s="37"/>
      <c r="Q29" s="37"/>
      <c r="R29" s="37">
        <v>56</v>
      </c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</row>
    <row r="30" spans="1:36" ht="19.5" customHeight="1">
      <c r="A30" s="11">
        <v>24</v>
      </c>
      <c r="B30" s="12" t="s">
        <v>82</v>
      </c>
      <c r="C30" s="12" t="s">
        <v>83</v>
      </c>
      <c r="D30" s="37">
        <v>23</v>
      </c>
      <c r="E30" s="37">
        <f t="shared" si="1"/>
        <v>1</v>
      </c>
      <c r="F30" s="37">
        <f t="shared" si="2"/>
        <v>1</v>
      </c>
      <c r="G30" s="37">
        <f t="shared" si="3"/>
        <v>0</v>
      </c>
      <c r="H30" s="37">
        <v>28</v>
      </c>
      <c r="I30" s="37">
        <f t="shared" si="4"/>
        <v>1</v>
      </c>
      <c r="J30" s="37">
        <f t="shared" si="5"/>
        <v>1</v>
      </c>
      <c r="K30" s="37">
        <f t="shared" si="6"/>
        <v>1</v>
      </c>
      <c r="L30" s="37">
        <f t="shared" si="7"/>
        <v>7</v>
      </c>
      <c r="M30" s="37">
        <f t="shared" si="8"/>
        <v>0</v>
      </c>
      <c r="N30" s="37">
        <f t="shared" si="0"/>
        <v>0</v>
      </c>
      <c r="O30" s="37">
        <f t="shared" si="9"/>
        <v>0</v>
      </c>
      <c r="P30" s="37"/>
      <c r="Q30" s="37"/>
      <c r="R30" s="37">
        <v>58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</row>
    <row r="31" spans="1:36" ht="19.5" customHeight="1">
      <c r="A31" s="11">
        <v>25</v>
      </c>
      <c r="B31" s="12" t="s">
        <v>84</v>
      </c>
      <c r="C31" s="12" t="s">
        <v>85</v>
      </c>
      <c r="D31" s="37">
        <v>23</v>
      </c>
      <c r="E31" s="37">
        <f t="shared" si="1"/>
        <v>1</v>
      </c>
      <c r="F31" s="37">
        <f t="shared" si="2"/>
        <v>1</v>
      </c>
      <c r="G31" s="37">
        <f t="shared" si="3"/>
        <v>0</v>
      </c>
      <c r="H31" s="37">
        <v>22</v>
      </c>
      <c r="I31" s="37">
        <f t="shared" si="4"/>
        <v>1</v>
      </c>
      <c r="J31" s="37">
        <f t="shared" si="5"/>
        <v>0</v>
      </c>
      <c r="K31" s="37">
        <f t="shared" si="6"/>
        <v>0</v>
      </c>
      <c r="L31" s="37">
        <f t="shared" si="7"/>
        <v>13</v>
      </c>
      <c r="M31" s="37">
        <f t="shared" si="8"/>
        <v>1</v>
      </c>
      <c r="N31" s="37">
        <f t="shared" si="0"/>
        <v>1</v>
      </c>
      <c r="O31" s="37">
        <f t="shared" si="9"/>
        <v>1</v>
      </c>
      <c r="P31" s="37"/>
      <c r="Q31" s="37"/>
      <c r="R31" s="37">
        <v>58</v>
      </c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ht="19.5" customHeight="1">
      <c r="A32" s="11">
        <v>26</v>
      </c>
      <c r="B32" s="12" t="s">
        <v>86</v>
      </c>
      <c r="C32" s="12" t="s">
        <v>87</v>
      </c>
      <c r="D32" s="37">
        <v>24</v>
      </c>
      <c r="E32" s="37">
        <f t="shared" si="1"/>
        <v>1</v>
      </c>
      <c r="F32" s="37">
        <f t="shared" si="2"/>
        <v>1</v>
      </c>
      <c r="G32" s="37">
        <f t="shared" si="3"/>
        <v>0</v>
      </c>
      <c r="H32" s="37">
        <v>25</v>
      </c>
      <c r="I32" s="37">
        <f t="shared" si="4"/>
        <v>1</v>
      </c>
      <c r="J32" s="37">
        <f t="shared" si="5"/>
        <v>1</v>
      </c>
      <c r="K32" s="37">
        <f t="shared" si="6"/>
        <v>0</v>
      </c>
      <c r="L32" s="37">
        <f t="shared" si="7"/>
        <v>14</v>
      </c>
      <c r="M32" s="37">
        <f t="shared" si="8"/>
        <v>1</v>
      </c>
      <c r="N32" s="37">
        <f t="shared" si="0"/>
        <v>1</v>
      </c>
      <c r="O32" s="37">
        <f t="shared" si="9"/>
        <v>1</v>
      </c>
      <c r="P32" s="37"/>
      <c r="Q32" s="37"/>
      <c r="R32" s="37">
        <v>63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36" ht="19.5" customHeight="1">
      <c r="A33" s="11">
        <v>27</v>
      </c>
      <c r="B33" s="12" t="s">
        <v>88</v>
      </c>
      <c r="C33" s="12" t="s">
        <v>89</v>
      </c>
      <c r="D33" s="37">
        <v>26</v>
      </c>
      <c r="E33" s="37">
        <f t="shared" si="1"/>
        <v>1</v>
      </c>
      <c r="F33" s="37">
        <f t="shared" si="2"/>
        <v>1</v>
      </c>
      <c r="G33" s="37">
        <f t="shared" si="3"/>
        <v>1</v>
      </c>
      <c r="H33" s="37">
        <v>27</v>
      </c>
      <c r="I33" s="37">
        <f t="shared" si="4"/>
        <v>1</v>
      </c>
      <c r="J33" s="37">
        <f t="shared" si="5"/>
        <v>1</v>
      </c>
      <c r="K33" s="37">
        <f t="shared" si="6"/>
        <v>1</v>
      </c>
      <c r="L33" s="37">
        <f t="shared" si="7"/>
        <v>14</v>
      </c>
      <c r="M33" s="37">
        <f t="shared" si="8"/>
        <v>1</v>
      </c>
      <c r="N33" s="37">
        <f t="shared" si="0"/>
        <v>1</v>
      </c>
      <c r="O33" s="37">
        <f t="shared" si="9"/>
        <v>1</v>
      </c>
      <c r="P33" s="37"/>
      <c r="Q33" s="37"/>
      <c r="R33" s="37">
        <v>67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36" ht="19.5" customHeight="1">
      <c r="A34" s="11">
        <v>28</v>
      </c>
      <c r="B34" s="12" t="s">
        <v>90</v>
      </c>
      <c r="C34" s="12" t="s">
        <v>91</v>
      </c>
      <c r="D34" s="37">
        <v>21</v>
      </c>
      <c r="E34" s="37">
        <f t="shared" si="1"/>
        <v>1</v>
      </c>
      <c r="F34" s="37">
        <f t="shared" si="2"/>
        <v>0</v>
      </c>
      <c r="G34" s="37">
        <f t="shared" si="3"/>
        <v>0</v>
      </c>
      <c r="H34" s="37">
        <v>26</v>
      </c>
      <c r="I34" s="37">
        <f t="shared" si="4"/>
        <v>1</v>
      </c>
      <c r="J34" s="37">
        <f t="shared" si="5"/>
        <v>1</v>
      </c>
      <c r="K34" s="37">
        <f t="shared" si="6"/>
        <v>1</v>
      </c>
      <c r="L34" s="37">
        <f t="shared" si="7"/>
        <v>13</v>
      </c>
      <c r="M34" s="37">
        <f t="shared" si="8"/>
        <v>1</v>
      </c>
      <c r="N34" s="37">
        <f t="shared" si="0"/>
        <v>1</v>
      </c>
      <c r="O34" s="37">
        <f t="shared" si="9"/>
        <v>1</v>
      </c>
      <c r="P34" s="37"/>
      <c r="Q34" s="37"/>
      <c r="R34" s="37">
        <v>60</v>
      </c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1:36" ht="19.5" customHeight="1">
      <c r="A35" s="11">
        <v>29</v>
      </c>
      <c r="B35" s="12" t="s">
        <v>92</v>
      </c>
      <c r="C35" s="12" t="s">
        <v>93</v>
      </c>
      <c r="D35" s="37">
        <v>26</v>
      </c>
      <c r="E35" s="37">
        <f t="shared" si="1"/>
        <v>1</v>
      </c>
      <c r="F35" s="37">
        <f t="shared" si="2"/>
        <v>1</v>
      </c>
      <c r="G35" s="37">
        <f t="shared" si="3"/>
        <v>1</v>
      </c>
      <c r="H35" s="37">
        <v>26</v>
      </c>
      <c r="I35" s="37">
        <f t="shared" si="4"/>
        <v>1</v>
      </c>
      <c r="J35" s="37">
        <f t="shared" si="5"/>
        <v>1</v>
      </c>
      <c r="K35" s="37">
        <f t="shared" si="6"/>
        <v>1</v>
      </c>
      <c r="L35" s="37">
        <f t="shared" si="7"/>
        <v>11</v>
      </c>
      <c r="M35" s="37">
        <f t="shared" si="8"/>
        <v>1</v>
      </c>
      <c r="N35" s="37">
        <f t="shared" si="0"/>
        <v>1</v>
      </c>
      <c r="O35" s="37">
        <f t="shared" si="9"/>
        <v>0</v>
      </c>
      <c r="P35" s="37"/>
      <c r="Q35" s="37"/>
      <c r="R35" s="37">
        <v>63</v>
      </c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36" ht="19.5" customHeight="1">
      <c r="A36" s="11">
        <v>30</v>
      </c>
      <c r="B36" s="12" t="s">
        <v>94</v>
      </c>
      <c r="C36" s="12" t="s">
        <v>95</v>
      </c>
      <c r="D36" s="37">
        <v>26</v>
      </c>
      <c r="E36" s="37">
        <f t="shared" si="1"/>
        <v>1</v>
      </c>
      <c r="F36" s="37">
        <f t="shared" si="2"/>
        <v>1</v>
      </c>
      <c r="G36" s="37">
        <f t="shared" si="3"/>
        <v>1</v>
      </c>
      <c r="H36" s="37">
        <v>28</v>
      </c>
      <c r="I36" s="37">
        <f t="shared" si="4"/>
        <v>1</v>
      </c>
      <c r="J36" s="37">
        <f t="shared" si="5"/>
        <v>1</v>
      </c>
      <c r="K36" s="37">
        <f t="shared" si="6"/>
        <v>1</v>
      </c>
      <c r="L36" s="37">
        <f t="shared" si="7"/>
        <v>13</v>
      </c>
      <c r="M36" s="37">
        <f t="shared" si="8"/>
        <v>1</v>
      </c>
      <c r="N36" s="37">
        <f t="shared" si="0"/>
        <v>1</v>
      </c>
      <c r="O36" s="37">
        <f t="shared" si="9"/>
        <v>1</v>
      </c>
      <c r="P36" s="37"/>
      <c r="Q36" s="37"/>
      <c r="R36" s="37">
        <v>67</v>
      </c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36" ht="19.5" customHeight="1">
      <c r="A37" s="11">
        <v>31</v>
      </c>
      <c r="B37" s="12" t="s">
        <v>96</v>
      </c>
      <c r="C37" s="12" t="s">
        <v>97</v>
      </c>
      <c r="D37" s="37">
        <v>25</v>
      </c>
      <c r="E37" s="37">
        <f t="shared" si="1"/>
        <v>1</v>
      </c>
      <c r="F37" s="37">
        <f t="shared" si="2"/>
        <v>1</v>
      </c>
      <c r="G37" s="37">
        <f t="shared" si="3"/>
        <v>0</v>
      </c>
      <c r="H37" s="37">
        <v>28</v>
      </c>
      <c r="I37" s="37">
        <f t="shared" si="4"/>
        <v>1</v>
      </c>
      <c r="J37" s="37">
        <f t="shared" si="5"/>
        <v>1</v>
      </c>
      <c r="K37" s="37">
        <f t="shared" si="6"/>
        <v>1</v>
      </c>
      <c r="L37" s="37">
        <f t="shared" si="7"/>
        <v>12</v>
      </c>
      <c r="M37" s="37">
        <f t="shared" si="8"/>
        <v>1</v>
      </c>
      <c r="N37" s="37">
        <f t="shared" si="0"/>
        <v>1</v>
      </c>
      <c r="O37" s="37">
        <f t="shared" si="9"/>
        <v>0</v>
      </c>
      <c r="P37" s="37"/>
      <c r="Q37" s="37"/>
      <c r="R37" s="37">
        <v>65</v>
      </c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ht="19.5" customHeight="1">
      <c r="A38" s="11">
        <v>32</v>
      </c>
      <c r="B38" s="12" t="s">
        <v>98</v>
      </c>
      <c r="C38" s="12" t="s">
        <v>99</v>
      </c>
      <c r="D38" s="37">
        <v>28</v>
      </c>
      <c r="E38" s="37">
        <f t="shared" si="1"/>
        <v>1</v>
      </c>
      <c r="F38" s="37">
        <f t="shared" si="2"/>
        <v>1</v>
      </c>
      <c r="G38" s="37">
        <f t="shared" si="3"/>
        <v>1</v>
      </c>
      <c r="H38" s="37">
        <v>28</v>
      </c>
      <c r="I38" s="37">
        <f t="shared" si="4"/>
        <v>1</v>
      </c>
      <c r="J38" s="37">
        <f t="shared" si="5"/>
        <v>1</v>
      </c>
      <c r="K38" s="37">
        <f t="shared" si="6"/>
        <v>1</v>
      </c>
      <c r="L38" s="37">
        <f t="shared" si="7"/>
        <v>14</v>
      </c>
      <c r="M38" s="37">
        <f t="shared" si="8"/>
        <v>1</v>
      </c>
      <c r="N38" s="37">
        <f t="shared" si="0"/>
        <v>1</v>
      </c>
      <c r="O38" s="37">
        <f t="shared" si="9"/>
        <v>1</v>
      </c>
      <c r="P38" s="37"/>
      <c r="Q38" s="37"/>
      <c r="R38" s="37">
        <v>70</v>
      </c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ht="19.5" customHeight="1">
      <c r="A39" s="11">
        <v>33</v>
      </c>
      <c r="B39" s="12" t="s">
        <v>100</v>
      </c>
      <c r="C39" s="12" t="s">
        <v>101</v>
      </c>
      <c r="D39" s="37">
        <v>28</v>
      </c>
      <c r="E39" s="37">
        <f t="shared" si="1"/>
        <v>1</v>
      </c>
      <c r="F39" s="37">
        <f t="shared" si="2"/>
        <v>1</v>
      </c>
      <c r="G39" s="37">
        <f t="shared" si="3"/>
        <v>1</v>
      </c>
      <c r="H39" s="37">
        <v>28</v>
      </c>
      <c r="I39" s="37">
        <f t="shared" si="4"/>
        <v>1</v>
      </c>
      <c r="J39" s="37">
        <f t="shared" si="5"/>
        <v>1</v>
      </c>
      <c r="K39" s="37">
        <f t="shared" si="6"/>
        <v>1</v>
      </c>
      <c r="L39" s="37">
        <f t="shared" si="7"/>
        <v>11</v>
      </c>
      <c r="M39" s="37">
        <f t="shared" si="8"/>
        <v>1</v>
      </c>
      <c r="N39" s="37">
        <f t="shared" si="0"/>
        <v>1</v>
      </c>
      <c r="O39" s="37">
        <f t="shared" si="9"/>
        <v>0</v>
      </c>
      <c r="P39" s="37"/>
      <c r="Q39" s="37"/>
      <c r="R39" s="37">
        <v>67</v>
      </c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ht="19.5" customHeight="1">
      <c r="A40" s="11">
        <v>34</v>
      </c>
      <c r="B40" s="12" t="s">
        <v>102</v>
      </c>
      <c r="C40" s="12" t="s">
        <v>103</v>
      </c>
      <c r="D40" s="37">
        <v>28</v>
      </c>
      <c r="E40" s="37">
        <f t="shared" si="1"/>
        <v>1</v>
      </c>
      <c r="F40" s="37">
        <f t="shared" si="2"/>
        <v>1</v>
      </c>
      <c r="G40" s="37">
        <f t="shared" si="3"/>
        <v>1</v>
      </c>
      <c r="H40" s="37">
        <v>28</v>
      </c>
      <c r="I40" s="37">
        <f t="shared" si="4"/>
        <v>1</v>
      </c>
      <c r="J40" s="37">
        <f t="shared" si="5"/>
        <v>1</v>
      </c>
      <c r="K40" s="37">
        <f t="shared" si="6"/>
        <v>1</v>
      </c>
      <c r="L40" s="37">
        <f t="shared" si="7"/>
        <v>14</v>
      </c>
      <c r="M40" s="37">
        <f t="shared" si="8"/>
        <v>1</v>
      </c>
      <c r="N40" s="37">
        <f t="shared" si="0"/>
        <v>1</v>
      </c>
      <c r="O40" s="37">
        <f t="shared" si="9"/>
        <v>1</v>
      </c>
      <c r="P40" s="37"/>
      <c r="Q40" s="37"/>
      <c r="R40" s="37">
        <v>70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ht="19.5" customHeight="1">
      <c r="A41" s="11">
        <v>35</v>
      </c>
      <c r="B41" s="12" t="s">
        <v>104</v>
      </c>
      <c r="C41" s="12" t="s">
        <v>105</v>
      </c>
      <c r="D41" s="37">
        <v>21</v>
      </c>
      <c r="E41" s="37">
        <f t="shared" si="1"/>
        <v>1</v>
      </c>
      <c r="F41" s="37">
        <f t="shared" si="2"/>
        <v>0</v>
      </c>
      <c r="G41" s="37">
        <f t="shared" si="3"/>
        <v>0</v>
      </c>
      <c r="H41" s="37">
        <v>18</v>
      </c>
      <c r="I41" s="37">
        <f t="shared" si="4"/>
        <v>0</v>
      </c>
      <c r="J41" s="37">
        <f t="shared" si="5"/>
        <v>0</v>
      </c>
      <c r="K41" s="37">
        <f t="shared" si="6"/>
        <v>0</v>
      </c>
      <c r="L41" s="37">
        <f t="shared" si="7"/>
        <v>7</v>
      </c>
      <c r="M41" s="37">
        <f t="shared" si="8"/>
        <v>0</v>
      </c>
      <c r="N41" s="37">
        <f t="shared" si="0"/>
        <v>0</v>
      </c>
      <c r="O41" s="37">
        <f t="shared" si="9"/>
        <v>0</v>
      </c>
      <c r="P41" s="37"/>
      <c r="Q41" s="37"/>
      <c r="R41" s="37">
        <v>46</v>
      </c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ht="19.5" customHeight="1">
      <c r="A42" s="11">
        <v>36</v>
      </c>
      <c r="B42" s="12" t="s">
        <v>106</v>
      </c>
      <c r="C42" s="12" t="s">
        <v>107</v>
      </c>
      <c r="D42" s="37">
        <v>19</v>
      </c>
      <c r="E42" s="37">
        <f t="shared" si="1"/>
        <v>0</v>
      </c>
      <c r="F42" s="37">
        <f t="shared" si="2"/>
        <v>0</v>
      </c>
      <c r="G42" s="37">
        <f t="shared" si="3"/>
        <v>0</v>
      </c>
      <c r="H42" s="37">
        <v>15</v>
      </c>
      <c r="I42" s="37">
        <f t="shared" si="4"/>
        <v>0</v>
      </c>
      <c r="J42" s="37">
        <f t="shared" si="5"/>
        <v>0</v>
      </c>
      <c r="K42" s="37">
        <f t="shared" si="6"/>
        <v>0</v>
      </c>
      <c r="L42" s="37">
        <f t="shared" si="7"/>
        <v>12</v>
      </c>
      <c r="M42" s="37">
        <f t="shared" si="8"/>
        <v>1</v>
      </c>
      <c r="N42" s="37">
        <f t="shared" si="0"/>
        <v>1</v>
      </c>
      <c r="O42" s="37">
        <f t="shared" si="9"/>
        <v>0</v>
      </c>
      <c r="P42" s="37"/>
      <c r="Q42" s="37"/>
      <c r="R42" s="37">
        <v>46</v>
      </c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36" ht="19.5" customHeight="1">
      <c r="A43" s="11">
        <v>37</v>
      </c>
      <c r="B43" s="12" t="s">
        <v>108</v>
      </c>
      <c r="C43" s="12" t="s">
        <v>109</v>
      </c>
      <c r="D43" s="37">
        <v>19</v>
      </c>
      <c r="E43" s="37">
        <f t="shared" si="1"/>
        <v>0</v>
      </c>
      <c r="F43" s="37">
        <f t="shared" si="2"/>
        <v>0</v>
      </c>
      <c r="G43" s="37">
        <f t="shared" si="3"/>
        <v>0</v>
      </c>
      <c r="H43" s="37">
        <v>24</v>
      </c>
      <c r="I43" s="37">
        <f t="shared" si="4"/>
        <v>1</v>
      </c>
      <c r="J43" s="37">
        <f t="shared" si="5"/>
        <v>1</v>
      </c>
      <c r="K43" s="37">
        <f t="shared" si="6"/>
        <v>0</v>
      </c>
      <c r="L43" s="37">
        <f t="shared" si="7"/>
        <v>8</v>
      </c>
      <c r="M43" s="37">
        <f t="shared" si="8"/>
        <v>0</v>
      </c>
      <c r="N43" s="37">
        <f t="shared" si="0"/>
        <v>0</v>
      </c>
      <c r="O43" s="37">
        <f t="shared" si="9"/>
        <v>0</v>
      </c>
      <c r="P43" s="37"/>
      <c r="Q43" s="37"/>
      <c r="R43" s="37">
        <v>51</v>
      </c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ht="19.5" customHeight="1">
      <c r="A44" s="11">
        <v>38</v>
      </c>
      <c r="B44" s="12" t="s">
        <v>110</v>
      </c>
      <c r="C44" s="12" t="s">
        <v>111</v>
      </c>
      <c r="D44" s="37">
        <v>28</v>
      </c>
      <c r="E44" s="37">
        <f t="shared" si="1"/>
        <v>1</v>
      </c>
      <c r="F44" s="37">
        <f t="shared" si="2"/>
        <v>1</v>
      </c>
      <c r="G44" s="37">
        <f t="shared" si="3"/>
        <v>1</v>
      </c>
      <c r="H44" s="37">
        <v>28</v>
      </c>
      <c r="I44" s="37">
        <f t="shared" si="4"/>
        <v>1</v>
      </c>
      <c r="J44" s="37">
        <f t="shared" si="5"/>
        <v>1</v>
      </c>
      <c r="K44" s="37">
        <f t="shared" si="6"/>
        <v>1</v>
      </c>
      <c r="L44" s="37">
        <f t="shared" si="7"/>
        <v>14</v>
      </c>
      <c r="M44" s="37">
        <f t="shared" si="8"/>
        <v>1</v>
      </c>
      <c r="N44" s="37">
        <f t="shared" si="0"/>
        <v>1</v>
      </c>
      <c r="O44" s="37">
        <f t="shared" si="9"/>
        <v>1</v>
      </c>
      <c r="P44" s="37"/>
      <c r="Q44" s="37"/>
      <c r="R44" s="37">
        <v>70</v>
      </c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ht="19.5" customHeight="1">
      <c r="A45" s="11">
        <v>39</v>
      </c>
      <c r="B45" s="12" t="s">
        <v>112</v>
      </c>
      <c r="C45" s="12" t="s">
        <v>113</v>
      </c>
      <c r="D45" s="37">
        <v>28</v>
      </c>
      <c r="E45" s="37">
        <f t="shared" si="1"/>
        <v>1</v>
      </c>
      <c r="F45" s="37">
        <f t="shared" si="2"/>
        <v>1</v>
      </c>
      <c r="G45" s="37">
        <f t="shared" si="3"/>
        <v>1</v>
      </c>
      <c r="H45" s="37">
        <v>28</v>
      </c>
      <c r="I45" s="37">
        <f t="shared" si="4"/>
        <v>1</v>
      </c>
      <c r="J45" s="37">
        <f t="shared" si="5"/>
        <v>1</v>
      </c>
      <c r="K45" s="37">
        <f t="shared" si="6"/>
        <v>1</v>
      </c>
      <c r="L45" s="37">
        <f t="shared" si="7"/>
        <v>14</v>
      </c>
      <c r="M45" s="37">
        <f t="shared" si="8"/>
        <v>1</v>
      </c>
      <c r="N45" s="37">
        <f t="shared" si="0"/>
        <v>1</v>
      </c>
      <c r="O45" s="37">
        <f t="shared" si="9"/>
        <v>1</v>
      </c>
      <c r="P45" s="37"/>
      <c r="Q45" s="37"/>
      <c r="R45" s="37">
        <v>70</v>
      </c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ht="19.5" customHeight="1">
      <c r="A46" s="11">
        <v>40</v>
      </c>
      <c r="B46" s="12" t="s">
        <v>114</v>
      </c>
      <c r="C46" s="12" t="s">
        <v>115</v>
      </c>
      <c r="D46" s="37">
        <v>16</v>
      </c>
      <c r="E46" s="37">
        <f t="shared" si="1"/>
        <v>0</v>
      </c>
      <c r="F46" s="37">
        <f t="shared" si="2"/>
        <v>0</v>
      </c>
      <c r="G46" s="37">
        <f t="shared" si="3"/>
        <v>0</v>
      </c>
      <c r="H46" s="37">
        <v>21</v>
      </c>
      <c r="I46" s="37">
        <f t="shared" si="4"/>
        <v>1</v>
      </c>
      <c r="J46" s="37">
        <f t="shared" si="5"/>
        <v>0</v>
      </c>
      <c r="K46" s="37">
        <f t="shared" si="6"/>
        <v>0</v>
      </c>
      <c r="L46" s="37">
        <f t="shared" si="7"/>
        <v>14</v>
      </c>
      <c r="M46" s="37">
        <f t="shared" si="8"/>
        <v>1</v>
      </c>
      <c r="N46" s="37">
        <f t="shared" si="0"/>
        <v>1</v>
      </c>
      <c r="O46" s="37">
        <f t="shared" si="9"/>
        <v>1</v>
      </c>
      <c r="P46" s="37"/>
      <c r="Q46" s="37"/>
      <c r="R46" s="37">
        <v>51</v>
      </c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ht="19.5" customHeight="1">
      <c r="A47" s="11">
        <v>41</v>
      </c>
      <c r="B47" s="12" t="s">
        <v>116</v>
      </c>
      <c r="C47" s="12" t="s">
        <v>117</v>
      </c>
      <c r="D47" s="37">
        <v>21</v>
      </c>
      <c r="E47" s="37">
        <f t="shared" si="1"/>
        <v>1</v>
      </c>
      <c r="F47" s="37">
        <f t="shared" si="2"/>
        <v>0</v>
      </c>
      <c r="G47" s="37">
        <f t="shared" si="3"/>
        <v>0</v>
      </c>
      <c r="H47" s="37">
        <v>23</v>
      </c>
      <c r="I47" s="37">
        <f t="shared" si="4"/>
        <v>1</v>
      </c>
      <c r="J47" s="37">
        <f t="shared" si="5"/>
        <v>1</v>
      </c>
      <c r="K47" s="37">
        <f t="shared" si="6"/>
        <v>0</v>
      </c>
      <c r="L47" s="37">
        <f t="shared" si="7"/>
        <v>14</v>
      </c>
      <c r="M47" s="37">
        <f t="shared" si="8"/>
        <v>1</v>
      </c>
      <c r="N47" s="37">
        <f t="shared" si="0"/>
        <v>1</v>
      </c>
      <c r="O47" s="37">
        <f t="shared" si="9"/>
        <v>1</v>
      </c>
      <c r="P47" s="37"/>
      <c r="Q47" s="37"/>
      <c r="R47" s="37">
        <v>58</v>
      </c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ht="19.5" customHeight="1">
      <c r="A48" s="11">
        <v>42</v>
      </c>
      <c r="B48" s="12" t="s">
        <v>118</v>
      </c>
      <c r="C48" s="12" t="s">
        <v>119</v>
      </c>
      <c r="D48" s="37">
        <v>21</v>
      </c>
      <c r="E48" s="37">
        <f t="shared" si="1"/>
        <v>1</v>
      </c>
      <c r="F48" s="37">
        <f t="shared" si="2"/>
        <v>0</v>
      </c>
      <c r="G48" s="37">
        <f t="shared" si="3"/>
        <v>0</v>
      </c>
      <c r="H48" s="37">
        <v>25</v>
      </c>
      <c r="I48" s="37">
        <f t="shared" si="4"/>
        <v>1</v>
      </c>
      <c r="J48" s="37">
        <f t="shared" si="5"/>
        <v>1</v>
      </c>
      <c r="K48" s="37">
        <f t="shared" si="6"/>
        <v>0</v>
      </c>
      <c r="L48" s="37">
        <f t="shared" si="7"/>
        <v>14</v>
      </c>
      <c r="M48" s="37">
        <f t="shared" si="8"/>
        <v>1</v>
      </c>
      <c r="N48" s="37">
        <f t="shared" si="0"/>
        <v>1</v>
      </c>
      <c r="O48" s="37">
        <f t="shared" si="9"/>
        <v>1</v>
      </c>
      <c r="P48" s="37"/>
      <c r="Q48" s="37"/>
      <c r="R48" s="37">
        <v>60</v>
      </c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ht="19.5" customHeight="1">
      <c r="A49" s="11">
        <v>43</v>
      </c>
      <c r="B49" s="12" t="s">
        <v>120</v>
      </c>
      <c r="C49" s="12" t="s">
        <v>121</v>
      </c>
      <c r="D49" s="37">
        <v>20</v>
      </c>
      <c r="E49" s="37">
        <f t="shared" si="1"/>
        <v>1</v>
      </c>
      <c r="F49" s="37">
        <f t="shared" si="2"/>
        <v>0</v>
      </c>
      <c r="G49" s="37">
        <f t="shared" si="3"/>
        <v>0</v>
      </c>
      <c r="H49" s="37">
        <v>17</v>
      </c>
      <c r="I49" s="37">
        <f t="shared" si="4"/>
        <v>0</v>
      </c>
      <c r="J49" s="37">
        <f t="shared" si="5"/>
        <v>0</v>
      </c>
      <c r="K49" s="37">
        <f t="shared" si="6"/>
        <v>0</v>
      </c>
      <c r="L49" s="37">
        <f t="shared" si="7"/>
        <v>9</v>
      </c>
      <c r="M49" s="37">
        <f t="shared" si="8"/>
        <v>0</v>
      </c>
      <c r="N49" s="37">
        <f t="shared" si="0"/>
        <v>0</v>
      </c>
      <c r="O49" s="37">
        <f t="shared" si="9"/>
        <v>0</v>
      </c>
      <c r="P49" s="37"/>
      <c r="Q49" s="37"/>
      <c r="R49" s="37">
        <v>46</v>
      </c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ht="19.5" customHeight="1">
      <c r="A50" s="11">
        <v>44</v>
      </c>
      <c r="B50" s="12" t="s">
        <v>122</v>
      </c>
      <c r="C50" s="12" t="s">
        <v>123</v>
      </c>
      <c r="D50" s="37">
        <v>28</v>
      </c>
      <c r="E50" s="37">
        <f t="shared" si="1"/>
        <v>1</v>
      </c>
      <c r="F50" s="37">
        <f t="shared" si="2"/>
        <v>1</v>
      </c>
      <c r="G50" s="37">
        <f t="shared" si="3"/>
        <v>1</v>
      </c>
      <c r="H50" s="37">
        <v>24</v>
      </c>
      <c r="I50" s="37">
        <f t="shared" si="4"/>
        <v>1</v>
      </c>
      <c r="J50" s="37">
        <f t="shared" si="5"/>
        <v>1</v>
      </c>
      <c r="K50" s="37">
        <f t="shared" si="6"/>
        <v>0</v>
      </c>
      <c r="L50" s="37">
        <f t="shared" si="7"/>
        <v>13</v>
      </c>
      <c r="M50" s="37">
        <f t="shared" si="8"/>
        <v>1</v>
      </c>
      <c r="N50" s="37">
        <f t="shared" si="0"/>
        <v>1</v>
      </c>
      <c r="O50" s="37">
        <f t="shared" si="9"/>
        <v>1</v>
      </c>
      <c r="P50" s="37"/>
      <c r="Q50" s="37"/>
      <c r="R50" s="37">
        <v>65</v>
      </c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ht="19.5" customHeight="1">
      <c r="A51" s="11">
        <v>45</v>
      </c>
      <c r="B51" s="12" t="s">
        <v>124</v>
      </c>
      <c r="C51" s="12" t="s">
        <v>125</v>
      </c>
      <c r="D51" s="37">
        <v>19</v>
      </c>
      <c r="E51" s="37">
        <f t="shared" si="1"/>
        <v>0</v>
      </c>
      <c r="F51" s="37">
        <f t="shared" si="2"/>
        <v>0</v>
      </c>
      <c r="G51" s="37">
        <f t="shared" si="3"/>
        <v>0</v>
      </c>
      <c r="H51" s="37">
        <v>21</v>
      </c>
      <c r="I51" s="37">
        <f t="shared" si="4"/>
        <v>1</v>
      </c>
      <c r="J51" s="37">
        <f t="shared" si="5"/>
        <v>0</v>
      </c>
      <c r="K51" s="37">
        <f t="shared" si="6"/>
        <v>0</v>
      </c>
      <c r="L51" s="37">
        <f t="shared" si="7"/>
        <v>6</v>
      </c>
      <c r="M51" s="37">
        <f t="shared" si="8"/>
        <v>0</v>
      </c>
      <c r="N51" s="37">
        <f t="shared" si="0"/>
        <v>0</v>
      </c>
      <c r="O51" s="37">
        <f t="shared" si="9"/>
        <v>0</v>
      </c>
      <c r="P51" s="37"/>
      <c r="Q51" s="37"/>
      <c r="R51" s="37">
        <v>46</v>
      </c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ht="19.5" customHeight="1">
      <c r="A52" s="11">
        <v>46</v>
      </c>
      <c r="B52" s="12" t="s">
        <v>126</v>
      </c>
      <c r="C52" s="12" t="s">
        <v>127</v>
      </c>
      <c r="D52" s="37">
        <v>27</v>
      </c>
      <c r="E52" s="37">
        <f t="shared" si="1"/>
        <v>1</v>
      </c>
      <c r="F52" s="37">
        <f t="shared" si="2"/>
        <v>1</v>
      </c>
      <c r="G52" s="37">
        <f t="shared" si="3"/>
        <v>1</v>
      </c>
      <c r="H52" s="37">
        <v>26</v>
      </c>
      <c r="I52" s="37">
        <f t="shared" si="4"/>
        <v>1</v>
      </c>
      <c r="J52" s="37">
        <f t="shared" si="5"/>
        <v>1</v>
      </c>
      <c r="K52" s="37">
        <f t="shared" si="6"/>
        <v>1</v>
      </c>
      <c r="L52" s="37">
        <f t="shared" si="7"/>
        <v>10</v>
      </c>
      <c r="M52" s="37">
        <f t="shared" si="8"/>
        <v>1</v>
      </c>
      <c r="N52" s="37">
        <f t="shared" si="0"/>
        <v>1</v>
      </c>
      <c r="O52" s="37">
        <f t="shared" si="9"/>
        <v>0</v>
      </c>
      <c r="P52" s="37"/>
      <c r="Q52" s="37"/>
      <c r="R52" s="37">
        <v>63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ht="19.5" customHeight="1">
      <c r="A53" s="11">
        <v>47</v>
      </c>
      <c r="B53" s="12" t="s">
        <v>128</v>
      </c>
      <c r="C53" s="12" t="s">
        <v>129</v>
      </c>
      <c r="D53" s="37">
        <v>22</v>
      </c>
      <c r="E53" s="37">
        <f t="shared" si="1"/>
        <v>1</v>
      </c>
      <c r="F53" s="37">
        <f t="shared" si="2"/>
        <v>0</v>
      </c>
      <c r="G53" s="37">
        <f t="shared" si="3"/>
        <v>0</v>
      </c>
      <c r="H53" s="37">
        <v>28</v>
      </c>
      <c r="I53" s="37">
        <f t="shared" si="4"/>
        <v>1</v>
      </c>
      <c r="J53" s="37">
        <f t="shared" si="5"/>
        <v>1</v>
      </c>
      <c r="K53" s="37">
        <f t="shared" si="6"/>
        <v>1</v>
      </c>
      <c r="L53" s="37">
        <f t="shared" si="7"/>
        <v>13</v>
      </c>
      <c r="M53" s="37">
        <f t="shared" si="8"/>
        <v>1</v>
      </c>
      <c r="N53" s="37">
        <f t="shared" si="0"/>
        <v>1</v>
      </c>
      <c r="O53" s="37">
        <f t="shared" si="9"/>
        <v>1</v>
      </c>
      <c r="P53" s="37"/>
      <c r="Q53" s="37"/>
      <c r="R53" s="37">
        <v>63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ht="19.5" customHeight="1">
      <c r="A54" s="11">
        <v>48</v>
      </c>
      <c r="B54" s="12" t="s">
        <v>130</v>
      </c>
      <c r="C54" s="12" t="s">
        <v>131</v>
      </c>
      <c r="D54" s="37">
        <v>23</v>
      </c>
      <c r="E54" s="37">
        <f t="shared" si="1"/>
        <v>1</v>
      </c>
      <c r="F54" s="37">
        <f t="shared" si="2"/>
        <v>1</v>
      </c>
      <c r="G54" s="37">
        <f t="shared" si="3"/>
        <v>0</v>
      </c>
      <c r="H54" s="37">
        <v>18</v>
      </c>
      <c r="I54" s="37">
        <f t="shared" si="4"/>
        <v>0</v>
      </c>
      <c r="J54" s="37">
        <f t="shared" si="5"/>
        <v>0</v>
      </c>
      <c r="K54" s="37">
        <f t="shared" si="6"/>
        <v>0</v>
      </c>
      <c r="L54" s="37">
        <f t="shared" si="7"/>
        <v>5</v>
      </c>
      <c r="M54" s="37">
        <f t="shared" si="8"/>
        <v>0</v>
      </c>
      <c r="N54" s="37">
        <f t="shared" si="0"/>
        <v>0</v>
      </c>
      <c r="O54" s="37">
        <f t="shared" si="9"/>
        <v>0</v>
      </c>
      <c r="P54" s="37"/>
      <c r="Q54" s="37"/>
      <c r="R54" s="37">
        <v>46</v>
      </c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ht="19.5" customHeight="1">
      <c r="A55" s="11">
        <v>49</v>
      </c>
      <c r="B55" s="12" t="s">
        <v>132</v>
      </c>
      <c r="C55" s="12" t="s">
        <v>133</v>
      </c>
      <c r="D55" s="37">
        <v>28</v>
      </c>
      <c r="E55" s="37">
        <f t="shared" si="1"/>
        <v>1</v>
      </c>
      <c r="F55" s="37">
        <f t="shared" si="2"/>
        <v>1</v>
      </c>
      <c r="G55" s="37">
        <f t="shared" si="3"/>
        <v>1</v>
      </c>
      <c r="H55" s="37">
        <v>28</v>
      </c>
      <c r="I55" s="37">
        <f t="shared" si="4"/>
        <v>1</v>
      </c>
      <c r="J55" s="37">
        <f t="shared" si="5"/>
        <v>1</v>
      </c>
      <c r="K55" s="37">
        <f t="shared" si="6"/>
        <v>1</v>
      </c>
      <c r="L55" s="37">
        <f t="shared" si="7"/>
        <v>11</v>
      </c>
      <c r="M55" s="37">
        <f t="shared" si="8"/>
        <v>1</v>
      </c>
      <c r="N55" s="37">
        <f t="shared" si="0"/>
        <v>1</v>
      </c>
      <c r="O55" s="37">
        <f t="shared" si="9"/>
        <v>0</v>
      </c>
      <c r="P55" s="37"/>
      <c r="Q55" s="37"/>
      <c r="R55" s="37">
        <v>67</v>
      </c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ht="19.5" customHeight="1">
      <c r="A56" s="11">
        <v>50</v>
      </c>
      <c r="B56" s="12" t="s">
        <v>134</v>
      </c>
      <c r="C56" s="12" t="s">
        <v>135</v>
      </c>
      <c r="D56" s="37">
        <v>25</v>
      </c>
      <c r="E56" s="37">
        <f t="shared" si="1"/>
        <v>1</v>
      </c>
      <c r="F56" s="37">
        <f t="shared" si="2"/>
        <v>1</v>
      </c>
      <c r="G56" s="37">
        <f t="shared" si="3"/>
        <v>0</v>
      </c>
      <c r="H56" s="37">
        <v>28</v>
      </c>
      <c r="I56" s="37">
        <f t="shared" si="4"/>
        <v>1</v>
      </c>
      <c r="J56" s="37">
        <f t="shared" si="5"/>
        <v>1</v>
      </c>
      <c r="K56" s="37">
        <f t="shared" si="6"/>
        <v>1</v>
      </c>
      <c r="L56" s="37">
        <f t="shared" si="7"/>
        <v>12</v>
      </c>
      <c r="M56" s="37">
        <f t="shared" si="8"/>
        <v>1</v>
      </c>
      <c r="N56" s="37">
        <f t="shared" si="0"/>
        <v>1</v>
      </c>
      <c r="O56" s="37">
        <f t="shared" si="9"/>
        <v>0</v>
      </c>
      <c r="P56" s="37"/>
      <c r="Q56" s="37"/>
      <c r="R56" s="37">
        <v>65</v>
      </c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ht="19.5" customHeight="1">
      <c r="A57" s="11">
        <v>51</v>
      </c>
      <c r="B57" s="12" t="s">
        <v>136</v>
      </c>
      <c r="C57" s="12" t="s">
        <v>137</v>
      </c>
      <c r="D57" s="37">
        <v>28</v>
      </c>
      <c r="E57" s="37">
        <f t="shared" si="1"/>
        <v>1</v>
      </c>
      <c r="F57" s="37">
        <f t="shared" si="2"/>
        <v>1</v>
      </c>
      <c r="G57" s="37">
        <f t="shared" si="3"/>
        <v>1</v>
      </c>
      <c r="H57" s="37">
        <v>25</v>
      </c>
      <c r="I57" s="37">
        <f t="shared" si="4"/>
        <v>1</v>
      </c>
      <c r="J57" s="37">
        <f t="shared" si="5"/>
        <v>1</v>
      </c>
      <c r="K57" s="37">
        <f t="shared" si="6"/>
        <v>0</v>
      </c>
      <c r="L57" s="37">
        <f t="shared" si="7"/>
        <v>14</v>
      </c>
      <c r="M57" s="37">
        <f t="shared" si="8"/>
        <v>1</v>
      </c>
      <c r="N57" s="37">
        <f t="shared" si="0"/>
        <v>1</v>
      </c>
      <c r="O57" s="37">
        <f t="shared" si="9"/>
        <v>1</v>
      </c>
      <c r="P57" s="37"/>
      <c r="Q57" s="37"/>
      <c r="R57" s="37">
        <v>67</v>
      </c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ht="19.5" customHeight="1">
      <c r="A58" s="11">
        <v>52</v>
      </c>
      <c r="B58" s="12" t="s">
        <v>138</v>
      </c>
      <c r="C58" s="12" t="s">
        <v>139</v>
      </c>
      <c r="D58" s="37">
        <v>28</v>
      </c>
      <c r="E58" s="37">
        <f t="shared" si="1"/>
        <v>1</v>
      </c>
      <c r="F58" s="37">
        <f t="shared" si="2"/>
        <v>1</v>
      </c>
      <c r="G58" s="37">
        <f t="shared" si="3"/>
        <v>1</v>
      </c>
      <c r="H58" s="37">
        <v>28</v>
      </c>
      <c r="I58" s="37">
        <f t="shared" si="4"/>
        <v>1</v>
      </c>
      <c r="J58" s="37">
        <f t="shared" si="5"/>
        <v>1</v>
      </c>
      <c r="K58" s="37">
        <f t="shared" si="6"/>
        <v>1</v>
      </c>
      <c r="L58" s="37">
        <f t="shared" si="7"/>
        <v>14</v>
      </c>
      <c r="M58" s="37">
        <f t="shared" si="8"/>
        <v>1</v>
      </c>
      <c r="N58" s="37">
        <f t="shared" si="0"/>
        <v>1</v>
      </c>
      <c r="O58" s="37">
        <f t="shared" si="9"/>
        <v>1</v>
      </c>
      <c r="P58" s="37"/>
      <c r="Q58" s="37"/>
      <c r="R58" s="37">
        <v>70</v>
      </c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ht="19.5" customHeight="1">
      <c r="A59" s="11">
        <v>53</v>
      </c>
      <c r="B59" s="12" t="s">
        <v>140</v>
      </c>
      <c r="C59" s="12" t="s">
        <v>141</v>
      </c>
      <c r="D59" s="37">
        <v>22</v>
      </c>
      <c r="E59" s="37">
        <f t="shared" si="1"/>
        <v>1</v>
      </c>
      <c r="F59" s="37">
        <f t="shared" si="2"/>
        <v>0</v>
      </c>
      <c r="G59" s="37">
        <f t="shared" si="3"/>
        <v>0</v>
      </c>
      <c r="H59" s="37">
        <v>24</v>
      </c>
      <c r="I59" s="37">
        <f t="shared" si="4"/>
        <v>1</v>
      </c>
      <c r="J59" s="37">
        <f t="shared" si="5"/>
        <v>1</v>
      </c>
      <c r="K59" s="37">
        <f t="shared" si="6"/>
        <v>0</v>
      </c>
      <c r="L59" s="37">
        <f t="shared" si="7"/>
        <v>14</v>
      </c>
      <c r="M59" s="37">
        <f t="shared" si="8"/>
        <v>1</v>
      </c>
      <c r="N59" s="37">
        <f t="shared" si="0"/>
        <v>1</v>
      </c>
      <c r="O59" s="37">
        <f t="shared" si="9"/>
        <v>1</v>
      </c>
      <c r="P59" s="37"/>
      <c r="Q59" s="37"/>
      <c r="R59" s="37">
        <v>60</v>
      </c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  <row r="60" spans="1:36" ht="19.5" customHeight="1">
      <c r="A60" s="11">
        <v>54</v>
      </c>
      <c r="B60" s="12" t="s">
        <v>142</v>
      </c>
      <c r="C60" s="12" t="s">
        <v>143</v>
      </c>
      <c r="D60" s="37">
        <v>18</v>
      </c>
      <c r="E60" s="37">
        <f t="shared" si="1"/>
        <v>0</v>
      </c>
      <c r="F60" s="37">
        <f t="shared" si="2"/>
        <v>0</v>
      </c>
      <c r="G60" s="37">
        <f t="shared" si="3"/>
        <v>0</v>
      </c>
      <c r="H60" s="37">
        <v>27</v>
      </c>
      <c r="I60" s="37">
        <f t="shared" si="4"/>
        <v>1</v>
      </c>
      <c r="J60" s="37">
        <f t="shared" si="5"/>
        <v>1</v>
      </c>
      <c r="K60" s="37">
        <f t="shared" si="6"/>
        <v>1</v>
      </c>
      <c r="L60" s="37">
        <f t="shared" si="7"/>
        <v>11</v>
      </c>
      <c r="M60" s="37">
        <f t="shared" si="8"/>
        <v>1</v>
      </c>
      <c r="N60" s="37">
        <f t="shared" si="0"/>
        <v>1</v>
      </c>
      <c r="O60" s="37">
        <f t="shared" si="9"/>
        <v>0</v>
      </c>
      <c r="P60" s="37"/>
      <c r="Q60" s="37"/>
      <c r="R60" s="37">
        <v>56</v>
      </c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1:36" ht="19.5" customHeight="1">
      <c r="A61" s="11">
        <v>55</v>
      </c>
      <c r="B61" s="12" t="s">
        <v>144</v>
      </c>
      <c r="C61" s="12" t="s">
        <v>145</v>
      </c>
      <c r="D61" s="37">
        <v>21</v>
      </c>
      <c r="E61" s="37">
        <f t="shared" si="1"/>
        <v>1</v>
      </c>
      <c r="F61" s="37">
        <f t="shared" si="2"/>
        <v>0</v>
      </c>
      <c r="G61" s="37">
        <f t="shared" si="3"/>
        <v>0</v>
      </c>
      <c r="H61" s="37">
        <v>23</v>
      </c>
      <c r="I61" s="37">
        <f t="shared" si="4"/>
        <v>1</v>
      </c>
      <c r="J61" s="37">
        <f t="shared" si="5"/>
        <v>1</v>
      </c>
      <c r="K61" s="37">
        <f t="shared" si="6"/>
        <v>0</v>
      </c>
      <c r="L61" s="37">
        <f t="shared" si="7"/>
        <v>14</v>
      </c>
      <c r="M61" s="37">
        <f t="shared" si="8"/>
        <v>1</v>
      </c>
      <c r="N61" s="37">
        <f t="shared" si="0"/>
        <v>1</v>
      </c>
      <c r="O61" s="37">
        <f t="shared" si="9"/>
        <v>1</v>
      </c>
      <c r="P61" s="37"/>
      <c r="Q61" s="37"/>
      <c r="R61" s="37">
        <v>58</v>
      </c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1:36" ht="19.5" customHeight="1">
      <c r="A62" s="11">
        <v>56</v>
      </c>
      <c r="B62" s="12" t="s">
        <v>146</v>
      </c>
      <c r="C62" s="12" t="s">
        <v>147</v>
      </c>
      <c r="D62" s="37">
        <v>27</v>
      </c>
      <c r="E62" s="37">
        <f t="shared" si="1"/>
        <v>1</v>
      </c>
      <c r="F62" s="37">
        <f t="shared" si="2"/>
        <v>1</v>
      </c>
      <c r="G62" s="37">
        <f t="shared" si="3"/>
        <v>1</v>
      </c>
      <c r="H62" s="37">
        <v>26</v>
      </c>
      <c r="I62" s="37">
        <f t="shared" si="4"/>
        <v>1</v>
      </c>
      <c r="J62" s="37">
        <f t="shared" si="5"/>
        <v>1</v>
      </c>
      <c r="K62" s="37">
        <f t="shared" si="6"/>
        <v>1</v>
      </c>
      <c r="L62" s="37">
        <f t="shared" si="7"/>
        <v>14</v>
      </c>
      <c r="M62" s="37">
        <f t="shared" si="8"/>
        <v>1</v>
      </c>
      <c r="N62" s="37">
        <f t="shared" si="0"/>
        <v>1</v>
      </c>
      <c r="O62" s="37">
        <f t="shared" si="9"/>
        <v>1</v>
      </c>
      <c r="P62" s="37"/>
      <c r="Q62" s="37"/>
      <c r="R62" s="37">
        <v>67</v>
      </c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</row>
    <row r="63" spans="1:36" ht="19.5" customHeight="1">
      <c r="A63" s="11">
        <v>57</v>
      </c>
      <c r="B63" s="12" t="s">
        <v>148</v>
      </c>
      <c r="C63" s="12" t="s">
        <v>149</v>
      </c>
      <c r="D63" s="37">
        <v>18</v>
      </c>
      <c r="E63" s="37">
        <f t="shared" si="1"/>
        <v>0</v>
      </c>
      <c r="F63" s="37">
        <f t="shared" si="2"/>
        <v>0</v>
      </c>
      <c r="G63" s="37">
        <f t="shared" si="3"/>
        <v>0</v>
      </c>
      <c r="H63" s="37">
        <v>23</v>
      </c>
      <c r="I63" s="37">
        <f t="shared" si="4"/>
        <v>1</v>
      </c>
      <c r="J63" s="37">
        <f t="shared" si="5"/>
        <v>1</v>
      </c>
      <c r="K63" s="37">
        <f t="shared" si="6"/>
        <v>0</v>
      </c>
      <c r="L63" s="37">
        <f t="shared" si="7"/>
        <v>10</v>
      </c>
      <c r="M63" s="37">
        <f t="shared" si="8"/>
        <v>1</v>
      </c>
      <c r="N63" s="37">
        <f t="shared" si="0"/>
        <v>1</v>
      </c>
      <c r="O63" s="37">
        <f t="shared" si="9"/>
        <v>0</v>
      </c>
      <c r="P63" s="37"/>
      <c r="Q63" s="37"/>
      <c r="R63" s="37">
        <v>51</v>
      </c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</row>
    <row r="64" spans="1:36" ht="19.5" customHeight="1">
      <c r="A64" s="11">
        <v>58</v>
      </c>
      <c r="B64" s="12" t="s">
        <v>150</v>
      </c>
      <c r="C64" s="12" t="s">
        <v>151</v>
      </c>
      <c r="D64" s="37">
        <v>23</v>
      </c>
      <c r="E64" s="37">
        <f t="shared" si="1"/>
        <v>1</v>
      </c>
      <c r="F64" s="37">
        <f t="shared" si="2"/>
        <v>1</v>
      </c>
      <c r="G64" s="37">
        <f t="shared" si="3"/>
        <v>0</v>
      </c>
      <c r="H64" s="37">
        <v>21</v>
      </c>
      <c r="I64" s="37">
        <f t="shared" si="4"/>
        <v>1</v>
      </c>
      <c r="J64" s="37">
        <f t="shared" si="5"/>
        <v>0</v>
      </c>
      <c r="K64" s="37">
        <f t="shared" si="6"/>
        <v>0</v>
      </c>
      <c r="L64" s="37">
        <f t="shared" si="7"/>
        <v>9</v>
      </c>
      <c r="M64" s="37">
        <f t="shared" si="8"/>
        <v>0</v>
      </c>
      <c r="N64" s="37">
        <f t="shared" si="0"/>
        <v>0</v>
      </c>
      <c r="O64" s="37">
        <f t="shared" si="9"/>
        <v>0</v>
      </c>
      <c r="P64" s="37"/>
      <c r="Q64" s="37"/>
      <c r="R64" s="37">
        <v>53</v>
      </c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</row>
    <row r="65" spans="1:36" ht="19.5" customHeight="1">
      <c r="A65" s="11">
        <v>59</v>
      </c>
      <c r="B65" s="12" t="s">
        <v>152</v>
      </c>
      <c r="C65" s="12" t="s">
        <v>153</v>
      </c>
      <c r="D65" s="37">
        <v>20</v>
      </c>
      <c r="E65" s="37">
        <f t="shared" si="1"/>
        <v>1</v>
      </c>
      <c r="F65" s="37">
        <f t="shared" si="2"/>
        <v>0</v>
      </c>
      <c r="G65" s="37">
        <f t="shared" si="3"/>
        <v>0</v>
      </c>
      <c r="H65" s="37">
        <v>24</v>
      </c>
      <c r="I65" s="37">
        <f t="shared" si="4"/>
        <v>1</v>
      </c>
      <c r="J65" s="37">
        <f t="shared" si="5"/>
        <v>1</v>
      </c>
      <c r="K65" s="37">
        <f t="shared" si="6"/>
        <v>0</v>
      </c>
      <c r="L65" s="37">
        <f t="shared" si="7"/>
        <v>14</v>
      </c>
      <c r="M65" s="37">
        <f t="shared" si="8"/>
        <v>1</v>
      </c>
      <c r="N65" s="37">
        <f t="shared" si="0"/>
        <v>1</v>
      </c>
      <c r="O65" s="37">
        <f t="shared" si="9"/>
        <v>1</v>
      </c>
      <c r="P65" s="37"/>
      <c r="Q65" s="37"/>
      <c r="R65" s="37">
        <v>58</v>
      </c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</row>
    <row r="66" spans="1:36" ht="19.5" customHeight="1">
      <c r="A66" s="11">
        <v>60</v>
      </c>
      <c r="B66" s="12" t="s">
        <v>154</v>
      </c>
      <c r="C66" s="12" t="s">
        <v>155</v>
      </c>
      <c r="D66" s="37">
        <v>21</v>
      </c>
      <c r="E66" s="37">
        <f t="shared" si="1"/>
        <v>1</v>
      </c>
      <c r="F66" s="37">
        <f t="shared" si="2"/>
        <v>0</v>
      </c>
      <c r="G66" s="37">
        <f t="shared" si="3"/>
        <v>0</v>
      </c>
      <c r="H66" s="37">
        <v>25</v>
      </c>
      <c r="I66" s="37">
        <f t="shared" si="4"/>
        <v>1</v>
      </c>
      <c r="J66" s="37">
        <f t="shared" si="5"/>
        <v>1</v>
      </c>
      <c r="K66" s="37">
        <f t="shared" si="6"/>
        <v>0</v>
      </c>
      <c r="L66" s="37">
        <f t="shared" si="7"/>
        <v>14</v>
      </c>
      <c r="M66" s="37">
        <f t="shared" si="8"/>
        <v>1</v>
      </c>
      <c r="N66" s="37">
        <f t="shared" si="0"/>
        <v>1</v>
      </c>
      <c r="O66" s="37">
        <f t="shared" si="9"/>
        <v>1</v>
      </c>
      <c r="P66" s="37"/>
      <c r="Q66" s="37"/>
      <c r="R66" s="37">
        <v>60</v>
      </c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</row>
    <row r="67" spans="1:36" ht="19.5" customHeight="1">
      <c r="A67" s="11">
        <v>61</v>
      </c>
      <c r="B67" s="12" t="s">
        <v>156</v>
      </c>
      <c r="C67" s="12" t="s">
        <v>157</v>
      </c>
      <c r="D67" s="37">
        <v>22</v>
      </c>
      <c r="E67" s="37">
        <f t="shared" si="1"/>
        <v>1</v>
      </c>
      <c r="F67" s="37">
        <f t="shared" si="2"/>
        <v>0</v>
      </c>
      <c r="G67" s="37">
        <f t="shared" si="3"/>
        <v>0</v>
      </c>
      <c r="H67" s="37">
        <v>28</v>
      </c>
      <c r="I67" s="37">
        <f t="shared" si="4"/>
        <v>1</v>
      </c>
      <c r="J67" s="37">
        <f t="shared" si="5"/>
        <v>1</v>
      </c>
      <c r="K67" s="37">
        <f t="shared" si="6"/>
        <v>1</v>
      </c>
      <c r="L67" s="37">
        <f t="shared" si="7"/>
        <v>10</v>
      </c>
      <c r="M67" s="37">
        <f t="shared" si="8"/>
        <v>1</v>
      </c>
      <c r="N67" s="37">
        <f t="shared" si="0"/>
        <v>1</v>
      </c>
      <c r="O67" s="37">
        <f t="shared" si="9"/>
        <v>0</v>
      </c>
      <c r="P67" s="37"/>
      <c r="Q67" s="37"/>
      <c r="R67" s="37">
        <v>60</v>
      </c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36" ht="19.5" customHeight="1">
      <c r="A68" s="11">
        <v>62</v>
      </c>
      <c r="B68" s="12" t="s">
        <v>158</v>
      </c>
      <c r="C68" s="12" t="s">
        <v>159</v>
      </c>
      <c r="D68" s="37">
        <v>28</v>
      </c>
      <c r="E68" s="37">
        <f t="shared" si="1"/>
        <v>1</v>
      </c>
      <c r="F68" s="37">
        <f t="shared" si="2"/>
        <v>1</v>
      </c>
      <c r="G68" s="37">
        <f t="shared" si="3"/>
        <v>1</v>
      </c>
      <c r="H68" s="37">
        <v>26</v>
      </c>
      <c r="I68" s="37">
        <f t="shared" si="4"/>
        <v>1</v>
      </c>
      <c r="J68" s="37">
        <f t="shared" si="5"/>
        <v>1</v>
      </c>
      <c r="K68" s="37">
        <f t="shared" si="6"/>
        <v>1</v>
      </c>
      <c r="L68" s="37">
        <f t="shared" si="7"/>
        <v>13</v>
      </c>
      <c r="M68" s="37">
        <f t="shared" si="8"/>
        <v>1</v>
      </c>
      <c r="N68" s="37">
        <f t="shared" si="0"/>
        <v>1</v>
      </c>
      <c r="O68" s="37">
        <f t="shared" si="9"/>
        <v>1</v>
      </c>
      <c r="P68" s="37"/>
      <c r="Q68" s="37"/>
      <c r="R68" s="37">
        <v>67</v>
      </c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36" ht="19.5" customHeight="1">
      <c r="A69" s="11">
        <v>63</v>
      </c>
      <c r="B69" s="12" t="s">
        <v>160</v>
      </c>
      <c r="C69" s="12" t="s">
        <v>161</v>
      </c>
      <c r="D69" s="37">
        <v>26</v>
      </c>
      <c r="E69" s="37">
        <f t="shared" si="1"/>
        <v>1</v>
      </c>
      <c r="F69" s="37">
        <f t="shared" si="2"/>
        <v>1</v>
      </c>
      <c r="G69" s="37">
        <f t="shared" si="3"/>
        <v>1</v>
      </c>
      <c r="H69" s="37">
        <v>27</v>
      </c>
      <c r="I69" s="37">
        <f t="shared" si="4"/>
        <v>1</v>
      </c>
      <c r="J69" s="37">
        <f t="shared" si="5"/>
        <v>1</v>
      </c>
      <c r="K69" s="37">
        <f t="shared" si="6"/>
        <v>1</v>
      </c>
      <c r="L69" s="37">
        <f t="shared" si="7"/>
        <v>10</v>
      </c>
      <c r="M69" s="37">
        <f t="shared" si="8"/>
        <v>1</v>
      </c>
      <c r="N69" s="37">
        <f t="shared" si="0"/>
        <v>1</v>
      </c>
      <c r="O69" s="37">
        <f t="shared" si="9"/>
        <v>0</v>
      </c>
      <c r="P69" s="37"/>
      <c r="Q69" s="37"/>
      <c r="R69" s="37">
        <v>63</v>
      </c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36" ht="19.5" customHeight="1">
      <c r="A70" s="11">
        <v>64</v>
      </c>
      <c r="B70" s="12" t="s">
        <v>162</v>
      </c>
      <c r="C70" s="12" t="s">
        <v>163</v>
      </c>
      <c r="D70" s="37">
        <v>28</v>
      </c>
      <c r="E70" s="37">
        <f t="shared" si="1"/>
        <v>1</v>
      </c>
      <c r="F70" s="37">
        <f t="shared" si="2"/>
        <v>1</v>
      </c>
      <c r="G70" s="37">
        <f t="shared" si="3"/>
        <v>1</v>
      </c>
      <c r="H70" s="37">
        <v>24</v>
      </c>
      <c r="I70" s="37">
        <f t="shared" si="4"/>
        <v>1</v>
      </c>
      <c r="J70" s="37">
        <f t="shared" si="5"/>
        <v>1</v>
      </c>
      <c r="K70" s="37">
        <f t="shared" si="6"/>
        <v>0</v>
      </c>
      <c r="L70" s="37">
        <f t="shared" si="7"/>
        <v>13</v>
      </c>
      <c r="M70" s="37">
        <f t="shared" si="8"/>
        <v>1</v>
      </c>
      <c r="N70" s="37">
        <f t="shared" si="0"/>
        <v>1</v>
      </c>
      <c r="O70" s="37">
        <f t="shared" si="9"/>
        <v>1</v>
      </c>
      <c r="P70" s="37"/>
      <c r="Q70" s="37"/>
      <c r="R70" s="37">
        <v>65</v>
      </c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36" ht="19.5" customHeight="1">
      <c r="A71" s="11">
        <v>65</v>
      </c>
      <c r="B71" s="12" t="s">
        <v>164</v>
      </c>
      <c r="C71" s="12" t="s">
        <v>165</v>
      </c>
      <c r="D71" s="37">
        <v>25</v>
      </c>
      <c r="E71" s="37">
        <f t="shared" si="1"/>
        <v>1</v>
      </c>
      <c r="F71" s="37">
        <f t="shared" si="2"/>
        <v>1</v>
      </c>
      <c r="G71" s="37">
        <f t="shared" si="3"/>
        <v>0</v>
      </c>
      <c r="H71" s="37">
        <v>24</v>
      </c>
      <c r="I71" s="37">
        <f t="shared" si="4"/>
        <v>1</v>
      </c>
      <c r="J71" s="37">
        <f t="shared" si="5"/>
        <v>1</v>
      </c>
      <c r="K71" s="37">
        <f t="shared" si="6"/>
        <v>0</v>
      </c>
      <c r="L71" s="37">
        <f t="shared" si="7"/>
        <v>14</v>
      </c>
      <c r="M71" s="37">
        <f t="shared" si="8"/>
        <v>1</v>
      </c>
      <c r="N71" s="37">
        <f t="shared" si="0"/>
        <v>1</v>
      </c>
      <c r="O71" s="37">
        <f t="shared" si="9"/>
        <v>1</v>
      </c>
      <c r="P71" s="37"/>
      <c r="Q71" s="37"/>
      <c r="R71" s="37">
        <v>63</v>
      </c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36" ht="19.5" customHeight="1">
      <c r="A72" s="11">
        <v>66</v>
      </c>
      <c r="B72" s="12" t="s">
        <v>166</v>
      </c>
      <c r="C72" s="12" t="s">
        <v>167</v>
      </c>
      <c r="D72" s="37">
        <v>20</v>
      </c>
      <c r="E72" s="37">
        <f t="shared" ref="E72:E130" si="10">IF(D72&gt;=($D$6*0.7),1,0)</f>
        <v>1</v>
      </c>
      <c r="F72" s="37">
        <f t="shared" ref="F72:F130" si="11">IF(D72&gt;=($D$6*0.8),1,0)</f>
        <v>0</v>
      </c>
      <c r="G72" s="37">
        <f t="shared" ref="G72:G130" si="12">IF(D72&gt;=($D$6*0.9),1,0)</f>
        <v>0</v>
      </c>
      <c r="H72" s="37">
        <v>27</v>
      </c>
      <c r="I72" s="37">
        <f t="shared" ref="I72:I130" si="13">IF(H72&gt;=($H$6*0.7),1,0)</f>
        <v>1</v>
      </c>
      <c r="J72" s="37">
        <f t="shared" ref="J72:J130" si="14">IF(H72&gt;=($H$6*0.8),1,0)</f>
        <v>1</v>
      </c>
      <c r="K72" s="37">
        <f t="shared" ref="K72:K130" si="15">IF(H72&gt;=($H$6*0.9),1,0)</f>
        <v>1</v>
      </c>
      <c r="L72" s="37">
        <f t="shared" ref="L72:L130" si="16">(R72-(D72+H72))</f>
        <v>9</v>
      </c>
      <c r="M72" s="37">
        <f t="shared" ref="M72:M130" si="17">IF(L72&gt;=($L$6*0.7),1,0)</f>
        <v>0</v>
      </c>
      <c r="N72" s="37">
        <f t="shared" si="0"/>
        <v>0</v>
      </c>
      <c r="O72" s="37">
        <f t="shared" ref="O72:O130" si="18">IF(L72&gt;=($L$6*0.9),1,0)</f>
        <v>0</v>
      </c>
      <c r="P72" s="37"/>
      <c r="Q72" s="37"/>
      <c r="R72" s="37">
        <v>56</v>
      </c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36" ht="19.5" customHeight="1">
      <c r="A73" s="11">
        <v>67</v>
      </c>
      <c r="B73" s="12" t="s">
        <v>168</v>
      </c>
      <c r="C73" s="12" t="s">
        <v>169</v>
      </c>
      <c r="D73" s="37">
        <v>23</v>
      </c>
      <c r="E73" s="37">
        <f t="shared" si="10"/>
        <v>1</v>
      </c>
      <c r="F73" s="37">
        <f t="shared" si="11"/>
        <v>1</v>
      </c>
      <c r="G73" s="37">
        <f t="shared" si="12"/>
        <v>0</v>
      </c>
      <c r="H73" s="37">
        <v>28</v>
      </c>
      <c r="I73" s="37">
        <f t="shared" si="13"/>
        <v>1</v>
      </c>
      <c r="J73" s="37">
        <f t="shared" si="14"/>
        <v>1</v>
      </c>
      <c r="K73" s="37">
        <f t="shared" si="15"/>
        <v>1</v>
      </c>
      <c r="L73" s="37">
        <f t="shared" si="16"/>
        <v>12</v>
      </c>
      <c r="M73" s="37">
        <f t="shared" si="17"/>
        <v>1</v>
      </c>
      <c r="N73" s="37">
        <f t="shared" si="0"/>
        <v>1</v>
      </c>
      <c r="O73" s="37">
        <f t="shared" si="18"/>
        <v>0</v>
      </c>
      <c r="P73" s="37"/>
      <c r="Q73" s="37"/>
      <c r="R73" s="37">
        <v>63</v>
      </c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36" ht="19.5" customHeight="1">
      <c r="A74" s="11">
        <v>68</v>
      </c>
      <c r="B74" s="12" t="s">
        <v>170</v>
      </c>
      <c r="C74" s="12" t="s">
        <v>171</v>
      </c>
      <c r="D74" s="37">
        <v>24</v>
      </c>
      <c r="E74" s="37">
        <f t="shared" si="10"/>
        <v>1</v>
      </c>
      <c r="F74" s="37">
        <f t="shared" si="11"/>
        <v>1</v>
      </c>
      <c r="G74" s="37">
        <f t="shared" si="12"/>
        <v>0</v>
      </c>
      <c r="H74" s="37">
        <v>26</v>
      </c>
      <c r="I74" s="37">
        <f t="shared" si="13"/>
        <v>1</v>
      </c>
      <c r="J74" s="37">
        <f t="shared" si="14"/>
        <v>1</v>
      </c>
      <c r="K74" s="37">
        <f t="shared" si="15"/>
        <v>1</v>
      </c>
      <c r="L74" s="37">
        <f t="shared" si="16"/>
        <v>6</v>
      </c>
      <c r="M74" s="37">
        <f t="shared" si="17"/>
        <v>0</v>
      </c>
      <c r="N74" s="37">
        <f t="shared" si="0"/>
        <v>0</v>
      </c>
      <c r="O74" s="37">
        <f t="shared" si="18"/>
        <v>0</v>
      </c>
      <c r="P74" s="37"/>
      <c r="Q74" s="37"/>
      <c r="R74" s="37">
        <v>56</v>
      </c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36" ht="19.5" customHeight="1">
      <c r="A75" s="11">
        <v>69</v>
      </c>
      <c r="B75" s="12" t="s">
        <v>172</v>
      </c>
      <c r="C75" s="12" t="s">
        <v>173</v>
      </c>
      <c r="D75" s="37">
        <v>28</v>
      </c>
      <c r="E75" s="37">
        <f t="shared" si="10"/>
        <v>1</v>
      </c>
      <c r="F75" s="37">
        <f t="shared" si="11"/>
        <v>1</v>
      </c>
      <c r="G75" s="37">
        <f t="shared" si="12"/>
        <v>1</v>
      </c>
      <c r="H75" s="37">
        <v>28</v>
      </c>
      <c r="I75" s="37">
        <f t="shared" si="13"/>
        <v>1</v>
      </c>
      <c r="J75" s="37">
        <f t="shared" si="14"/>
        <v>1</v>
      </c>
      <c r="K75" s="37">
        <f t="shared" si="15"/>
        <v>1</v>
      </c>
      <c r="L75" s="37">
        <f t="shared" si="16"/>
        <v>11</v>
      </c>
      <c r="M75" s="37">
        <f t="shared" si="17"/>
        <v>1</v>
      </c>
      <c r="N75" s="37">
        <f t="shared" si="0"/>
        <v>1</v>
      </c>
      <c r="O75" s="37">
        <f t="shared" si="18"/>
        <v>0</v>
      </c>
      <c r="P75" s="37"/>
      <c r="Q75" s="37"/>
      <c r="R75" s="37">
        <v>67</v>
      </c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36" ht="19.5" customHeight="1">
      <c r="A76" s="11">
        <v>70</v>
      </c>
      <c r="B76" s="12" t="s">
        <v>174</v>
      </c>
      <c r="C76" s="12" t="s">
        <v>175</v>
      </c>
      <c r="D76" s="37">
        <v>24</v>
      </c>
      <c r="E76" s="37">
        <f t="shared" si="10"/>
        <v>1</v>
      </c>
      <c r="F76" s="37">
        <f t="shared" si="11"/>
        <v>1</v>
      </c>
      <c r="G76" s="37">
        <f t="shared" si="12"/>
        <v>0</v>
      </c>
      <c r="H76" s="37">
        <v>27</v>
      </c>
      <c r="I76" s="37">
        <f t="shared" si="13"/>
        <v>1</v>
      </c>
      <c r="J76" s="37">
        <f t="shared" si="14"/>
        <v>1</v>
      </c>
      <c r="K76" s="37">
        <f t="shared" si="15"/>
        <v>1</v>
      </c>
      <c r="L76" s="37">
        <f t="shared" si="16"/>
        <v>14</v>
      </c>
      <c r="M76" s="37">
        <f t="shared" si="17"/>
        <v>1</v>
      </c>
      <c r="N76" s="37">
        <f t="shared" si="0"/>
        <v>1</v>
      </c>
      <c r="O76" s="37">
        <f t="shared" si="18"/>
        <v>1</v>
      </c>
      <c r="P76" s="37"/>
      <c r="Q76" s="37"/>
      <c r="R76" s="37">
        <v>65</v>
      </c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36" ht="19.5" customHeight="1">
      <c r="A77" s="11">
        <v>71</v>
      </c>
      <c r="B77" s="12" t="s">
        <v>176</v>
      </c>
      <c r="C77" s="12" t="s">
        <v>177</v>
      </c>
      <c r="D77" s="37">
        <v>19</v>
      </c>
      <c r="E77" s="37">
        <f t="shared" si="10"/>
        <v>0</v>
      </c>
      <c r="F77" s="37">
        <f t="shared" si="11"/>
        <v>0</v>
      </c>
      <c r="G77" s="37">
        <f t="shared" si="12"/>
        <v>0</v>
      </c>
      <c r="H77" s="37">
        <v>28</v>
      </c>
      <c r="I77" s="37">
        <f t="shared" si="13"/>
        <v>1</v>
      </c>
      <c r="J77" s="37">
        <f t="shared" si="14"/>
        <v>1</v>
      </c>
      <c r="K77" s="37">
        <f t="shared" si="15"/>
        <v>1</v>
      </c>
      <c r="L77" s="37">
        <f t="shared" si="16"/>
        <v>9</v>
      </c>
      <c r="M77" s="37">
        <f t="shared" si="17"/>
        <v>0</v>
      </c>
      <c r="N77" s="37">
        <f t="shared" si="0"/>
        <v>0</v>
      </c>
      <c r="O77" s="37">
        <f t="shared" si="18"/>
        <v>0</v>
      </c>
      <c r="P77" s="37"/>
      <c r="Q77" s="37"/>
      <c r="R77" s="37">
        <v>56</v>
      </c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36" ht="19.5" customHeight="1">
      <c r="A78" s="11">
        <v>72</v>
      </c>
      <c r="B78" s="12" t="s">
        <v>178</v>
      </c>
      <c r="C78" s="12" t="s">
        <v>179</v>
      </c>
      <c r="D78" s="37">
        <v>21</v>
      </c>
      <c r="E78" s="37">
        <f t="shared" si="10"/>
        <v>1</v>
      </c>
      <c r="F78" s="37">
        <f t="shared" si="11"/>
        <v>0</v>
      </c>
      <c r="G78" s="37">
        <f t="shared" si="12"/>
        <v>0</v>
      </c>
      <c r="H78" s="37">
        <v>28</v>
      </c>
      <c r="I78" s="37">
        <f t="shared" si="13"/>
        <v>1</v>
      </c>
      <c r="J78" s="37">
        <f t="shared" si="14"/>
        <v>1</v>
      </c>
      <c r="K78" s="37">
        <f t="shared" si="15"/>
        <v>1</v>
      </c>
      <c r="L78" s="37">
        <f t="shared" si="16"/>
        <v>14</v>
      </c>
      <c r="M78" s="37">
        <f t="shared" si="17"/>
        <v>1</v>
      </c>
      <c r="N78" s="37">
        <f t="shared" si="0"/>
        <v>1</v>
      </c>
      <c r="O78" s="37">
        <f t="shared" si="18"/>
        <v>1</v>
      </c>
      <c r="P78" s="37"/>
      <c r="Q78" s="37"/>
      <c r="R78" s="37">
        <v>63</v>
      </c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36" ht="19.5" customHeight="1">
      <c r="A79" s="11">
        <v>73</v>
      </c>
      <c r="B79" s="12" t="s">
        <v>180</v>
      </c>
      <c r="C79" s="12" t="s">
        <v>181</v>
      </c>
      <c r="D79" s="37">
        <v>28</v>
      </c>
      <c r="E79" s="37">
        <f t="shared" si="10"/>
        <v>1</v>
      </c>
      <c r="F79" s="37">
        <f t="shared" si="11"/>
        <v>1</v>
      </c>
      <c r="G79" s="37">
        <f t="shared" si="12"/>
        <v>1</v>
      </c>
      <c r="H79" s="37">
        <v>28</v>
      </c>
      <c r="I79" s="37">
        <f t="shared" si="13"/>
        <v>1</v>
      </c>
      <c r="J79" s="37">
        <f t="shared" si="14"/>
        <v>1</v>
      </c>
      <c r="K79" s="37">
        <f t="shared" si="15"/>
        <v>1</v>
      </c>
      <c r="L79" s="37">
        <f t="shared" si="16"/>
        <v>11</v>
      </c>
      <c r="M79" s="37">
        <f t="shared" si="17"/>
        <v>1</v>
      </c>
      <c r="N79" s="37">
        <f t="shared" si="0"/>
        <v>1</v>
      </c>
      <c r="O79" s="37">
        <f t="shared" si="18"/>
        <v>0</v>
      </c>
      <c r="P79" s="37"/>
      <c r="Q79" s="37"/>
      <c r="R79" s="37">
        <v>67</v>
      </c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36" ht="19.5" customHeight="1">
      <c r="A80" s="11">
        <v>74</v>
      </c>
      <c r="B80" s="12" t="s">
        <v>182</v>
      </c>
      <c r="C80" s="12" t="s">
        <v>183</v>
      </c>
      <c r="D80" s="37">
        <v>22</v>
      </c>
      <c r="E80" s="37">
        <f t="shared" si="10"/>
        <v>1</v>
      </c>
      <c r="F80" s="37">
        <f t="shared" si="11"/>
        <v>0</v>
      </c>
      <c r="G80" s="37">
        <f t="shared" si="12"/>
        <v>0</v>
      </c>
      <c r="H80" s="37">
        <v>24</v>
      </c>
      <c r="I80" s="37">
        <f t="shared" si="13"/>
        <v>1</v>
      </c>
      <c r="J80" s="37">
        <f t="shared" si="14"/>
        <v>1</v>
      </c>
      <c r="K80" s="37">
        <f t="shared" si="15"/>
        <v>0</v>
      </c>
      <c r="L80" s="37">
        <f t="shared" si="16"/>
        <v>14</v>
      </c>
      <c r="M80" s="37">
        <f t="shared" si="17"/>
        <v>1</v>
      </c>
      <c r="N80" s="37">
        <f t="shared" si="0"/>
        <v>1</v>
      </c>
      <c r="O80" s="37">
        <f t="shared" si="18"/>
        <v>1</v>
      </c>
      <c r="P80" s="37"/>
      <c r="Q80" s="37"/>
      <c r="R80" s="37">
        <v>60</v>
      </c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ht="19.5" customHeight="1">
      <c r="A81" s="11">
        <v>75</v>
      </c>
      <c r="B81" s="12" t="s">
        <v>184</v>
      </c>
      <c r="C81" s="12" t="s">
        <v>185</v>
      </c>
      <c r="D81" s="37">
        <v>24</v>
      </c>
      <c r="E81" s="37">
        <f t="shared" si="10"/>
        <v>1</v>
      </c>
      <c r="F81" s="37">
        <f t="shared" si="11"/>
        <v>1</v>
      </c>
      <c r="G81" s="37">
        <f t="shared" si="12"/>
        <v>0</v>
      </c>
      <c r="H81" s="37">
        <v>25</v>
      </c>
      <c r="I81" s="37">
        <f t="shared" si="13"/>
        <v>1</v>
      </c>
      <c r="J81" s="37">
        <f t="shared" si="14"/>
        <v>1</v>
      </c>
      <c r="K81" s="37">
        <f t="shared" si="15"/>
        <v>0</v>
      </c>
      <c r="L81" s="37">
        <f t="shared" si="16"/>
        <v>14</v>
      </c>
      <c r="M81" s="37">
        <f t="shared" si="17"/>
        <v>1</v>
      </c>
      <c r="N81" s="37">
        <f t="shared" si="0"/>
        <v>1</v>
      </c>
      <c r="O81" s="37">
        <f t="shared" si="18"/>
        <v>1</v>
      </c>
      <c r="P81" s="37"/>
      <c r="Q81" s="37"/>
      <c r="R81" s="37">
        <v>63</v>
      </c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ht="19.5" customHeight="1">
      <c r="A82" s="11">
        <v>76</v>
      </c>
      <c r="B82" s="12" t="s">
        <v>186</v>
      </c>
      <c r="C82" s="12" t="s">
        <v>187</v>
      </c>
      <c r="D82" s="37">
        <v>28</v>
      </c>
      <c r="E82" s="37">
        <f t="shared" si="10"/>
        <v>1</v>
      </c>
      <c r="F82" s="37">
        <f t="shared" si="11"/>
        <v>1</v>
      </c>
      <c r="G82" s="37">
        <f t="shared" si="12"/>
        <v>1</v>
      </c>
      <c r="H82" s="37">
        <v>28</v>
      </c>
      <c r="I82" s="37">
        <f t="shared" si="13"/>
        <v>1</v>
      </c>
      <c r="J82" s="37">
        <f t="shared" si="14"/>
        <v>1</v>
      </c>
      <c r="K82" s="37">
        <f t="shared" si="15"/>
        <v>1</v>
      </c>
      <c r="L82" s="37">
        <f t="shared" si="16"/>
        <v>14</v>
      </c>
      <c r="M82" s="37">
        <f t="shared" si="17"/>
        <v>1</v>
      </c>
      <c r="N82" s="37">
        <f t="shared" si="0"/>
        <v>1</v>
      </c>
      <c r="O82" s="37">
        <f t="shared" si="18"/>
        <v>1</v>
      </c>
      <c r="P82" s="37"/>
      <c r="Q82" s="37"/>
      <c r="R82" s="37">
        <v>70</v>
      </c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ht="19.5" customHeight="1">
      <c r="A83" s="11">
        <v>77</v>
      </c>
      <c r="B83" s="12" t="s">
        <v>188</v>
      </c>
      <c r="C83" s="12" t="s">
        <v>189</v>
      </c>
      <c r="D83" s="37">
        <v>27</v>
      </c>
      <c r="E83" s="37">
        <f t="shared" si="10"/>
        <v>1</v>
      </c>
      <c r="F83" s="37">
        <f t="shared" si="11"/>
        <v>1</v>
      </c>
      <c r="G83" s="37">
        <f t="shared" si="12"/>
        <v>1</v>
      </c>
      <c r="H83" s="37">
        <v>24</v>
      </c>
      <c r="I83" s="37">
        <f t="shared" si="13"/>
        <v>1</v>
      </c>
      <c r="J83" s="37">
        <f t="shared" si="14"/>
        <v>1</v>
      </c>
      <c r="K83" s="37">
        <f t="shared" si="15"/>
        <v>0</v>
      </c>
      <c r="L83" s="37">
        <f t="shared" si="16"/>
        <v>9</v>
      </c>
      <c r="M83" s="37">
        <f t="shared" si="17"/>
        <v>0</v>
      </c>
      <c r="N83" s="37">
        <f t="shared" si="0"/>
        <v>0</v>
      </c>
      <c r="O83" s="37">
        <f t="shared" si="18"/>
        <v>0</v>
      </c>
      <c r="P83" s="37"/>
      <c r="Q83" s="37"/>
      <c r="R83" s="37">
        <v>60</v>
      </c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ht="19.5" customHeight="1">
      <c r="A84" s="11">
        <v>78</v>
      </c>
      <c r="B84" s="12" t="s">
        <v>190</v>
      </c>
      <c r="C84" s="12" t="s">
        <v>191</v>
      </c>
      <c r="D84" s="37">
        <v>18</v>
      </c>
      <c r="E84" s="37">
        <f t="shared" si="10"/>
        <v>0</v>
      </c>
      <c r="F84" s="37">
        <f t="shared" si="11"/>
        <v>0</v>
      </c>
      <c r="G84" s="37">
        <f t="shared" si="12"/>
        <v>0</v>
      </c>
      <c r="H84" s="37">
        <v>16</v>
      </c>
      <c r="I84" s="37">
        <f t="shared" si="13"/>
        <v>0</v>
      </c>
      <c r="J84" s="37">
        <f t="shared" si="14"/>
        <v>0</v>
      </c>
      <c r="K84" s="37">
        <f t="shared" si="15"/>
        <v>0</v>
      </c>
      <c r="L84" s="37">
        <f t="shared" si="16"/>
        <v>12</v>
      </c>
      <c r="M84" s="37">
        <f t="shared" si="17"/>
        <v>1</v>
      </c>
      <c r="N84" s="37">
        <f t="shared" si="0"/>
        <v>1</v>
      </c>
      <c r="O84" s="37">
        <f t="shared" si="18"/>
        <v>0</v>
      </c>
      <c r="P84" s="37"/>
      <c r="Q84" s="37"/>
      <c r="R84" s="37">
        <v>46</v>
      </c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ht="19.5" customHeight="1">
      <c r="A85" s="11">
        <v>79</v>
      </c>
      <c r="B85" s="12" t="s">
        <v>192</v>
      </c>
      <c r="C85" s="12" t="s">
        <v>193</v>
      </c>
      <c r="D85" s="37">
        <v>23</v>
      </c>
      <c r="E85" s="37">
        <f t="shared" si="10"/>
        <v>1</v>
      </c>
      <c r="F85" s="37">
        <f t="shared" si="11"/>
        <v>1</v>
      </c>
      <c r="G85" s="37">
        <f t="shared" si="12"/>
        <v>0</v>
      </c>
      <c r="H85" s="37">
        <v>28</v>
      </c>
      <c r="I85" s="37">
        <f t="shared" si="13"/>
        <v>1</v>
      </c>
      <c r="J85" s="37">
        <f t="shared" si="14"/>
        <v>1</v>
      </c>
      <c r="K85" s="37">
        <f t="shared" si="15"/>
        <v>1</v>
      </c>
      <c r="L85" s="37">
        <f t="shared" si="16"/>
        <v>14</v>
      </c>
      <c r="M85" s="37">
        <f t="shared" si="17"/>
        <v>1</v>
      </c>
      <c r="N85" s="37">
        <f t="shared" si="0"/>
        <v>1</v>
      </c>
      <c r="O85" s="37">
        <f t="shared" si="18"/>
        <v>1</v>
      </c>
      <c r="P85" s="37"/>
      <c r="Q85" s="37"/>
      <c r="R85" s="37">
        <v>65</v>
      </c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ht="19.5" customHeight="1">
      <c r="A86" s="11">
        <v>80</v>
      </c>
      <c r="B86" s="12" t="s">
        <v>194</v>
      </c>
      <c r="C86" s="12" t="s">
        <v>195</v>
      </c>
      <c r="D86" s="37">
        <v>26</v>
      </c>
      <c r="E86" s="37">
        <f t="shared" si="10"/>
        <v>1</v>
      </c>
      <c r="F86" s="37">
        <f t="shared" si="11"/>
        <v>1</v>
      </c>
      <c r="G86" s="37">
        <f t="shared" si="12"/>
        <v>1</v>
      </c>
      <c r="H86" s="37">
        <v>25</v>
      </c>
      <c r="I86" s="37">
        <f t="shared" si="13"/>
        <v>1</v>
      </c>
      <c r="J86" s="37">
        <f t="shared" si="14"/>
        <v>1</v>
      </c>
      <c r="K86" s="37">
        <f t="shared" si="15"/>
        <v>0</v>
      </c>
      <c r="L86" s="37">
        <f t="shared" si="16"/>
        <v>14</v>
      </c>
      <c r="M86" s="37">
        <f t="shared" si="17"/>
        <v>1</v>
      </c>
      <c r="N86" s="37">
        <f t="shared" si="0"/>
        <v>1</v>
      </c>
      <c r="O86" s="37">
        <f t="shared" si="18"/>
        <v>1</v>
      </c>
      <c r="P86" s="37"/>
      <c r="Q86" s="37"/>
      <c r="R86" s="37">
        <v>65</v>
      </c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ht="19.5" customHeight="1">
      <c r="A87" s="11">
        <v>81</v>
      </c>
      <c r="B87" s="12" t="s">
        <v>196</v>
      </c>
      <c r="C87" s="12" t="s">
        <v>197</v>
      </c>
      <c r="D87" s="37">
        <v>18</v>
      </c>
      <c r="E87" s="37">
        <f t="shared" si="10"/>
        <v>0</v>
      </c>
      <c r="F87" s="37">
        <f t="shared" si="11"/>
        <v>0</v>
      </c>
      <c r="G87" s="37">
        <f t="shared" si="12"/>
        <v>0</v>
      </c>
      <c r="H87" s="37">
        <v>26</v>
      </c>
      <c r="I87" s="37">
        <f t="shared" si="13"/>
        <v>1</v>
      </c>
      <c r="J87" s="37">
        <f t="shared" si="14"/>
        <v>1</v>
      </c>
      <c r="K87" s="37">
        <f t="shared" si="15"/>
        <v>1</v>
      </c>
      <c r="L87" s="37">
        <f t="shared" si="16"/>
        <v>14</v>
      </c>
      <c r="M87" s="37">
        <f t="shared" si="17"/>
        <v>1</v>
      </c>
      <c r="N87" s="37">
        <f t="shared" si="0"/>
        <v>1</v>
      </c>
      <c r="O87" s="37">
        <f t="shared" si="18"/>
        <v>1</v>
      </c>
      <c r="P87" s="37"/>
      <c r="Q87" s="37"/>
      <c r="R87" s="37">
        <v>58</v>
      </c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ht="19.5" customHeight="1">
      <c r="A88" s="11">
        <v>82</v>
      </c>
      <c r="B88" s="12" t="s">
        <v>198</v>
      </c>
      <c r="C88" s="12" t="s">
        <v>199</v>
      </c>
      <c r="D88" s="37">
        <v>22</v>
      </c>
      <c r="E88" s="37">
        <f t="shared" si="10"/>
        <v>1</v>
      </c>
      <c r="F88" s="37">
        <f t="shared" si="11"/>
        <v>0</v>
      </c>
      <c r="G88" s="37">
        <f t="shared" si="12"/>
        <v>0</v>
      </c>
      <c r="H88" s="37">
        <v>28</v>
      </c>
      <c r="I88" s="37">
        <f t="shared" si="13"/>
        <v>1</v>
      </c>
      <c r="J88" s="37">
        <f t="shared" si="14"/>
        <v>1</v>
      </c>
      <c r="K88" s="37">
        <f t="shared" si="15"/>
        <v>1</v>
      </c>
      <c r="L88" s="37">
        <f t="shared" si="16"/>
        <v>13</v>
      </c>
      <c r="M88" s="37">
        <f t="shared" si="17"/>
        <v>1</v>
      </c>
      <c r="N88" s="37">
        <f t="shared" si="0"/>
        <v>1</v>
      </c>
      <c r="O88" s="37">
        <f t="shared" si="18"/>
        <v>1</v>
      </c>
      <c r="P88" s="37"/>
      <c r="Q88" s="37"/>
      <c r="R88" s="37">
        <v>63</v>
      </c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ht="19.5" customHeight="1">
      <c r="A89" s="11">
        <v>83</v>
      </c>
      <c r="B89" s="12" t="s">
        <v>200</v>
      </c>
      <c r="C89" s="12" t="s">
        <v>201</v>
      </c>
      <c r="D89" s="37">
        <v>28</v>
      </c>
      <c r="E89" s="37">
        <f t="shared" si="10"/>
        <v>1</v>
      </c>
      <c r="F89" s="37">
        <f t="shared" si="11"/>
        <v>1</v>
      </c>
      <c r="G89" s="37">
        <f t="shared" si="12"/>
        <v>1</v>
      </c>
      <c r="H89" s="37">
        <v>28</v>
      </c>
      <c r="I89" s="37">
        <f t="shared" si="13"/>
        <v>1</v>
      </c>
      <c r="J89" s="37">
        <f t="shared" si="14"/>
        <v>1</v>
      </c>
      <c r="K89" s="37">
        <f t="shared" si="15"/>
        <v>1</v>
      </c>
      <c r="L89" s="37">
        <f t="shared" si="16"/>
        <v>14</v>
      </c>
      <c r="M89" s="37">
        <f t="shared" si="17"/>
        <v>1</v>
      </c>
      <c r="N89" s="37">
        <f t="shared" si="0"/>
        <v>1</v>
      </c>
      <c r="O89" s="37">
        <f t="shared" si="18"/>
        <v>1</v>
      </c>
      <c r="P89" s="37"/>
      <c r="Q89" s="37"/>
      <c r="R89" s="37">
        <v>70</v>
      </c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ht="19.5" customHeight="1">
      <c r="A90" s="11">
        <v>84</v>
      </c>
      <c r="B90" s="12" t="s">
        <v>202</v>
      </c>
      <c r="C90" s="12" t="s">
        <v>203</v>
      </c>
      <c r="D90" s="37">
        <v>28</v>
      </c>
      <c r="E90" s="37">
        <f t="shared" si="10"/>
        <v>1</v>
      </c>
      <c r="F90" s="37">
        <f t="shared" si="11"/>
        <v>1</v>
      </c>
      <c r="G90" s="37">
        <f t="shared" si="12"/>
        <v>1</v>
      </c>
      <c r="H90" s="37">
        <v>18</v>
      </c>
      <c r="I90" s="37">
        <f t="shared" si="13"/>
        <v>0</v>
      </c>
      <c r="J90" s="37">
        <f t="shared" si="14"/>
        <v>0</v>
      </c>
      <c r="K90" s="37">
        <f t="shared" si="15"/>
        <v>0</v>
      </c>
      <c r="L90" s="37">
        <f t="shared" si="16"/>
        <v>10</v>
      </c>
      <c r="M90" s="37">
        <f t="shared" si="17"/>
        <v>1</v>
      </c>
      <c r="N90" s="37">
        <f t="shared" si="0"/>
        <v>1</v>
      </c>
      <c r="O90" s="37">
        <f t="shared" si="18"/>
        <v>0</v>
      </c>
      <c r="P90" s="37"/>
      <c r="Q90" s="37"/>
      <c r="R90" s="37">
        <v>56</v>
      </c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ht="19.5" customHeight="1">
      <c r="A91" s="11">
        <v>85</v>
      </c>
      <c r="B91" s="12" t="s">
        <v>204</v>
      </c>
      <c r="C91" s="12" t="s">
        <v>205</v>
      </c>
      <c r="D91" s="37">
        <v>28</v>
      </c>
      <c r="E91" s="37">
        <f t="shared" si="10"/>
        <v>1</v>
      </c>
      <c r="F91" s="37">
        <f t="shared" si="11"/>
        <v>1</v>
      </c>
      <c r="G91" s="37">
        <f t="shared" si="12"/>
        <v>1</v>
      </c>
      <c r="H91" s="37">
        <v>25</v>
      </c>
      <c r="I91" s="37">
        <f t="shared" si="13"/>
        <v>1</v>
      </c>
      <c r="J91" s="37">
        <f t="shared" si="14"/>
        <v>1</v>
      </c>
      <c r="K91" s="37">
        <f t="shared" si="15"/>
        <v>0</v>
      </c>
      <c r="L91" s="37">
        <f t="shared" si="16"/>
        <v>14</v>
      </c>
      <c r="M91" s="37">
        <f t="shared" si="17"/>
        <v>1</v>
      </c>
      <c r="N91" s="37">
        <f t="shared" si="0"/>
        <v>1</v>
      </c>
      <c r="O91" s="37">
        <f t="shared" si="18"/>
        <v>1</v>
      </c>
      <c r="P91" s="37"/>
      <c r="Q91" s="37"/>
      <c r="R91" s="37">
        <v>67</v>
      </c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ht="19.5" customHeight="1">
      <c r="A92" s="11">
        <v>86</v>
      </c>
      <c r="B92" s="12" t="s">
        <v>206</v>
      </c>
      <c r="C92" s="12" t="s">
        <v>207</v>
      </c>
      <c r="D92" s="37">
        <v>26</v>
      </c>
      <c r="E92" s="37">
        <f t="shared" si="10"/>
        <v>1</v>
      </c>
      <c r="F92" s="37">
        <f t="shared" si="11"/>
        <v>1</v>
      </c>
      <c r="G92" s="37">
        <f t="shared" si="12"/>
        <v>1</v>
      </c>
      <c r="H92" s="37">
        <v>28</v>
      </c>
      <c r="I92" s="37">
        <f t="shared" si="13"/>
        <v>1</v>
      </c>
      <c r="J92" s="37">
        <f t="shared" si="14"/>
        <v>1</v>
      </c>
      <c r="K92" s="37">
        <f t="shared" si="15"/>
        <v>1</v>
      </c>
      <c r="L92" s="37">
        <f t="shared" si="16"/>
        <v>13</v>
      </c>
      <c r="M92" s="37">
        <f t="shared" si="17"/>
        <v>1</v>
      </c>
      <c r="N92" s="37">
        <f t="shared" si="0"/>
        <v>1</v>
      </c>
      <c r="O92" s="37">
        <f t="shared" si="18"/>
        <v>1</v>
      </c>
      <c r="P92" s="37"/>
      <c r="Q92" s="37"/>
      <c r="R92" s="37">
        <v>67</v>
      </c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ht="19.5" customHeight="1">
      <c r="A93" s="11">
        <v>87</v>
      </c>
      <c r="B93" s="12" t="s">
        <v>208</v>
      </c>
      <c r="C93" s="12" t="s">
        <v>209</v>
      </c>
      <c r="D93" s="37">
        <v>28</v>
      </c>
      <c r="E93" s="37">
        <f t="shared" si="10"/>
        <v>1</v>
      </c>
      <c r="F93" s="37">
        <f t="shared" si="11"/>
        <v>1</v>
      </c>
      <c r="G93" s="37">
        <f t="shared" si="12"/>
        <v>1</v>
      </c>
      <c r="H93" s="37">
        <v>28</v>
      </c>
      <c r="I93" s="37">
        <f t="shared" si="13"/>
        <v>1</v>
      </c>
      <c r="J93" s="37">
        <f t="shared" si="14"/>
        <v>1</v>
      </c>
      <c r="K93" s="37">
        <f t="shared" si="15"/>
        <v>1</v>
      </c>
      <c r="L93" s="37">
        <f t="shared" si="16"/>
        <v>14</v>
      </c>
      <c r="M93" s="37">
        <f t="shared" si="17"/>
        <v>1</v>
      </c>
      <c r="N93" s="37">
        <f t="shared" si="0"/>
        <v>1</v>
      </c>
      <c r="O93" s="37">
        <f t="shared" si="18"/>
        <v>1</v>
      </c>
      <c r="P93" s="37"/>
      <c r="Q93" s="37"/>
      <c r="R93" s="37">
        <v>70</v>
      </c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ht="19.5" customHeight="1">
      <c r="A94" s="11">
        <v>88</v>
      </c>
      <c r="B94" s="12" t="s">
        <v>210</v>
      </c>
      <c r="C94" s="12" t="s">
        <v>211</v>
      </c>
      <c r="D94" s="37">
        <v>25</v>
      </c>
      <c r="E94" s="37">
        <f t="shared" si="10"/>
        <v>1</v>
      </c>
      <c r="F94" s="37">
        <f t="shared" si="11"/>
        <v>1</v>
      </c>
      <c r="G94" s="37">
        <f t="shared" si="12"/>
        <v>0</v>
      </c>
      <c r="H94" s="37">
        <v>28</v>
      </c>
      <c r="I94" s="37">
        <f t="shared" si="13"/>
        <v>1</v>
      </c>
      <c r="J94" s="37">
        <f t="shared" si="14"/>
        <v>1</v>
      </c>
      <c r="K94" s="37">
        <f t="shared" si="15"/>
        <v>1</v>
      </c>
      <c r="L94" s="37">
        <f t="shared" si="16"/>
        <v>14</v>
      </c>
      <c r="M94" s="37">
        <f t="shared" si="17"/>
        <v>1</v>
      </c>
      <c r="N94" s="37">
        <f t="shared" si="0"/>
        <v>1</v>
      </c>
      <c r="O94" s="37">
        <f t="shared" si="18"/>
        <v>1</v>
      </c>
      <c r="P94" s="37"/>
      <c r="Q94" s="37"/>
      <c r="R94" s="37">
        <v>67</v>
      </c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ht="19.5" customHeight="1">
      <c r="A95" s="11">
        <v>89</v>
      </c>
      <c r="B95" s="12" t="s">
        <v>212</v>
      </c>
      <c r="C95" s="12" t="s">
        <v>213</v>
      </c>
      <c r="D95" s="37">
        <v>23</v>
      </c>
      <c r="E95" s="37">
        <f t="shared" si="10"/>
        <v>1</v>
      </c>
      <c r="F95" s="37">
        <f t="shared" si="11"/>
        <v>1</v>
      </c>
      <c r="G95" s="37">
        <f t="shared" si="12"/>
        <v>0</v>
      </c>
      <c r="H95" s="37">
        <v>19</v>
      </c>
      <c r="I95" s="37">
        <f t="shared" si="13"/>
        <v>0</v>
      </c>
      <c r="J95" s="37">
        <f t="shared" si="14"/>
        <v>0</v>
      </c>
      <c r="K95" s="37">
        <f t="shared" si="15"/>
        <v>0</v>
      </c>
      <c r="L95" s="37">
        <f t="shared" si="16"/>
        <v>11</v>
      </c>
      <c r="M95" s="37">
        <f t="shared" si="17"/>
        <v>1</v>
      </c>
      <c r="N95" s="37">
        <f t="shared" si="0"/>
        <v>1</v>
      </c>
      <c r="O95" s="37">
        <f t="shared" si="18"/>
        <v>0</v>
      </c>
      <c r="P95" s="37"/>
      <c r="Q95" s="37"/>
      <c r="R95" s="37">
        <v>53</v>
      </c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ht="19.5" customHeight="1">
      <c r="A96" s="11">
        <v>90</v>
      </c>
      <c r="B96" s="12" t="s">
        <v>214</v>
      </c>
      <c r="C96" s="12" t="s">
        <v>215</v>
      </c>
      <c r="D96" s="37">
        <v>28</v>
      </c>
      <c r="E96" s="37">
        <f t="shared" si="10"/>
        <v>1</v>
      </c>
      <c r="F96" s="37">
        <f t="shared" si="11"/>
        <v>1</v>
      </c>
      <c r="G96" s="37">
        <f t="shared" si="12"/>
        <v>1</v>
      </c>
      <c r="H96" s="37">
        <v>28</v>
      </c>
      <c r="I96" s="37">
        <f t="shared" si="13"/>
        <v>1</v>
      </c>
      <c r="J96" s="37">
        <f t="shared" si="14"/>
        <v>1</v>
      </c>
      <c r="K96" s="37">
        <f t="shared" si="15"/>
        <v>1</v>
      </c>
      <c r="L96" s="37">
        <f t="shared" si="16"/>
        <v>14</v>
      </c>
      <c r="M96" s="37">
        <f t="shared" si="17"/>
        <v>1</v>
      </c>
      <c r="N96" s="37">
        <f t="shared" si="0"/>
        <v>1</v>
      </c>
      <c r="O96" s="37">
        <f t="shared" si="18"/>
        <v>1</v>
      </c>
      <c r="P96" s="37"/>
      <c r="Q96" s="37"/>
      <c r="R96" s="37">
        <v>70</v>
      </c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ht="19.5" customHeight="1">
      <c r="A97" s="11">
        <v>91</v>
      </c>
      <c r="B97" s="12" t="s">
        <v>216</v>
      </c>
      <c r="C97" s="12" t="s">
        <v>217</v>
      </c>
      <c r="D97" s="37">
        <v>25</v>
      </c>
      <c r="E97" s="37">
        <f t="shared" si="10"/>
        <v>1</v>
      </c>
      <c r="F97" s="37">
        <f t="shared" si="11"/>
        <v>1</v>
      </c>
      <c r="G97" s="37">
        <f t="shared" si="12"/>
        <v>0</v>
      </c>
      <c r="H97" s="37">
        <v>24</v>
      </c>
      <c r="I97" s="37">
        <f t="shared" si="13"/>
        <v>1</v>
      </c>
      <c r="J97" s="37">
        <f t="shared" si="14"/>
        <v>1</v>
      </c>
      <c r="K97" s="37">
        <f t="shared" si="15"/>
        <v>0</v>
      </c>
      <c r="L97" s="37">
        <f t="shared" si="16"/>
        <v>11</v>
      </c>
      <c r="M97" s="37">
        <f t="shared" si="17"/>
        <v>1</v>
      </c>
      <c r="N97" s="37">
        <f t="shared" si="0"/>
        <v>1</v>
      </c>
      <c r="O97" s="37">
        <f t="shared" si="18"/>
        <v>0</v>
      </c>
      <c r="P97" s="37"/>
      <c r="Q97" s="37"/>
      <c r="R97" s="37">
        <v>60</v>
      </c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ht="19.5" customHeight="1">
      <c r="A98" s="11">
        <v>92</v>
      </c>
      <c r="B98" s="12" t="s">
        <v>218</v>
      </c>
      <c r="C98" s="12" t="s">
        <v>219</v>
      </c>
      <c r="D98" s="37">
        <v>19</v>
      </c>
      <c r="E98" s="37">
        <f t="shared" si="10"/>
        <v>0</v>
      </c>
      <c r="F98" s="37">
        <f t="shared" si="11"/>
        <v>0</v>
      </c>
      <c r="G98" s="37">
        <f t="shared" si="12"/>
        <v>0</v>
      </c>
      <c r="H98" s="37">
        <v>23</v>
      </c>
      <c r="I98" s="37">
        <f t="shared" si="13"/>
        <v>1</v>
      </c>
      <c r="J98" s="37">
        <f t="shared" si="14"/>
        <v>1</v>
      </c>
      <c r="K98" s="37">
        <f t="shared" si="15"/>
        <v>0</v>
      </c>
      <c r="L98" s="37">
        <f t="shared" si="16"/>
        <v>14</v>
      </c>
      <c r="M98" s="37">
        <f t="shared" si="17"/>
        <v>1</v>
      </c>
      <c r="N98" s="37">
        <f t="shared" si="0"/>
        <v>1</v>
      </c>
      <c r="O98" s="37">
        <f t="shared" si="18"/>
        <v>1</v>
      </c>
      <c r="P98" s="37"/>
      <c r="Q98" s="37"/>
      <c r="R98" s="37">
        <v>56</v>
      </c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>
      <c r="A99" s="11">
        <v>93</v>
      </c>
      <c r="B99" s="12" t="s">
        <v>220</v>
      </c>
      <c r="C99" s="12" t="s">
        <v>221</v>
      </c>
      <c r="D99" s="37">
        <v>27</v>
      </c>
      <c r="E99" s="37">
        <f t="shared" si="10"/>
        <v>1</v>
      </c>
      <c r="F99" s="37">
        <f t="shared" si="11"/>
        <v>1</v>
      </c>
      <c r="G99" s="37">
        <f t="shared" si="12"/>
        <v>1</v>
      </c>
      <c r="H99" s="37">
        <v>20</v>
      </c>
      <c r="I99" s="37">
        <f t="shared" si="13"/>
        <v>1</v>
      </c>
      <c r="J99" s="37">
        <f t="shared" si="14"/>
        <v>0</v>
      </c>
      <c r="K99" s="37">
        <f t="shared" si="15"/>
        <v>0</v>
      </c>
      <c r="L99" s="37">
        <f t="shared" si="16"/>
        <v>11</v>
      </c>
      <c r="M99" s="37">
        <f t="shared" si="17"/>
        <v>1</v>
      </c>
      <c r="N99" s="37">
        <f t="shared" si="0"/>
        <v>1</v>
      </c>
      <c r="O99" s="37">
        <f t="shared" si="18"/>
        <v>0</v>
      </c>
      <c r="P99" s="37"/>
      <c r="Q99" s="37"/>
      <c r="R99" s="37">
        <v>58</v>
      </c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ht="18" customHeight="1">
      <c r="A100" s="11">
        <v>94</v>
      </c>
      <c r="B100" s="12" t="s">
        <v>222</v>
      </c>
      <c r="C100" s="12" t="s">
        <v>223</v>
      </c>
      <c r="D100" s="37">
        <v>27</v>
      </c>
      <c r="E100" s="37">
        <f t="shared" si="10"/>
        <v>1</v>
      </c>
      <c r="F100" s="37">
        <f t="shared" si="11"/>
        <v>1</v>
      </c>
      <c r="G100" s="37">
        <f t="shared" si="12"/>
        <v>1</v>
      </c>
      <c r="H100" s="37">
        <v>26</v>
      </c>
      <c r="I100" s="37">
        <f t="shared" si="13"/>
        <v>1</v>
      </c>
      <c r="J100" s="37">
        <f t="shared" si="14"/>
        <v>1</v>
      </c>
      <c r="K100" s="37">
        <f t="shared" si="15"/>
        <v>1</v>
      </c>
      <c r="L100" s="37">
        <f t="shared" si="16"/>
        <v>14</v>
      </c>
      <c r="M100" s="37">
        <f t="shared" si="17"/>
        <v>1</v>
      </c>
      <c r="N100" s="37">
        <f t="shared" si="0"/>
        <v>1</v>
      </c>
      <c r="O100" s="37">
        <f t="shared" si="18"/>
        <v>1</v>
      </c>
      <c r="P100" s="37"/>
      <c r="Q100" s="17"/>
      <c r="R100" s="37">
        <v>67</v>
      </c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ht="18" customHeight="1">
      <c r="A101" s="11">
        <v>95</v>
      </c>
      <c r="B101" s="12" t="s">
        <v>224</v>
      </c>
      <c r="C101" s="12" t="s">
        <v>225</v>
      </c>
      <c r="D101" s="37">
        <v>23</v>
      </c>
      <c r="E101" s="37">
        <f t="shared" si="10"/>
        <v>1</v>
      </c>
      <c r="F101" s="37">
        <f t="shared" si="11"/>
        <v>1</v>
      </c>
      <c r="G101" s="37">
        <f t="shared" si="12"/>
        <v>0</v>
      </c>
      <c r="H101" s="37">
        <v>27</v>
      </c>
      <c r="I101" s="37">
        <f t="shared" si="13"/>
        <v>1</v>
      </c>
      <c r="J101" s="37">
        <f t="shared" si="14"/>
        <v>1</v>
      </c>
      <c r="K101" s="37">
        <f t="shared" si="15"/>
        <v>1</v>
      </c>
      <c r="L101" s="37">
        <f t="shared" si="16"/>
        <v>13</v>
      </c>
      <c r="M101" s="37">
        <f t="shared" si="17"/>
        <v>1</v>
      </c>
      <c r="N101" s="37">
        <f t="shared" si="0"/>
        <v>1</v>
      </c>
      <c r="O101" s="37">
        <f t="shared" si="18"/>
        <v>1</v>
      </c>
      <c r="P101" s="37"/>
      <c r="Q101" s="17"/>
      <c r="R101" s="37">
        <v>63</v>
      </c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ht="18" customHeight="1">
      <c r="A102" s="11">
        <v>96</v>
      </c>
      <c r="B102" s="12" t="s">
        <v>226</v>
      </c>
      <c r="C102" s="12" t="s">
        <v>227</v>
      </c>
      <c r="D102" s="37">
        <v>28</v>
      </c>
      <c r="E102" s="37">
        <f t="shared" si="10"/>
        <v>1</v>
      </c>
      <c r="F102" s="37">
        <f t="shared" si="11"/>
        <v>1</v>
      </c>
      <c r="G102" s="37">
        <f t="shared" si="12"/>
        <v>1</v>
      </c>
      <c r="H102" s="37">
        <v>28</v>
      </c>
      <c r="I102" s="37">
        <f t="shared" si="13"/>
        <v>1</v>
      </c>
      <c r="J102" s="37">
        <f t="shared" si="14"/>
        <v>1</v>
      </c>
      <c r="K102" s="37">
        <f t="shared" si="15"/>
        <v>1</v>
      </c>
      <c r="L102" s="37">
        <f t="shared" si="16"/>
        <v>11</v>
      </c>
      <c r="M102" s="37">
        <f t="shared" si="17"/>
        <v>1</v>
      </c>
      <c r="N102" s="37">
        <f t="shared" si="0"/>
        <v>1</v>
      </c>
      <c r="O102" s="37">
        <f t="shared" si="18"/>
        <v>0</v>
      </c>
      <c r="P102" s="37"/>
      <c r="Q102" s="17"/>
      <c r="R102" s="37">
        <v>67</v>
      </c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ht="18" customHeight="1">
      <c r="A103" s="11">
        <v>97</v>
      </c>
      <c r="B103" s="12" t="s">
        <v>228</v>
      </c>
      <c r="C103" s="12" t="s">
        <v>229</v>
      </c>
      <c r="D103" s="37">
        <v>28</v>
      </c>
      <c r="E103" s="37">
        <f t="shared" si="10"/>
        <v>1</v>
      </c>
      <c r="F103" s="37">
        <f t="shared" si="11"/>
        <v>1</v>
      </c>
      <c r="G103" s="37">
        <f t="shared" si="12"/>
        <v>1</v>
      </c>
      <c r="H103" s="37">
        <v>28</v>
      </c>
      <c r="I103" s="37">
        <f t="shared" si="13"/>
        <v>1</v>
      </c>
      <c r="J103" s="37">
        <f t="shared" si="14"/>
        <v>1</v>
      </c>
      <c r="K103" s="37">
        <f t="shared" si="15"/>
        <v>1</v>
      </c>
      <c r="L103" s="37">
        <f t="shared" si="16"/>
        <v>11</v>
      </c>
      <c r="M103" s="37">
        <f t="shared" si="17"/>
        <v>1</v>
      </c>
      <c r="N103" s="37">
        <f t="shared" si="0"/>
        <v>1</v>
      </c>
      <c r="O103" s="37">
        <f t="shared" si="18"/>
        <v>0</v>
      </c>
      <c r="P103" s="37"/>
      <c r="Q103" s="17"/>
      <c r="R103" s="37">
        <v>67</v>
      </c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ht="18" customHeight="1">
      <c r="A104" s="11">
        <v>98</v>
      </c>
      <c r="B104" s="12" t="s">
        <v>230</v>
      </c>
      <c r="C104" s="12" t="s">
        <v>231</v>
      </c>
      <c r="D104" s="37">
        <v>19</v>
      </c>
      <c r="E104" s="37">
        <f t="shared" si="10"/>
        <v>0</v>
      </c>
      <c r="F104" s="37">
        <f t="shared" si="11"/>
        <v>0</v>
      </c>
      <c r="G104" s="37">
        <f t="shared" si="12"/>
        <v>0</v>
      </c>
      <c r="H104" s="37">
        <v>28</v>
      </c>
      <c r="I104" s="37">
        <f t="shared" si="13"/>
        <v>1</v>
      </c>
      <c r="J104" s="37">
        <f t="shared" si="14"/>
        <v>1</v>
      </c>
      <c r="K104" s="37">
        <f t="shared" si="15"/>
        <v>1</v>
      </c>
      <c r="L104" s="37">
        <f t="shared" si="16"/>
        <v>9</v>
      </c>
      <c r="M104" s="37">
        <f t="shared" si="17"/>
        <v>0</v>
      </c>
      <c r="N104" s="37">
        <f t="shared" si="0"/>
        <v>0</v>
      </c>
      <c r="O104" s="37">
        <f t="shared" si="18"/>
        <v>0</v>
      </c>
      <c r="P104" s="37"/>
      <c r="Q104" s="17"/>
      <c r="R104" s="37">
        <v>56</v>
      </c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ht="18" customHeight="1">
      <c r="A105" s="11">
        <v>99</v>
      </c>
      <c r="B105" s="12" t="s">
        <v>232</v>
      </c>
      <c r="C105" s="12" t="s">
        <v>233</v>
      </c>
      <c r="D105" s="37">
        <v>28</v>
      </c>
      <c r="E105" s="37">
        <f t="shared" si="10"/>
        <v>1</v>
      </c>
      <c r="F105" s="37">
        <f t="shared" si="11"/>
        <v>1</v>
      </c>
      <c r="G105" s="37">
        <f t="shared" si="12"/>
        <v>1</v>
      </c>
      <c r="H105" s="37">
        <v>28</v>
      </c>
      <c r="I105" s="37">
        <f t="shared" si="13"/>
        <v>1</v>
      </c>
      <c r="J105" s="37">
        <f t="shared" si="14"/>
        <v>1</v>
      </c>
      <c r="K105" s="37">
        <f t="shared" si="15"/>
        <v>1</v>
      </c>
      <c r="L105" s="37">
        <f t="shared" si="16"/>
        <v>14</v>
      </c>
      <c r="M105" s="37">
        <f t="shared" si="17"/>
        <v>1</v>
      </c>
      <c r="N105" s="37">
        <f t="shared" si="0"/>
        <v>1</v>
      </c>
      <c r="O105" s="37">
        <f t="shared" si="18"/>
        <v>1</v>
      </c>
      <c r="P105" s="37"/>
      <c r="Q105" s="37"/>
      <c r="R105" s="37">
        <v>70</v>
      </c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ht="18" customHeight="1">
      <c r="A106" s="11">
        <v>100</v>
      </c>
      <c r="B106" s="38" t="s">
        <v>234</v>
      </c>
      <c r="C106" s="38" t="s">
        <v>235</v>
      </c>
      <c r="D106" s="37">
        <v>28</v>
      </c>
      <c r="E106" s="37">
        <f t="shared" si="10"/>
        <v>1</v>
      </c>
      <c r="F106" s="37">
        <f t="shared" si="11"/>
        <v>1</v>
      </c>
      <c r="G106" s="37">
        <f t="shared" si="12"/>
        <v>1</v>
      </c>
      <c r="H106" s="37">
        <v>25</v>
      </c>
      <c r="I106" s="37">
        <f t="shared" si="13"/>
        <v>1</v>
      </c>
      <c r="J106" s="37">
        <f t="shared" si="14"/>
        <v>1</v>
      </c>
      <c r="K106" s="37">
        <f t="shared" si="15"/>
        <v>0</v>
      </c>
      <c r="L106" s="37">
        <f t="shared" si="16"/>
        <v>12</v>
      </c>
      <c r="M106" s="37">
        <f t="shared" si="17"/>
        <v>1</v>
      </c>
      <c r="N106" s="37">
        <f t="shared" si="0"/>
        <v>1</v>
      </c>
      <c r="O106" s="37">
        <f t="shared" si="18"/>
        <v>0</v>
      </c>
      <c r="P106" s="37"/>
      <c r="Q106" s="39"/>
      <c r="R106" s="37">
        <v>65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ht="18" customHeight="1">
      <c r="A107" s="11">
        <v>101</v>
      </c>
      <c r="B107" s="12" t="s">
        <v>236</v>
      </c>
      <c r="C107" s="12" t="s">
        <v>237</v>
      </c>
      <c r="D107" s="37">
        <v>23</v>
      </c>
      <c r="E107" s="37">
        <f t="shared" si="10"/>
        <v>1</v>
      </c>
      <c r="F107" s="37">
        <f t="shared" si="11"/>
        <v>1</v>
      </c>
      <c r="G107" s="37">
        <f t="shared" si="12"/>
        <v>0</v>
      </c>
      <c r="H107" s="37">
        <v>26</v>
      </c>
      <c r="I107" s="37">
        <f t="shared" si="13"/>
        <v>1</v>
      </c>
      <c r="J107" s="37">
        <f t="shared" si="14"/>
        <v>1</v>
      </c>
      <c r="K107" s="37">
        <f t="shared" si="15"/>
        <v>1</v>
      </c>
      <c r="L107" s="37">
        <f t="shared" si="16"/>
        <v>14</v>
      </c>
      <c r="M107" s="37">
        <f t="shared" si="17"/>
        <v>1</v>
      </c>
      <c r="N107" s="37">
        <f t="shared" si="0"/>
        <v>1</v>
      </c>
      <c r="O107" s="37">
        <f t="shared" si="18"/>
        <v>1</v>
      </c>
      <c r="P107" s="37"/>
      <c r="Q107" s="17"/>
      <c r="R107" s="37">
        <v>63</v>
      </c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ht="18" customHeight="1">
      <c r="A108" s="11">
        <v>102</v>
      </c>
      <c r="B108" s="12" t="s">
        <v>238</v>
      </c>
      <c r="C108" s="12" t="s">
        <v>239</v>
      </c>
      <c r="D108" s="37">
        <v>27</v>
      </c>
      <c r="E108" s="37">
        <f t="shared" si="10"/>
        <v>1</v>
      </c>
      <c r="F108" s="37">
        <f t="shared" si="11"/>
        <v>1</v>
      </c>
      <c r="G108" s="37">
        <f t="shared" si="12"/>
        <v>1</v>
      </c>
      <c r="H108" s="37">
        <v>26</v>
      </c>
      <c r="I108" s="37">
        <f t="shared" si="13"/>
        <v>1</v>
      </c>
      <c r="J108" s="37">
        <f t="shared" si="14"/>
        <v>1</v>
      </c>
      <c r="K108" s="37">
        <f t="shared" si="15"/>
        <v>1</v>
      </c>
      <c r="L108" s="37">
        <f t="shared" si="16"/>
        <v>14</v>
      </c>
      <c r="M108" s="37">
        <f t="shared" si="17"/>
        <v>1</v>
      </c>
      <c r="N108" s="37">
        <f t="shared" si="0"/>
        <v>1</v>
      </c>
      <c r="O108" s="37">
        <f t="shared" si="18"/>
        <v>1</v>
      </c>
      <c r="P108" s="37"/>
      <c r="Q108" s="17"/>
      <c r="R108" s="37">
        <v>67</v>
      </c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ht="18" customHeight="1">
      <c r="A109" s="11">
        <v>103</v>
      </c>
      <c r="B109" s="12" t="s">
        <v>240</v>
      </c>
      <c r="C109" s="12" t="s">
        <v>241</v>
      </c>
      <c r="D109" s="37">
        <v>28</v>
      </c>
      <c r="E109" s="37">
        <f t="shared" si="10"/>
        <v>1</v>
      </c>
      <c r="F109" s="37">
        <f t="shared" si="11"/>
        <v>1</v>
      </c>
      <c r="G109" s="37">
        <f t="shared" si="12"/>
        <v>1</v>
      </c>
      <c r="H109" s="37">
        <v>28</v>
      </c>
      <c r="I109" s="37">
        <f t="shared" si="13"/>
        <v>1</v>
      </c>
      <c r="J109" s="37">
        <f t="shared" si="14"/>
        <v>1</v>
      </c>
      <c r="K109" s="37">
        <f t="shared" si="15"/>
        <v>1</v>
      </c>
      <c r="L109" s="37">
        <f t="shared" si="16"/>
        <v>14</v>
      </c>
      <c r="M109" s="37">
        <f t="shared" si="17"/>
        <v>1</v>
      </c>
      <c r="N109" s="37">
        <f t="shared" si="0"/>
        <v>1</v>
      </c>
      <c r="O109" s="37">
        <f t="shared" si="18"/>
        <v>1</v>
      </c>
      <c r="P109" s="37"/>
      <c r="Q109" s="17"/>
      <c r="R109" s="37">
        <v>70</v>
      </c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ht="18" customHeight="1">
      <c r="A110" s="11">
        <v>104</v>
      </c>
      <c r="B110" s="12" t="s">
        <v>242</v>
      </c>
      <c r="C110" s="12" t="s">
        <v>243</v>
      </c>
      <c r="D110" s="37">
        <v>24</v>
      </c>
      <c r="E110" s="37">
        <f t="shared" si="10"/>
        <v>1</v>
      </c>
      <c r="F110" s="37">
        <f t="shared" si="11"/>
        <v>1</v>
      </c>
      <c r="G110" s="37">
        <f t="shared" si="12"/>
        <v>0</v>
      </c>
      <c r="H110" s="37">
        <v>21</v>
      </c>
      <c r="I110" s="37">
        <f t="shared" si="13"/>
        <v>1</v>
      </c>
      <c r="J110" s="37">
        <f t="shared" si="14"/>
        <v>0</v>
      </c>
      <c r="K110" s="37">
        <f t="shared" si="15"/>
        <v>0</v>
      </c>
      <c r="L110" s="37">
        <f t="shared" si="16"/>
        <v>11</v>
      </c>
      <c r="M110" s="37">
        <f t="shared" si="17"/>
        <v>1</v>
      </c>
      <c r="N110" s="37">
        <f t="shared" si="0"/>
        <v>1</v>
      </c>
      <c r="O110" s="37">
        <f t="shared" si="18"/>
        <v>0</v>
      </c>
      <c r="P110" s="37"/>
      <c r="Q110" s="17"/>
      <c r="R110" s="37">
        <v>56</v>
      </c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ht="18" customHeight="1">
      <c r="A111" s="11">
        <v>105</v>
      </c>
      <c r="B111" s="12" t="s">
        <v>244</v>
      </c>
      <c r="C111" s="12" t="s">
        <v>245</v>
      </c>
      <c r="D111" s="37">
        <v>28</v>
      </c>
      <c r="E111" s="37">
        <f t="shared" si="10"/>
        <v>1</v>
      </c>
      <c r="F111" s="37">
        <f t="shared" si="11"/>
        <v>1</v>
      </c>
      <c r="G111" s="37">
        <f t="shared" si="12"/>
        <v>1</v>
      </c>
      <c r="H111" s="37">
        <v>26</v>
      </c>
      <c r="I111" s="37">
        <f t="shared" si="13"/>
        <v>1</v>
      </c>
      <c r="J111" s="37">
        <f t="shared" si="14"/>
        <v>1</v>
      </c>
      <c r="K111" s="37">
        <f t="shared" si="15"/>
        <v>1</v>
      </c>
      <c r="L111" s="37">
        <f t="shared" si="16"/>
        <v>13</v>
      </c>
      <c r="M111" s="37">
        <f t="shared" si="17"/>
        <v>1</v>
      </c>
      <c r="N111" s="37">
        <f t="shared" si="0"/>
        <v>1</v>
      </c>
      <c r="O111" s="37">
        <f t="shared" si="18"/>
        <v>1</v>
      </c>
      <c r="P111" s="37"/>
      <c r="Q111" s="17"/>
      <c r="R111" s="37">
        <v>67</v>
      </c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ht="18" customHeight="1">
      <c r="A112" s="11">
        <v>106</v>
      </c>
      <c r="B112" s="12" t="s">
        <v>246</v>
      </c>
      <c r="C112" s="12" t="s">
        <v>247</v>
      </c>
      <c r="D112" s="37">
        <v>28</v>
      </c>
      <c r="E112" s="37">
        <f t="shared" si="10"/>
        <v>1</v>
      </c>
      <c r="F112" s="37">
        <f t="shared" si="11"/>
        <v>1</v>
      </c>
      <c r="G112" s="37">
        <f t="shared" si="12"/>
        <v>1</v>
      </c>
      <c r="H112" s="37">
        <v>28</v>
      </c>
      <c r="I112" s="37">
        <f t="shared" si="13"/>
        <v>1</v>
      </c>
      <c r="J112" s="37">
        <f t="shared" si="14"/>
        <v>1</v>
      </c>
      <c r="K112" s="37">
        <f t="shared" si="15"/>
        <v>1</v>
      </c>
      <c r="L112" s="37">
        <f t="shared" si="16"/>
        <v>14</v>
      </c>
      <c r="M112" s="37">
        <f t="shared" si="17"/>
        <v>1</v>
      </c>
      <c r="N112" s="37">
        <f t="shared" si="0"/>
        <v>1</v>
      </c>
      <c r="O112" s="37">
        <f t="shared" si="18"/>
        <v>1</v>
      </c>
      <c r="P112" s="37"/>
      <c r="Q112" s="17"/>
      <c r="R112" s="37">
        <v>70</v>
      </c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ht="18" customHeight="1">
      <c r="A113" s="11">
        <v>107</v>
      </c>
      <c r="B113" s="12" t="s">
        <v>248</v>
      </c>
      <c r="C113" s="12" t="s">
        <v>249</v>
      </c>
      <c r="D113" s="37">
        <v>24</v>
      </c>
      <c r="E113" s="37">
        <f t="shared" si="10"/>
        <v>1</v>
      </c>
      <c r="F113" s="37">
        <f t="shared" si="11"/>
        <v>1</v>
      </c>
      <c r="G113" s="37">
        <f t="shared" si="12"/>
        <v>0</v>
      </c>
      <c r="H113" s="37">
        <v>26</v>
      </c>
      <c r="I113" s="37">
        <f t="shared" si="13"/>
        <v>1</v>
      </c>
      <c r="J113" s="37">
        <f t="shared" si="14"/>
        <v>1</v>
      </c>
      <c r="K113" s="37">
        <f t="shared" si="15"/>
        <v>1</v>
      </c>
      <c r="L113" s="37">
        <f t="shared" si="16"/>
        <v>15</v>
      </c>
      <c r="M113" s="37">
        <f t="shared" si="17"/>
        <v>1</v>
      </c>
      <c r="N113" s="37">
        <f t="shared" si="0"/>
        <v>1</v>
      </c>
      <c r="O113" s="37">
        <f t="shared" si="18"/>
        <v>1</v>
      </c>
      <c r="P113" s="37"/>
      <c r="Q113" s="17"/>
      <c r="R113" s="37">
        <v>65</v>
      </c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ht="18" customHeight="1">
      <c r="A114" s="11">
        <v>108</v>
      </c>
      <c r="B114" s="12" t="s">
        <v>250</v>
      </c>
      <c r="C114" s="12" t="s">
        <v>251</v>
      </c>
      <c r="D114" s="37">
        <v>18</v>
      </c>
      <c r="E114" s="37">
        <f t="shared" si="10"/>
        <v>0</v>
      </c>
      <c r="F114" s="37">
        <f t="shared" si="11"/>
        <v>0</v>
      </c>
      <c r="G114" s="37">
        <f t="shared" si="12"/>
        <v>0</v>
      </c>
      <c r="H114" s="37">
        <v>17</v>
      </c>
      <c r="I114" s="37">
        <f t="shared" si="13"/>
        <v>0</v>
      </c>
      <c r="J114" s="37">
        <f t="shared" si="14"/>
        <v>0</v>
      </c>
      <c r="K114" s="37">
        <f t="shared" si="15"/>
        <v>0</v>
      </c>
      <c r="L114" s="37">
        <f t="shared" si="16"/>
        <v>11</v>
      </c>
      <c r="M114" s="37">
        <f t="shared" si="17"/>
        <v>1</v>
      </c>
      <c r="N114" s="37">
        <f t="shared" si="0"/>
        <v>1</v>
      </c>
      <c r="O114" s="37">
        <f t="shared" si="18"/>
        <v>0</v>
      </c>
      <c r="P114" s="37"/>
      <c r="Q114" s="17"/>
      <c r="R114" s="37">
        <v>46</v>
      </c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ht="18" customHeight="1">
      <c r="A115" s="11">
        <v>109</v>
      </c>
      <c r="B115" s="12" t="s">
        <v>252</v>
      </c>
      <c r="C115" s="12" t="s">
        <v>253</v>
      </c>
      <c r="D115" s="37">
        <v>19</v>
      </c>
      <c r="E115" s="37">
        <f t="shared" si="10"/>
        <v>0</v>
      </c>
      <c r="F115" s="37">
        <f t="shared" si="11"/>
        <v>0</v>
      </c>
      <c r="G115" s="37">
        <f t="shared" si="12"/>
        <v>0</v>
      </c>
      <c r="H115" s="37">
        <v>22</v>
      </c>
      <c r="I115" s="37">
        <f t="shared" si="13"/>
        <v>1</v>
      </c>
      <c r="J115" s="37">
        <f t="shared" si="14"/>
        <v>0</v>
      </c>
      <c r="K115" s="37">
        <f t="shared" si="15"/>
        <v>0</v>
      </c>
      <c r="L115" s="37">
        <f t="shared" si="16"/>
        <v>10</v>
      </c>
      <c r="M115" s="37">
        <f t="shared" si="17"/>
        <v>1</v>
      </c>
      <c r="N115" s="37">
        <f t="shared" si="0"/>
        <v>1</v>
      </c>
      <c r="O115" s="37">
        <f t="shared" si="18"/>
        <v>0</v>
      </c>
      <c r="P115" s="37"/>
      <c r="Q115" s="17"/>
      <c r="R115" s="37">
        <v>51</v>
      </c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ht="18" customHeight="1">
      <c r="A116" s="11">
        <v>110</v>
      </c>
      <c r="B116" s="12" t="s">
        <v>254</v>
      </c>
      <c r="C116" s="12" t="s">
        <v>255</v>
      </c>
      <c r="D116" s="37">
        <v>19</v>
      </c>
      <c r="E116" s="37">
        <f t="shared" si="10"/>
        <v>0</v>
      </c>
      <c r="F116" s="37">
        <f t="shared" si="11"/>
        <v>0</v>
      </c>
      <c r="G116" s="37">
        <f t="shared" si="12"/>
        <v>0</v>
      </c>
      <c r="H116" s="37">
        <v>20</v>
      </c>
      <c r="I116" s="37">
        <f t="shared" si="13"/>
        <v>1</v>
      </c>
      <c r="J116" s="37">
        <f t="shared" si="14"/>
        <v>0</v>
      </c>
      <c r="K116" s="37">
        <f t="shared" si="15"/>
        <v>0</v>
      </c>
      <c r="L116" s="37">
        <f t="shared" si="16"/>
        <v>7</v>
      </c>
      <c r="M116" s="37">
        <f t="shared" si="17"/>
        <v>0</v>
      </c>
      <c r="N116" s="37">
        <f t="shared" si="0"/>
        <v>0</v>
      </c>
      <c r="O116" s="37">
        <f t="shared" si="18"/>
        <v>0</v>
      </c>
      <c r="P116" s="37"/>
      <c r="Q116" s="17"/>
      <c r="R116" s="37">
        <v>46</v>
      </c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ht="18" customHeight="1">
      <c r="A117" s="11">
        <v>111</v>
      </c>
      <c r="B117" s="12" t="s">
        <v>256</v>
      </c>
      <c r="C117" s="12" t="s">
        <v>257</v>
      </c>
      <c r="D117" s="37">
        <v>28</v>
      </c>
      <c r="E117" s="37">
        <f t="shared" si="10"/>
        <v>1</v>
      </c>
      <c r="F117" s="37">
        <f t="shared" si="11"/>
        <v>1</v>
      </c>
      <c r="G117" s="37">
        <f t="shared" si="12"/>
        <v>1</v>
      </c>
      <c r="H117" s="37">
        <v>28</v>
      </c>
      <c r="I117" s="37">
        <f t="shared" si="13"/>
        <v>1</v>
      </c>
      <c r="J117" s="37">
        <f t="shared" si="14"/>
        <v>1</v>
      </c>
      <c r="K117" s="37">
        <f t="shared" si="15"/>
        <v>1</v>
      </c>
      <c r="L117" s="37">
        <f t="shared" si="16"/>
        <v>14</v>
      </c>
      <c r="M117" s="37">
        <f t="shared" si="17"/>
        <v>1</v>
      </c>
      <c r="N117" s="37">
        <f t="shared" si="0"/>
        <v>1</v>
      </c>
      <c r="O117" s="37">
        <f t="shared" si="18"/>
        <v>1</v>
      </c>
      <c r="P117" s="37"/>
      <c r="Q117" s="17"/>
      <c r="R117" s="37">
        <v>70</v>
      </c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ht="18" customHeight="1">
      <c r="A118" s="11">
        <v>112</v>
      </c>
      <c r="B118" s="12" t="s">
        <v>258</v>
      </c>
      <c r="C118" s="12" t="s">
        <v>259</v>
      </c>
      <c r="D118" s="37">
        <v>20</v>
      </c>
      <c r="E118" s="37">
        <f t="shared" si="10"/>
        <v>1</v>
      </c>
      <c r="F118" s="37">
        <f t="shared" si="11"/>
        <v>0</v>
      </c>
      <c r="G118" s="37">
        <f t="shared" si="12"/>
        <v>0</v>
      </c>
      <c r="H118" s="37">
        <v>20</v>
      </c>
      <c r="I118" s="37">
        <f t="shared" si="13"/>
        <v>1</v>
      </c>
      <c r="J118" s="37">
        <f t="shared" si="14"/>
        <v>0</v>
      </c>
      <c r="K118" s="37">
        <f t="shared" si="15"/>
        <v>0</v>
      </c>
      <c r="L118" s="37">
        <v>14</v>
      </c>
      <c r="M118" s="37">
        <f t="shared" si="17"/>
        <v>1</v>
      </c>
      <c r="N118" s="37">
        <f t="shared" si="0"/>
        <v>1</v>
      </c>
      <c r="O118" s="37">
        <f t="shared" si="18"/>
        <v>1</v>
      </c>
      <c r="P118" s="37"/>
      <c r="Q118" s="17"/>
      <c r="R118" s="37">
        <v>70</v>
      </c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ht="18" customHeight="1">
      <c r="A119" s="11">
        <v>113</v>
      </c>
      <c r="B119" s="12" t="s">
        <v>260</v>
      </c>
      <c r="C119" s="12" t="s">
        <v>261</v>
      </c>
      <c r="D119" s="37">
        <v>25</v>
      </c>
      <c r="E119" s="37">
        <f t="shared" si="10"/>
        <v>1</v>
      </c>
      <c r="F119" s="37">
        <f t="shared" si="11"/>
        <v>1</v>
      </c>
      <c r="G119" s="37">
        <f t="shared" si="12"/>
        <v>0</v>
      </c>
      <c r="H119" s="37">
        <v>24</v>
      </c>
      <c r="I119" s="37">
        <f t="shared" si="13"/>
        <v>1</v>
      </c>
      <c r="J119" s="37">
        <f t="shared" si="14"/>
        <v>1</v>
      </c>
      <c r="K119" s="37">
        <f t="shared" si="15"/>
        <v>0</v>
      </c>
      <c r="L119" s="37">
        <f t="shared" si="16"/>
        <v>14</v>
      </c>
      <c r="M119" s="37">
        <f t="shared" si="17"/>
        <v>1</v>
      </c>
      <c r="N119" s="37">
        <f t="shared" si="0"/>
        <v>1</v>
      </c>
      <c r="O119" s="37">
        <f t="shared" si="18"/>
        <v>1</v>
      </c>
      <c r="P119" s="37"/>
      <c r="Q119" s="17"/>
      <c r="R119" s="37">
        <v>63</v>
      </c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ht="18" customHeight="1">
      <c r="A120" s="11">
        <v>114</v>
      </c>
      <c r="B120" s="12" t="s">
        <v>262</v>
      </c>
      <c r="C120" s="12" t="s">
        <v>263</v>
      </c>
      <c r="D120" s="37">
        <v>24</v>
      </c>
      <c r="E120" s="37">
        <f t="shared" si="10"/>
        <v>1</v>
      </c>
      <c r="F120" s="37">
        <f t="shared" si="11"/>
        <v>1</v>
      </c>
      <c r="G120" s="37">
        <f t="shared" si="12"/>
        <v>0</v>
      </c>
      <c r="H120" s="37">
        <v>23</v>
      </c>
      <c r="I120" s="37">
        <f t="shared" si="13"/>
        <v>1</v>
      </c>
      <c r="J120" s="37">
        <f t="shared" si="14"/>
        <v>1</v>
      </c>
      <c r="K120" s="37">
        <f t="shared" si="15"/>
        <v>0</v>
      </c>
      <c r="L120" s="37">
        <f t="shared" si="16"/>
        <v>11</v>
      </c>
      <c r="M120" s="37">
        <f t="shared" si="17"/>
        <v>1</v>
      </c>
      <c r="N120" s="37">
        <f t="shared" si="0"/>
        <v>1</v>
      </c>
      <c r="O120" s="37">
        <f t="shared" si="18"/>
        <v>0</v>
      </c>
      <c r="P120" s="37"/>
      <c r="Q120" s="17"/>
      <c r="R120" s="37">
        <v>58</v>
      </c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ht="18" customHeight="1">
      <c r="A121" s="11">
        <v>115</v>
      </c>
      <c r="B121" s="12" t="s">
        <v>264</v>
      </c>
      <c r="C121" s="12" t="s">
        <v>265</v>
      </c>
      <c r="D121" s="37">
        <v>28</v>
      </c>
      <c r="E121" s="37">
        <f t="shared" si="10"/>
        <v>1</v>
      </c>
      <c r="F121" s="37">
        <f t="shared" si="11"/>
        <v>1</v>
      </c>
      <c r="G121" s="37">
        <f t="shared" si="12"/>
        <v>1</v>
      </c>
      <c r="H121" s="37">
        <v>28</v>
      </c>
      <c r="I121" s="37">
        <f t="shared" si="13"/>
        <v>1</v>
      </c>
      <c r="J121" s="37">
        <f t="shared" si="14"/>
        <v>1</v>
      </c>
      <c r="K121" s="37">
        <f t="shared" si="15"/>
        <v>1</v>
      </c>
      <c r="L121" s="37">
        <f t="shared" si="16"/>
        <v>9</v>
      </c>
      <c r="M121" s="37">
        <f t="shared" si="17"/>
        <v>0</v>
      </c>
      <c r="N121" s="37">
        <f t="shared" si="0"/>
        <v>0</v>
      </c>
      <c r="O121" s="37">
        <f t="shared" si="18"/>
        <v>0</v>
      </c>
      <c r="P121" s="37"/>
      <c r="Q121" s="17"/>
      <c r="R121" s="37">
        <v>65</v>
      </c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ht="18" customHeight="1">
      <c r="A122" s="11">
        <v>116</v>
      </c>
      <c r="B122" s="12" t="s">
        <v>266</v>
      </c>
      <c r="C122" s="12" t="s">
        <v>267</v>
      </c>
      <c r="D122" s="37">
        <v>20</v>
      </c>
      <c r="E122" s="37">
        <f t="shared" si="10"/>
        <v>1</v>
      </c>
      <c r="F122" s="37">
        <f t="shared" si="11"/>
        <v>0</v>
      </c>
      <c r="G122" s="37">
        <f t="shared" si="12"/>
        <v>0</v>
      </c>
      <c r="H122" s="37">
        <v>25</v>
      </c>
      <c r="I122" s="37">
        <f t="shared" si="13"/>
        <v>1</v>
      </c>
      <c r="J122" s="37">
        <f t="shared" si="14"/>
        <v>1</v>
      </c>
      <c r="K122" s="37">
        <f t="shared" si="15"/>
        <v>0</v>
      </c>
      <c r="L122" s="37">
        <f t="shared" si="16"/>
        <v>11</v>
      </c>
      <c r="M122" s="37">
        <f t="shared" si="17"/>
        <v>1</v>
      </c>
      <c r="N122" s="37">
        <f t="shared" si="0"/>
        <v>1</v>
      </c>
      <c r="O122" s="37">
        <f t="shared" si="18"/>
        <v>0</v>
      </c>
      <c r="P122" s="37"/>
      <c r="Q122" s="17"/>
      <c r="R122" s="37">
        <v>56</v>
      </c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ht="18" customHeight="1">
      <c r="A123" s="11">
        <v>117</v>
      </c>
      <c r="B123" s="12" t="s">
        <v>268</v>
      </c>
      <c r="C123" s="12" t="s">
        <v>269</v>
      </c>
      <c r="D123" s="37">
        <v>24</v>
      </c>
      <c r="E123" s="37">
        <f t="shared" si="10"/>
        <v>1</v>
      </c>
      <c r="F123" s="37">
        <f t="shared" si="11"/>
        <v>1</v>
      </c>
      <c r="G123" s="37">
        <f t="shared" si="12"/>
        <v>0</v>
      </c>
      <c r="H123" s="37">
        <v>27</v>
      </c>
      <c r="I123" s="37">
        <f t="shared" si="13"/>
        <v>1</v>
      </c>
      <c r="J123" s="37">
        <f t="shared" si="14"/>
        <v>1</v>
      </c>
      <c r="K123" s="37">
        <f t="shared" si="15"/>
        <v>1</v>
      </c>
      <c r="L123" s="37">
        <f t="shared" si="16"/>
        <v>5</v>
      </c>
      <c r="M123" s="37">
        <f t="shared" si="17"/>
        <v>0</v>
      </c>
      <c r="N123" s="37">
        <f t="shared" si="0"/>
        <v>0</v>
      </c>
      <c r="O123" s="37">
        <f t="shared" si="18"/>
        <v>0</v>
      </c>
      <c r="P123" s="37"/>
      <c r="Q123" s="17"/>
      <c r="R123" s="37">
        <v>56</v>
      </c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ht="18" customHeight="1">
      <c r="A124" s="11">
        <v>118</v>
      </c>
      <c r="B124" s="12" t="s">
        <v>270</v>
      </c>
      <c r="C124" s="12" t="s">
        <v>271</v>
      </c>
      <c r="D124" s="37">
        <v>28</v>
      </c>
      <c r="E124" s="37">
        <f t="shared" si="10"/>
        <v>1</v>
      </c>
      <c r="F124" s="37">
        <f t="shared" si="11"/>
        <v>1</v>
      </c>
      <c r="G124" s="37">
        <f t="shared" si="12"/>
        <v>1</v>
      </c>
      <c r="H124" s="37">
        <v>28</v>
      </c>
      <c r="I124" s="37">
        <f t="shared" si="13"/>
        <v>1</v>
      </c>
      <c r="J124" s="37">
        <f t="shared" si="14"/>
        <v>1</v>
      </c>
      <c r="K124" s="37">
        <f t="shared" si="15"/>
        <v>1</v>
      </c>
      <c r="L124" s="37">
        <f t="shared" si="16"/>
        <v>11</v>
      </c>
      <c r="M124" s="37">
        <f t="shared" si="17"/>
        <v>1</v>
      </c>
      <c r="N124" s="37">
        <f t="shared" si="0"/>
        <v>1</v>
      </c>
      <c r="O124" s="37">
        <f t="shared" si="18"/>
        <v>0</v>
      </c>
      <c r="P124" s="37"/>
      <c r="Q124" s="17"/>
      <c r="R124" s="37">
        <v>67</v>
      </c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ht="18" customHeight="1">
      <c r="A125" s="11">
        <v>119</v>
      </c>
      <c r="B125" s="12" t="s">
        <v>272</v>
      </c>
      <c r="C125" s="40" t="s">
        <v>273</v>
      </c>
      <c r="D125" s="37">
        <v>22</v>
      </c>
      <c r="E125" s="37">
        <f t="shared" si="10"/>
        <v>1</v>
      </c>
      <c r="F125" s="37">
        <f t="shared" si="11"/>
        <v>0</v>
      </c>
      <c r="G125" s="37">
        <f t="shared" si="12"/>
        <v>0</v>
      </c>
      <c r="H125" s="37">
        <v>23</v>
      </c>
      <c r="I125" s="37">
        <f t="shared" si="13"/>
        <v>1</v>
      </c>
      <c r="J125" s="37">
        <f t="shared" si="14"/>
        <v>1</v>
      </c>
      <c r="K125" s="37">
        <f t="shared" si="15"/>
        <v>0</v>
      </c>
      <c r="L125" s="37">
        <f t="shared" si="16"/>
        <v>11</v>
      </c>
      <c r="M125" s="37">
        <f t="shared" si="17"/>
        <v>1</v>
      </c>
      <c r="N125" s="37">
        <f t="shared" si="0"/>
        <v>1</v>
      </c>
      <c r="O125" s="37">
        <f t="shared" si="18"/>
        <v>0</v>
      </c>
      <c r="P125" s="37"/>
      <c r="Q125" s="17"/>
      <c r="R125" s="37">
        <v>56</v>
      </c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ht="18" customHeight="1">
      <c r="A126" s="11">
        <v>120</v>
      </c>
      <c r="B126" s="12" t="s">
        <v>274</v>
      </c>
      <c r="C126" s="40" t="s">
        <v>275</v>
      </c>
      <c r="D126" s="37">
        <v>22</v>
      </c>
      <c r="E126" s="37">
        <f t="shared" si="10"/>
        <v>1</v>
      </c>
      <c r="F126" s="37">
        <f t="shared" si="11"/>
        <v>0</v>
      </c>
      <c r="G126" s="37">
        <f t="shared" si="12"/>
        <v>0</v>
      </c>
      <c r="H126" s="37">
        <v>25</v>
      </c>
      <c r="I126" s="37">
        <f t="shared" si="13"/>
        <v>1</v>
      </c>
      <c r="J126" s="37">
        <f t="shared" si="14"/>
        <v>1</v>
      </c>
      <c r="K126" s="37">
        <f t="shared" si="15"/>
        <v>0</v>
      </c>
      <c r="L126" s="37">
        <f t="shared" si="16"/>
        <v>13</v>
      </c>
      <c r="M126" s="37">
        <f t="shared" si="17"/>
        <v>1</v>
      </c>
      <c r="N126" s="37">
        <f t="shared" si="0"/>
        <v>1</v>
      </c>
      <c r="O126" s="37">
        <f t="shared" si="18"/>
        <v>1</v>
      </c>
      <c r="P126" s="37"/>
      <c r="Q126" s="17"/>
      <c r="R126" s="37">
        <v>60</v>
      </c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ht="18" customHeight="1">
      <c r="A127" s="11">
        <v>121</v>
      </c>
      <c r="B127" s="12" t="s">
        <v>276</v>
      </c>
      <c r="C127" s="40" t="s">
        <v>277</v>
      </c>
      <c r="D127" s="37">
        <v>24</v>
      </c>
      <c r="E127" s="37">
        <f t="shared" si="10"/>
        <v>1</v>
      </c>
      <c r="F127" s="37">
        <f t="shared" si="11"/>
        <v>1</v>
      </c>
      <c r="G127" s="37">
        <f t="shared" si="12"/>
        <v>0</v>
      </c>
      <c r="H127" s="37">
        <v>22</v>
      </c>
      <c r="I127" s="37">
        <f t="shared" si="13"/>
        <v>1</v>
      </c>
      <c r="J127" s="37">
        <f t="shared" si="14"/>
        <v>0</v>
      </c>
      <c r="K127" s="37">
        <f t="shared" si="15"/>
        <v>0</v>
      </c>
      <c r="L127" s="37">
        <f t="shared" si="16"/>
        <v>7</v>
      </c>
      <c r="M127" s="37">
        <f t="shared" si="17"/>
        <v>0</v>
      </c>
      <c r="N127" s="37">
        <f t="shared" si="0"/>
        <v>0</v>
      </c>
      <c r="O127" s="37">
        <f t="shared" si="18"/>
        <v>0</v>
      </c>
      <c r="P127" s="37"/>
      <c r="Q127" s="37"/>
      <c r="R127" s="37">
        <v>53</v>
      </c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ht="18" customHeight="1">
      <c r="A128" s="11">
        <v>122</v>
      </c>
      <c r="B128" s="12" t="s">
        <v>278</v>
      </c>
      <c r="C128" s="40" t="s">
        <v>279</v>
      </c>
      <c r="D128" s="37">
        <v>18</v>
      </c>
      <c r="E128" s="37">
        <f t="shared" si="10"/>
        <v>0</v>
      </c>
      <c r="F128" s="37">
        <f t="shared" si="11"/>
        <v>0</v>
      </c>
      <c r="G128" s="37">
        <f t="shared" si="12"/>
        <v>0</v>
      </c>
      <c r="H128" s="37">
        <v>16</v>
      </c>
      <c r="I128" s="37">
        <f t="shared" si="13"/>
        <v>0</v>
      </c>
      <c r="J128" s="37">
        <f t="shared" si="14"/>
        <v>0</v>
      </c>
      <c r="K128" s="37">
        <f t="shared" si="15"/>
        <v>0</v>
      </c>
      <c r="L128" s="37">
        <f t="shared" si="16"/>
        <v>12</v>
      </c>
      <c r="M128" s="37">
        <f t="shared" si="17"/>
        <v>1</v>
      </c>
      <c r="N128" s="37">
        <f t="shared" si="0"/>
        <v>1</v>
      </c>
      <c r="O128" s="37">
        <f t="shared" si="18"/>
        <v>0</v>
      </c>
      <c r="P128" s="37"/>
      <c r="Q128" s="17"/>
      <c r="R128" s="37">
        <v>46</v>
      </c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ht="18" customHeight="1">
      <c r="A129" s="11">
        <v>123</v>
      </c>
      <c r="B129" s="12" t="s">
        <v>280</v>
      </c>
      <c r="C129" s="40" t="s">
        <v>281</v>
      </c>
      <c r="D129" s="37">
        <v>0</v>
      </c>
      <c r="E129" s="37">
        <f t="shared" si="10"/>
        <v>0</v>
      </c>
      <c r="F129" s="37">
        <f t="shared" si="11"/>
        <v>0</v>
      </c>
      <c r="G129" s="37">
        <f t="shared" si="12"/>
        <v>0</v>
      </c>
      <c r="H129" s="37">
        <v>0</v>
      </c>
      <c r="I129" s="37">
        <f t="shared" si="13"/>
        <v>0</v>
      </c>
      <c r="J129" s="37">
        <f t="shared" si="14"/>
        <v>0</v>
      </c>
      <c r="K129" s="37">
        <f t="shared" si="15"/>
        <v>0</v>
      </c>
      <c r="L129" s="37">
        <f t="shared" si="16"/>
        <v>0</v>
      </c>
      <c r="M129" s="37">
        <f t="shared" si="17"/>
        <v>0</v>
      </c>
      <c r="N129" s="37">
        <f t="shared" si="0"/>
        <v>0</v>
      </c>
      <c r="O129" s="37">
        <f t="shared" si="18"/>
        <v>0</v>
      </c>
      <c r="P129" s="37"/>
      <c r="Q129" s="17"/>
      <c r="R129" s="37">
        <v>0</v>
      </c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ht="18" customHeight="1">
      <c r="A130" s="41">
        <v>124</v>
      </c>
      <c r="B130" s="38" t="s">
        <v>282</v>
      </c>
      <c r="C130" s="42" t="s">
        <v>283</v>
      </c>
      <c r="D130" s="37">
        <v>20</v>
      </c>
      <c r="E130" s="37">
        <f t="shared" si="10"/>
        <v>1</v>
      </c>
      <c r="F130" s="37">
        <f t="shared" si="11"/>
        <v>0</v>
      </c>
      <c r="G130" s="37">
        <f t="shared" si="12"/>
        <v>0</v>
      </c>
      <c r="H130" s="37">
        <v>23</v>
      </c>
      <c r="I130" s="37">
        <f t="shared" si="13"/>
        <v>1</v>
      </c>
      <c r="J130" s="37">
        <f t="shared" si="14"/>
        <v>1</v>
      </c>
      <c r="K130" s="37">
        <f t="shared" si="15"/>
        <v>0</v>
      </c>
      <c r="L130" s="37">
        <f t="shared" si="16"/>
        <v>8</v>
      </c>
      <c r="M130" s="37">
        <f t="shared" si="17"/>
        <v>0</v>
      </c>
      <c r="N130" s="37">
        <f t="shared" si="0"/>
        <v>0</v>
      </c>
      <c r="O130" s="37">
        <f t="shared" si="18"/>
        <v>0</v>
      </c>
      <c r="P130" s="37"/>
      <c r="Q130" s="39"/>
      <c r="R130" s="37">
        <v>51</v>
      </c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ht="15.75" customHeight="1">
      <c r="A131" s="17"/>
      <c r="B131" s="17"/>
      <c r="C131" s="17"/>
      <c r="D131" s="17"/>
      <c r="E131" s="17">
        <f t="shared" ref="E131:F131" si="19">COUNTIF(E7:E130,1)</f>
        <v>106</v>
      </c>
      <c r="F131" s="17">
        <f t="shared" si="19"/>
        <v>80</v>
      </c>
      <c r="G131" s="17">
        <f t="shared" ref="G131" si="20">COUNTIF(G7:G130,1)</f>
        <v>50</v>
      </c>
      <c r="H131" s="17"/>
      <c r="I131" s="17">
        <f t="shared" ref="I131:K131" si="21">COUNTIF(I7:I130,1)</f>
        <v>114</v>
      </c>
      <c r="J131" s="17">
        <f t="shared" si="21"/>
        <v>97</v>
      </c>
      <c r="K131" s="17">
        <f t="shared" si="21"/>
        <v>67</v>
      </c>
      <c r="L131" s="17"/>
      <c r="M131" s="17">
        <f t="shared" ref="M131:O131" si="22">COUNTIF(M7:M130,1)</f>
        <v>106</v>
      </c>
      <c r="N131" s="17">
        <f t="shared" si="22"/>
        <v>106</v>
      </c>
      <c r="O131" s="17">
        <f t="shared" si="22"/>
        <v>72</v>
      </c>
      <c r="P131" s="17"/>
      <c r="Q131" s="17"/>
      <c r="R131" s="17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ht="15.75" customHeight="1">
      <c r="A132" s="35"/>
      <c r="B132" s="35"/>
      <c r="C132" s="35"/>
      <c r="D132" s="35"/>
      <c r="E132" s="35">
        <f>IF(E131/120&gt;=0.7,1,0)</f>
        <v>1</v>
      </c>
      <c r="F132" s="35">
        <f t="shared" ref="F132" si="23">IF(F131/$A$130&gt;=0.7,1,0)</f>
        <v>0</v>
      </c>
      <c r="G132" s="35">
        <f t="shared" ref="G132" si="24">IF(G131/$A$130&gt;=0.7,1,0)</f>
        <v>0</v>
      </c>
      <c r="H132" s="35"/>
      <c r="I132" s="35">
        <f>IF(I131/120&gt;=0.7,1,0)</f>
        <v>1</v>
      </c>
      <c r="J132" s="35">
        <f t="shared" ref="J132:K132" si="25">IF(J131/$A$130&gt;=0.7,1,0)</f>
        <v>1</v>
      </c>
      <c r="K132" s="35">
        <f t="shared" si="25"/>
        <v>0</v>
      </c>
      <c r="L132" s="35"/>
      <c r="M132" s="35">
        <f>IF(M131/120&gt;=0.7,1,0)</f>
        <v>1</v>
      </c>
      <c r="N132" s="35">
        <f t="shared" ref="N132:O132" si="26">IF(N131/$A$130&gt;=0.7,1,0)</f>
        <v>1</v>
      </c>
      <c r="O132" s="35">
        <f t="shared" si="26"/>
        <v>0</v>
      </c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ht="15.75" customHeight="1">
      <c r="A136" s="35"/>
      <c r="B136" s="35"/>
      <c r="C136" s="35" t="s">
        <v>336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ht="15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ht="15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ht="15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ht="15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ht="15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ht="15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ht="15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ht="15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ht="15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ht="15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ht="15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ht="15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ht="15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ht="15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ht="15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ht="15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ht="15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ht="15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ht="15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ht="15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ht="15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ht="15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ht="15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ht="15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ht="15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ht="15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ht="15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ht="15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ht="15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ht="15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ht="15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ht="15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ht="15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ht="15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ht="15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ht="15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ht="15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ht="15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ht="15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ht="15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ht="15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ht="15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ht="15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ht="15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ht="15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ht="15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ht="15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ht="15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ht="15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ht="15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ht="15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ht="15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ht="15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ht="15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ht="15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ht="15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ht="15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ht="15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ht="15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ht="15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ht="15.75" customHeight="1"/>
    <row r="332" spans="1:36" ht="15.75" customHeight="1"/>
    <row r="333" spans="1:36" ht="15.75" customHeight="1"/>
    <row r="334" spans="1:36" ht="15.75" customHeight="1"/>
    <row r="335" spans="1:36" ht="15.75" customHeight="1"/>
    <row r="336" spans="1: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30 I7:K130 M7:O130">
    <cfRule type="cellIs" dxfId="8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topLeftCell="A116" workbookViewId="0">
      <selection activeCell="D3" sqref="D3:D126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6" width="8.75" customWidth="1"/>
    <col min="7" max="26" width="8.625" customWidth="1"/>
  </cols>
  <sheetData>
    <row r="1" spans="1:26" ht="21" customHeight="1">
      <c r="A1" s="126" t="s">
        <v>308</v>
      </c>
      <c r="B1" s="112"/>
      <c r="C1" s="112"/>
      <c r="D1" s="112"/>
      <c r="E1" s="11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69" customHeight="1">
      <c r="A2" s="44" t="s">
        <v>309</v>
      </c>
      <c r="B2" s="44" t="s">
        <v>310</v>
      </c>
      <c r="C2" s="44" t="s">
        <v>311</v>
      </c>
      <c r="D2" s="26" t="s">
        <v>312</v>
      </c>
      <c r="E2" s="26" t="s">
        <v>313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5.75" customHeight="1">
      <c r="A3" s="46">
        <v>1</v>
      </c>
      <c r="B3" s="47" t="s">
        <v>36</v>
      </c>
      <c r="C3" s="48" t="s">
        <v>37</v>
      </c>
      <c r="D3" s="37">
        <v>53</v>
      </c>
      <c r="E3" s="17" t="str">
        <f>IF(D3&lt;=48,"Y","N")</f>
        <v>N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5.75" customHeight="1">
      <c r="A4" s="11">
        <v>2</v>
      </c>
      <c r="B4" s="12" t="s">
        <v>38</v>
      </c>
      <c r="C4" s="13" t="s">
        <v>39</v>
      </c>
      <c r="D4" s="37">
        <v>70</v>
      </c>
      <c r="E4" s="17" t="str">
        <f t="shared" ref="E4:E67" si="0">IF(D4&lt;=48,"Y","N")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5.75" customHeight="1">
      <c r="A5" s="11">
        <v>3</v>
      </c>
      <c r="B5" s="12" t="s">
        <v>40</v>
      </c>
      <c r="C5" s="13" t="s">
        <v>41</v>
      </c>
      <c r="D5" s="37">
        <v>70</v>
      </c>
      <c r="E5" s="17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5.75" customHeight="1">
      <c r="A6" s="11">
        <v>4</v>
      </c>
      <c r="B6" s="12" t="s">
        <v>42</v>
      </c>
      <c r="C6" s="13" t="s">
        <v>43</v>
      </c>
      <c r="D6" s="37">
        <v>65</v>
      </c>
      <c r="E6" s="17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5.75" customHeight="1">
      <c r="A7" s="11">
        <v>5</v>
      </c>
      <c r="B7" s="12" t="s">
        <v>44</v>
      </c>
      <c r="C7" s="13" t="s">
        <v>45</v>
      </c>
      <c r="D7" s="37">
        <v>58</v>
      </c>
      <c r="E7" s="17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5.75" customHeight="1">
      <c r="A8" s="11">
        <v>6</v>
      </c>
      <c r="B8" s="12" t="s">
        <v>46</v>
      </c>
      <c r="C8" s="13" t="s">
        <v>47</v>
      </c>
      <c r="D8" s="37">
        <v>58</v>
      </c>
      <c r="E8" s="17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5.75" customHeight="1">
      <c r="A9" s="11">
        <v>7</v>
      </c>
      <c r="B9" s="12" t="s">
        <v>48</v>
      </c>
      <c r="C9" s="13" t="s">
        <v>49</v>
      </c>
      <c r="D9" s="37">
        <v>67</v>
      </c>
      <c r="E9" s="17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5.75" customHeight="1">
      <c r="A10" s="11">
        <v>8</v>
      </c>
      <c r="B10" s="12" t="s">
        <v>50</v>
      </c>
      <c r="C10" s="13" t="s">
        <v>51</v>
      </c>
      <c r="D10" s="37">
        <v>70</v>
      </c>
      <c r="E10" s="17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5.75" customHeight="1">
      <c r="A11" s="11">
        <v>9</v>
      </c>
      <c r="B11" s="12" t="s">
        <v>52</v>
      </c>
      <c r="C11" s="13" t="s">
        <v>53</v>
      </c>
      <c r="D11" s="37">
        <v>70</v>
      </c>
      <c r="E11" s="17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5.75" customHeight="1">
      <c r="A12" s="11">
        <v>10</v>
      </c>
      <c r="B12" s="12" t="s">
        <v>54</v>
      </c>
      <c r="C12" s="13" t="s">
        <v>55</v>
      </c>
      <c r="D12" s="37">
        <v>63</v>
      </c>
      <c r="E12" s="17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5.75" customHeight="1">
      <c r="A13" s="11">
        <v>11</v>
      </c>
      <c r="B13" s="12" t="s">
        <v>56</v>
      </c>
      <c r="C13" s="13" t="s">
        <v>57</v>
      </c>
      <c r="D13" s="37">
        <v>58</v>
      </c>
      <c r="E13" s="17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5.75" customHeight="1">
      <c r="A14" s="11">
        <v>12</v>
      </c>
      <c r="B14" s="12" t="s">
        <v>58</v>
      </c>
      <c r="C14" s="13" t="s">
        <v>59</v>
      </c>
      <c r="D14" s="37">
        <v>58</v>
      </c>
      <c r="E14" s="17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5.75" customHeight="1">
      <c r="A15" s="11">
        <v>13</v>
      </c>
      <c r="B15" s="12" t="s">
        <v>60</v>
      </c>
      <c r="C15" s="13" t="s">
        <v>61</v>
      </c>
      <c r="D15" s="37">
        <v>65</v>
      </c>
      <c r="E15" s="17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5.75" customHeight="1">
      <c r="A16" s="11">
        <v>14</v>
      </c>
      <c r="B16" s="12" t="s">
        <v>62</v>
      </c>
      <c r="C16" s="13" t="s">
        <v>63</v>
      </c>
      <c r="D16" s="37">
        <v>67</v>
      </c>
      <c r="E16" s="17" t="str">
        <f t="shared" si="0"/>
        <v>N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5.75" customHeight="1">
      <c r="A17" s="11">
        <v>15</v>
      </c>
      <c r="B17" s="12" t="s">
        <v>64</v>
      </c>
      <c r="C17" s="13" t="s">
        <v>65</v>
      </c>
      <c r="D17" s="37">
        <v>56</v>
      </c>
      <c r="E17" s="17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5.75" customHeight="1">
      <c r="A18" s="11">
        <v>16</v>
      </c>
      <c r="B18" s="12" t="s">
        <v>66</v>
      </c>
      <c r="C18" s="13" t="s">
        <v>67</v>
      </c>
      <c r="D18" s="37">
        <v>63</v>
      </c>
      <c r="E18" s="17" t="str">
        <f t="shared" si="0"/>
        <v>N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5.75" customHeight="1">
      <c r="A19" s="11">
        <v>17</v>
      </c>
      <c r="B19" s="12" t="s">
        <v>68</v>
      </c>
      <c r="C19" s="13" t="s">
        <v>69</v>
      </c>
      <c r="D19" s="37">
        <v>56</v>
      </c>
      <c r="E19" s="17" t="str">
        <f t="shared" si="0"/>
        <v>N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5.75" customHeight="1">
      <c r="A20" s="11">
        <v>18</v>
      </c>
      <c r="B20" s="12" t="s">
        <v>70</v>
      </c>
      <c r="C20" s="13" t="s">
        <v>71</v>
      </c>
      <c r="D20" s="37">
        <v>67</v>
      </c>
      <c r="E20" s="17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5.75" customHeight="1">
      <c r="A21" s="11">
        <v>19</v>
      </c>
      <c r="B21" s="12" t="s">
        <v>72</v>
      </c>
      <c r="C21" s="13" t="s">
        <v>73</v>
      </c>
      <c r="D21" s="37">
        <v>67</v>
      </c>
      <c r="E21" s="17" t="str">
        <f t="shared" si="0"/>
        <v>N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5.75" customHeight="1">
      <c r="A22" s="11">
        <v>20</v>
      </c>
      <c r="B22" s="12" t="s">
        <v>74</v>
      </c>
      <c r="C22" s="13" t="s">
        <v>75</v>
      </c>
      <c r="D22" s="37">
        <v>58</v>
      </c>
      <c r="E22" s="17" t="str">
        <f t="shared" si="0"/>
        <v>N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5.75" customHeight="1">
      <c r="A23" s="11">
        <v>21</v>
      </c>
      <c r="B23" s="12" t="s">
        <v>76</v>
      </c>
      <c r="C23" s="13" t="s">
        <v>77</v>
      </c>
      <c r="D23" s="37">
        <v>67</v>
      </c>
      <c r="E23" s="17" t="str">
        <f t="shared" si="0"/>
        <v>N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5.75" customHeight="1">
      <c r="A24" s="11">
        <v>22</v>
      </c>
      <c r="B24" s="12" t="s">
        <v>78</v>
      </c>
      <c r="C24" s="13" t="s">
        <v>79</v>
      </c>
      <c r="D24" s="37">
        <v>56</v>
      </c>
      <c r="E24" s="17" t="str">
        <f t="shared" si="0"/>
        <v>N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5.75" customHeight="1">
      <c r="A25" s="11">
        <v>23</v>
      </c>
      <c r="B25" s="12" t="s">
        <v>80</v>
      </c>
      <c r="C25" s="13" t="s">
        <v>81</v>
      </c>
      <c r="D25" s="37">
        <v>56</v>
      </c>
      <c r="E25" s="17" t="str">
        <f t="shared" si="0"/>
        <v>N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5.75" customHeight="1">
      <c r="A26" s="11">
        <v>24</v>
      </c>
      <c r="B26" s="12" t="s">
        <v>82</v>
      </c>
      <c r="C26" s="13" t="s">
        <v>83</v>
      </c>
      <c r="D26" s="37">
        <v>58</v>
      </c>
      <c r="E26" s="17" t="str">
        <f t="shared" si="0"/>
        <v>N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5.75" customHeight="1">
      <c r="A27" s="11">
        <v>25</v>
      </c>
      <c r="B27" s="12" t="s">
        <v>84</v>
      </c>
      <c r="C27" s="13" t="s">
        <v>85</v>
      </c>
      <c r="D27" s="37">
        <v>58</v>
      </c>
      <c r="E27" s="17" t="str">
        <f t="shared" si="0"/>
        <v>N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5.75" customHeight="1">
      <c r="A28" s="11">
        <v>26</v>
      </c>
      <c r="B28" s="12" t="s">
        <v>86</v>
      </c>
      <c r="C28" s="13" t="s">
        <v>87</v>
      </c>
      <c r="D28" s="37">
        <v>63</v>
      </c>
      <c r="E28" s="17" t="str">
        <f t="shared" si="0"/>
        <v>N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5.75" customHeight="1">
      <c r="A29" s="11">
        <v>27</v>
      </c>
      <c r="B29" s="12" t="s">
        <v>88</v>
      </c>
      <c r="C29" s="13" t="s">
        <v>89</v>
      </c>
      <c r="D29" s="37">
        <v>67</v>
      </c>
      <c r="E29" s="17" t="str">
        <f t="shared" si="0"/>
        <v>N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5.75" customHeight="1">
      <c r="A30" s="11">
        <v>28</v>
      </c>
      <c r="B30" s="12" t="s">
        <v>90</v>
      </c>
      <c r="C30" s="13" t="s">
        <v>91</v>
      </c>
      <c r="D30" s="37">
        <v>60</v>
      </c>
      <c r="E30" s="17" t="str">
        <f t="shared" si="0"/>
        <v>N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5.75" customHeight="1">
      <c r="A31" s="11">
        <v>29</v>
      </c>
      <c r="B31" s="12" t="s">
        <v>92</v>
      </c>
      <c r="C31" s="13" t="s">
        <v>93</v>
      </c>
      <c r="D31" s="37">
        <v>63</v>
      </c>
      <c r="E31" s="17" t="str">
        <f t="shared" si="0"/>
        <v>N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5.75" customHeight="1">
      <c r="A32" s="11">
        <v>30</v>
      </c>
      <c r="B32" s="12" t="s">
        <v>94</v>
      </c>
      <c r="C32" s="13" t="s">
        <v>95</v>
      </c>
      <c r="D32" s="37">
        <v>67</v>
      </c>
      <c r="E32" s="17" t="str">
        <f t="shared" si="0"/>
        <v>N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5.75" customHeight="1">
      <c r="A33" s="11">
        <v>31</v>
      </c>
      <c r="B33" s="12" t="s">
        <v>96</v>
      </c>
      <c r="C33" s="13" t="s">
        <v>97</v>
      </c>
      <c r="D33" s="37">
        <v>65</v>
      </c>
      <c r="E33" s="17" t="str">
        <f t="shared" si="0"/>
        <v>N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5.75" customHeight="1">
      <c r="A34" s="11">
        <v>32</v>
      </c>
      <c r="B34" s="12" t="s">
        <v>98</v>
      </c>
      <c r="C34" s="13" t="s">
        <v>99</v>
      </c>
      <c r="D34" s="37">
        <v>70</v>
      </c>
      <c r="E34" s="17" t="str">
        <f t="shared" si="0"/>
        <v>N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5.75" customHeight="1">
      <c r="A35" s="11">
        <v>33</v>
      </c>
      <c r="B35" s="12" t="s">
        <v>100</v>
      </c>
      <c r="C35" s="13" t="s">
        <v>101</v>
      </c>
      <c r="D35" s="37">
        <v>67</v>
      </c>
      <c r="E35" s="17" t="str">
        <f t="shared" si="0"/>
        <v>N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5.75" customHeight="1">
      <c r="A36" s="11">
        <v>34</v>
      </c>
      <c r="B36" s="12" t="s">
        <v>102</v>
      </c>
      <c r="C36" s="13" t="s">
        <v>103</v>
      </c>
      <c r="D36" s="37">
        <v>70</v>
      </c>
      <c r="E36" s="17" t="str">
        <f t="shared" si="0"/>
        <v>N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5.75" customHeight="1">
      <c r="A37" s="11">
        <v>35</v>
      </c>
      <c r="B37" s="12" t="s">
        <v>104</v>
      </c>
      <c r="C37" s="13" t="s">
        <v>105</v>
      </c>
      <c r="D37" s="37">
        <v>46</v>
      </c>
      <c r="E37" s="17" t="str">
        <f t="shared" si="0"/>
        <v>Y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5.75" customHeight="1">
      <c r="A38" s="11">
        <v>36</v>
      </c>
      <c r="B38" s="12" t="s">
        <v>106</v>
      </c>
      <c r="C38" s="13" t="s">
        <v>107</v>
      </c>
      <c r="D38" s="37">
        <v>46</v>
      </c>
      <c r="E38" s="17" t="str">
        <f t="shared" si="0"/>
        <v>Y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5.75" customHeight="1">
      <c r="A39" s="11">
        <v>37</v>
      </c>
      <c r="B39" s="12" t="s">
        <v>108</v>
      </c>
      <c r="C39" s="13" t="s">
        <v>109</v>
      </c>
      <c r="D39" s="37">
        <v>51</v>
      </c>
      <c r="E39" s="17" t="str">
        <f t="shared" si="0"/>
        <v>N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5.75" customHeight="1">
      <c r="A40" s="11">
        <v>38</v>
      </c>
      <c r="B40" s="12" t="s">
        <v>110</v>
      </c>
      <c r="C40" s="13" t="s">
        <v>111</v>
      </c>
      <c r="D40" s="37">
        <v>70</v>
      </c>
      <c r="E40" s="17" t="str">
        <f t="shared" si="0"/>
        <v>N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5.75" customHeight="1">
      <c r="A41" s="11">
        <v>39</v>
      </c>
      <c r="B41" s="12" t="s">
        <v>112</v>
      </c>
      <c r="C41" s="13" t="s">
        <v>113</v>
      </c>
      <c r="D41" s="37">
        <v>70</v>
      </c>
      <c r="E41" s="17" t="str">
        <f t="shared" si="0"/>
        <v>N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5.75" customHeight="1">
      <c r="A42" s="11">
        <v>40</v>
      </c>
      <c r="B42" s="12" t="s">
        <v>114</v>
      </c>
      <c r="C42" s="13" t="s">
        <v>115</v>
      </c>
      <c r="D42" s="37">
        <v>51</v>
      </c>
      <c r="E42" s="17" t="str">
        <f t="shared" si="0"/>
        <v>N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5.75" customHeight="1">
      <c r="A43" s="11">
        <v>41</v>
      </c>
      <c r="B43" s="12" t="s">
        <v>116</v>
      </c>
      <c r="C43" s="13" t="s">
        <v>117</v>
      </c>
      <c r="D43" s="37">
        <v>58</v>
      </c>
      <c r="E43" s="17" t="str">
        <f t="shared" si="0"/>
        <v>N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5.75" customHeight="1">
      <c r="A44" s="11">
        <v>42</v>
      </c>
      <c r="B44" s="12" t="s">
        <v>118</v>
      </c>
      <c r="C44" s="13" t="s">
        <v>119</v>
      </c>
      <c r="D44" s="37">
        <v>60</v>
      </c>
      <c r="E44" s="17" t="str">
        <f t="shared" si="0"/>
        <v>N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5.75" customHeight="1">
      <c r="A45" s="11">
        <v>43</v>
      </c>
      <c r="B45" s="12" t="s">
        <v>120</v>
      </c>
      <c r="C45" s="13" t="s">
        <v>121</v>
      </c>
      <c r="D45" s="37">
        <v>46</v>
      </c>
      <c r="E45" s="17" t="str">
        <f t="shared" si="0"/>
        <v>Y</v>
      </c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5.75" customHeight="1">
      <c r="A46" s="11">
        <v>44</v>
      </c>
      <c r="B46" s="12" t="s">
        <v>122</v>
      </c>
      <c r="C46" s="13" t="s">
        <v>123</v>
      </c>
      <c r="D46" s="37">
        <v>65</v>
      </c>
      <c r="E46" s="17" t="str">
        <f t="shared" si="0"/>
        <v>N</v>
      </c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5.75" customHeight="1">
      <c r="A47" s="11">
        <v>45</v>
      </c>
      <c r="B47" s="12" t="s">
        <v>124</v>
      </c>
      <c r="C47" s="13" t="s">
        <v>125</v>
      </c>
      <c r="D47" s="37">
        <v>46</v>
      </c>
      <c r="E47" s="17" t="str">
        <f t="shared" si="0"/>
        <v>Y</v>
      </c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5.75" customHeight="1">
      <c r="A48" s="11">
        <v>46</v>
      </c>
      <c r="B48" s="12" t="s">
        <v>126</v>
      </c>
      <c r="C48" s="13" t="s">
        <v>127</v>
      </c>
      <c r="D48" s="37">
        <v>63</v>
      </c>
      <c r="E48" s="17" t="str">
        <f t="shared" si="0"/>
        <v>N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5.75" customHeight="1">
      <c r="A49" s="11">
        <v>47</v>
      </c>
      <c r="B49" s="12" t="s">
        <v>128</v>
      </c>
      <c r="C49" s="13" t="s">
        <v>129</v>
      </c>
      <c r="D49" s="37">
        <v>63</v>
      </c>
      <c r="E49" s="17" t="str">
        <f t="shared" si="0"/>
        <v>N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5.75" customHeight="1">
      <c r="A50" s="11">
        <v>48</v>
      </c>
      <c r="B50" s="12" t="s">
        <v>130</v>
      </c>
      <c r="C50" s="13" t="s">
        <v>131</v>
      </c>
      <c r="D50" s="37">
        <v>46</v>
      </c>
      <c r="E50" s="17" t="str">
        <f t="shared" si="0"/>
        <v>Y</v>
      </c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5.75" customHeight="1">
      <c r="A51" s="11">
        <v>49</v>
      </c>
      <c r="B51" s="12" t="s">
        <v>132</v>
      </c>
      <c r="C51" s="13" t="s">
        <v>133</v>
      </c>
      <c r="D51" s="37">
        <v>67</v>
      </c>
      <c r="E51" s="17" t="str">
        <f t="shared" si="0"/>
        <v>N</v>
      </c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5.75" customHeight="1">
      <c r="A52" s="11">
        <v>50</v>
      </c>
      <c r="B52" s="12" t="s">
        <v>134</v>
      </c>
      <c r="C52" s="13" t="s">
        <v>135</v>
      </c>
      <c r="D52" s="37">
        <v>65</v>
      </c>
      <c r="E52" s="17" t="str">
        <f t="shared" si="0"/>
        <v>N</v>
      </c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5.75" customHeight="1">
      <c r="A53" s="11">
        <v>51</v>
      </c>
      <c r="B53" s="12" t="s">
        <v>136</v>
      </c>
      <c r="C53" s="13" t="s">
        <v>137</v>
      </c>
      <c r="D53" s="37">
        <v>67</v>
      </c>
      <c r="E53" s="17" t="str">
        <f t="shared" si="0"/>
        <v>N</v>
      </c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5.75" customHeight="1">
      <c r="A54" s="11">
        <v>52</v>
      </c>
      <c r="B54" s="12" t="s">
        <v>138</v>
      </c>
      <c r="C54" s="13" t="s">
        <v>139</v>
      </c>
      <c r="D54" s="37">
        <v>70</v>
      </c>
      <c r="E54" s="17" t="str">
        <f t="shared" si="0"/>
        <v>N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5.75" customHeight="1">
      <c r="A55" s="11">
        <v>53</v>
      </c>
      <c r="B55" s="12" t="s">
        <v>140</v>
      </c>
      <c r="C55" s="13" t="s">
        <v>141</v>
      </c>
      <c r="D55" s="37">
        <v>60</v>
      </c>
      <c r="E55" s="17" t="str">
        <f t="shared" si="0"/>
        <v>N</v>
      </c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5.75" customHeight="1">
      <c r="A56" s="11">
        <v>54</v>
      </c>
      <c r="B56" s="12" t="s">
        <v>142</v>
      </c>
      <c r="C56" s="13" t="s">
        <v>143</v>
      </c>
      <c r="D56" s="37">
        <v>56</v>
      </c>
      <c r="E56" s="17" t="str">
        <f t="shared" si="0"/>
        <v>N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5.75" customHeight="1">
      <c r="A57" s="11">
        <v>55</v>
      </c>
      <c r="B57" s="12" t="s">
        <v>144</v>
      </c>
      <c r="C57" s="13" t="s">
        <v>145</v>
      </c>
      <c r="D57" s="37">
        <v>58</v>
      </c>
      <c r="E57" s="17" t="str">
        <f t="shared" si="0"/>
        <v>N</v>
      </c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5.75" customHeight="1">
      <c r="A58" s="11">
        <v>56</v>
      </c>
      <c r="B58" s="12" t="s">
        <v>146</v>
      </c>
      <c r="C58" s="13" t="s">
        <v>147</v>
      </c>
      <c r="D58" s="37">
        <v>67</v>
      </c>
      <c r="E58" s="17" t="str">
        <f t="shared" si="0"/>
        <v>N</v>
      </c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5.75" customHeight="1">
      <c r="A59" s="11">
        <v>57</v>
      </c>
      <c r="B59" s="12" t="s">
        <v>148</v>
      </c>
      <c r="C59" s="13" t="s">
        <v>149</v>
      </c>
      <c r="D59" s="37">
        <v>51</v>
      </c>
      <c r="E59" s="17" t="str">
        <f t="shared" si="0"/>
        <v>N</v>
      </c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5.75" customHeight="1">
      <c r="A60" s="11">
        <v>58</v>
      </c>
      <c r="B60" s="12" t="s">
        <v>150</v>
      </c>
      <c r="C60" s="13" t="s">
        <v>151</v>
      </c>
      <c r="D60" s="37">
        <v>53</v>
      </c>
      <c r="E60" s="17" t="str">
        <f t="shared" si="0"/>
        <v>N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5.75" customHeight="1">
      <c r="A61" s="11">
        <v>59</v>
      </c>
      <c r="B61" s="12" t="s">
        <v>152</v>
      </c>
      <c r="C61" s="13" t="s">
        <v>153</v>
      </c>
      <c r="D61" s="37">
        <v>58</v>
      </c>
      <c r="E61" s="17" t="str">
        <f t="shared" si="0"/>
        <v>N</v>
      </c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5.75" customHeight="1">
      <c r="A62" s="11">
        <v>60</v>
      </c>
      <c r="B62" s="12" t="s">
        <v>154</v>
      </c>
      <c r="C62" s="13" t="s">
        <v>155</v>
      </c>
      <c r="D62" s="37">
        <v>60</v>
      </c>
      <c r="E62" s="17" t="str">
        <f t="shared" si="0"/>
        <v>N</v>
      </c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5.75" customHeight="1">
      <c r="A63" s="11">
        <v>61</v>
      </c>
      <c r="B63" s="12" t="s">
        <v>156</v>
      </c>
      <c r="C63" s="13" t="s">
        <v>157</v>
      </c>
      <c r="D63" s="37">
        <v>60</v>
      </c>
      <c r="E63" s="17" t="str">
        <f t="shared" si="0"/>
        <v>N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5.75" customHeight="1">
      <c r="A64" s="11">
        <v>62</v>
      </c>
      <c r="B64" s="12" t="s">
        <v>158</v>
      </c>
      <c r="C64" s="13" t="s">
        <v>159</v>
      </c>
      <c r="D64" s="37">
        <v>67</v>
      </c>
      <c r="E64" s="17" t="str">
        <f t="shared" si="0"/>
        <v>N</v>
      </c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5.75" customHeight="1">
      <c r="A65" s="11">
        <v>63</v>
      </c>
      <c r="B65" s="12" t="s">
        <v>160</v>
      </c>
      <c r="C65" s="13" t="s">
        <v>161</v>
      </c>
      <c r="D65" s="37">
        <v>63</v>
      </c>
      <c r="E65" s="17" t="str">
        <f t="shared" si="0"/>
        <v>N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5.75" customHeight="1">
      <c r="A66" s="11">
        <v>64</v>
      </c>
      <c r="B66" s="12" t="s">
        <v>162</v>
      </c>
      <c r="C66" s="13" t="s">
        <v>163</v>
      </c>
      <c r="D66" s="37">
        <v>65</v>
      </c>
      <c r="E66" s="17" t="str">
        <f t="shared" si="0"/>
        <v>N</v>
      </c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5.75" customHeight="1">
      <c r="A67" s="11">
        <v>65</v>
      </c>
      <c r="B67" s="12" t="s">
        <v>164</v>
      </c>
      <c r="C67" s="13" t="s">
        <v>165</v>
      </c>
      <c r="D67" s="37">
        <v>63</v>
      </c>
      <c r="E67" s="17" t="str">
        <f t="shared" si="0"/>
        <v>N</v>
      </c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5.75" customHeight="1">
      <c r="A68" s="11">
        <v>66</v>
      </c>
      <c r="B68" s="12" t="s">
        <v>166</v>
      </c>
      <c r="C68" s="13" t="s">
        <v>167</v>
      </c>
      <c r="D68" s="37">
        <v>56</v>
      </c>
      <c r="E68" s="17" t="str">
        <f t="shared" ref="E68:E126" si="1">IF(D68&lt;=48,"Y","N")</f>
        <v>N</v>
      </c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5.75" customHeight="1">
      <c r="A69" s="11">
        <v>67</v>
      </c>
      <c r="B69" s="12" t="s">
        <v>168</v>
      </c>
      <c r="C69" s="13" t="s">
        <v>169</v>
      </c>
      <c r="D69" s="37">
        <v>63</v>
      </c>
      <c r="E69" s="17" t="str">
        <f t="shared" si="1"/>
        <v>N</v>
      </c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5.75" customHeight="1">
      <c r="A70" s="11">
        <v>68</v>
      </c>
      <c r="B70" s="12" t="s">
        <v>170</v>
      </c>
      <c r="C70" s="13" t="s">
        <v>171</v>
      </c>
      <c r="D70" s="37">
        <v>56</v>
      </c>
      <c r="E70" s="17" t="str">
        <f t="shared" si="1"/>
        <v>N</v>
      </c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5.75" customHeight="1">
      <c r="A71" s="11">
        <v>69</v>
      </c>
      <c r="B71" s="12" t="s">
        <v>172</v>
      </c>
      <c r="C71" s="13" t="s">
        <v>173</v>
      </c>
      <c r="D71" s="37">
        <v>67</v>
      </c>
      <c r="E71" s="17" t="str">
        <f t="shared" si="1"/>
        <v>N</v>
      </c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5.75" customHeight="1">
      <c r="A72" s="11">
        <v>70</v>
      </c>
      <c r="B72" s="12" t="s">
        <v>174</v>
      </c>
      <c r="C72" s="13" t="s">
        <v>175</v>
      </c>
      <c r="D72" s="37">
        <v>65</v>
      </c>
      <c r="E72" s="17" t="str">
        <f t="shared" si="1"/>
        <v>N</v>
      </c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5.75" customHeight="1">
      <c r="A73" s="11">
        <v>71</v>
      </c>
      <c r="B73" s="12" t="s">
        <v>176</v>
      </c>
      <c r="C73" s="13" t="s">
        <v>177</v>
      </c>
      <c r="D73" s="37">
        <v>56</v>
      </c>
      <c r="E73" s="17" t="str">
        <f t="shared" si="1"/>
        <v>N</v>
      </c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5.75" customHeight="1">
      <c r="A74" s="11">
        <v>72</v>
      </c>
      <c r="B74" s="12" t="s">
        <v>178</v>
      </c>
      <c r="C74" s="13" t="s">
        <v>179</v>
      </c>
      <c r="D74" s="37">
        <v>63</v>
      </c>
      <c r="E74" s="17" t="str">
        <f t="shared" si="1"/>
        <v>N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5.75" customHeight="1">
      <c r="A75" s="11">
        <v>73</v>
      </c>
      <c r="B75" s="12" t="s">
        <v>180</v>
      </c>
      <c r="C75" s="13" t="s">
        <v>181</v>
      </c>
      <c r="D75" s="37">
        <v>67</v>
      </c>
      <c r="E75" s="17" t="str">
        <f t="shared" si="1"/>
        <v>N</v>
      </c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5.75" customHeight="1">
      <c r="A76" s="11">
        <v>74</v>
      </c>
      <c r="B76" s="12" t="s">
        <v>182</v>
      </c>
      <c r="C76" s="13" t="s">
        <v>183</v>
      </c>
      <c r="D76" s="37">
        <v>60</v>
      </c>
      <c r="E76" s="17" t="str">
        <f t="shared" si="1"/>
        <v>N</v>
      </c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5.75" customHeight="1">
      <c r="A77" s="11">
        <v>75</v>
      </c>
      <c r="B77" s="12" t="s">
        <v>184</v>
      </c>
      <c r="C77" s="13" t="s">
        <v>185</v>
      </c>
      <c r="D77" s="37">
        <v>63</v>
      </c>
      <c r="E77" s="17" t="str">
        <f t="shared" si="1"/>
        <v>N</v>
      </c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5.75" customHeight="1">
      <c r="A78" s="11">
        <v>76</v>
      </c>
      <c r="B78" s="12" t="s">
        <v>186</v>
      </c>
      <c r="C78" s="13" t="s">
        <v>187</v>
      </c>
      <c r="D78" s="37">
        <v>70</v>
      </c>
      <c r="E78" s="17" t="str">
        <f t="shared" si="1"/>
        <v>N</v>
      </c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5.75" customHeight="1">
      <c r="A79" s="11">
        <v>77</v>
      </c>
      <c r="B79" s="12" t="s">
        <v>188</v>
      </c>
      <c r="C79" s="13" t="s">
        <v>189</v>
      </c>
      <c r="D79" s="37">
        <v>60</v>
      </c>
      <c r="E79" s="17" t="str">
        <f t="shared" si="1"/>
        <v>N</v>
      </c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5.75" customHeight="1">
      <c r="A80" s="11">
        <v>78</v>
      </c>
      <c r="B80" s="12" t="s">
        <v>190</v>
      </c>
      <c r="C80" s="13" t="s">
        <v>191</v>
      </c>
      <c r="D80" s="37">
        <v>46</v>
      </c>
      <c r="E80" s="17" t="str">
        <f t="shared" si="1"/>
        <v>Y</v>
      </c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5.75" customHeight="1">
      <c r="A81" s="11">
        <v>79</v>
      </c>
      <c r="B81" s="12" t="s">
        <v>192</v>
      </c>
      <c r="C81" s="13" t="s">
        <v>193</v>
      </c>
      <c r="D81" s="37">
        <v>65</v>
      </c>
      <c r="E81" s="17" t="str">
        <f t="shared" si="1"/>
        <v>N</v>
      </c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5.75" customHeight="1">
      <c r="A82" s="11">
        <v>80</v>
      </c>
      <c r="B82" s="12" t="s">
        <v>194</v>
      </c>
      <c r="C82" s="13" t="s">
        <v>195</v>
      </c>
      <c r="D82" s="37">
        <v>65</v>
      </c>
      <c r="E82" s="17" t="str">
        <f t="shared" si="1"/>
        <v>N</v>
      </c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5.75" customHeight="1">
      <c r="A83" s="11">
        <v>81</v>
      </c>
      <c r="B83" s="12" t="s">
        <v>196</v>
      </c>
      <c r="C83" s="13" t="s">
        <v>197</v>
      </c>
      <c r="D83" s="37">
        <v>58</v>
      </c>
      <c r="E83" s="17" t="str">
        <f t="shared" si="1"/>
        <v>N</v>
      </c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5.75" customHeight="1">
      <c r="A84" s="11">
        <v>82</v>
      </c>
      <c r="B84" s="12" t="s">
        <v>198</v>
      </c>
      <c r="C84" s="13" t="s">
        <v>199</v>
      </c>
      <c r="D84" s="37">
        <v>63</v>
      </c>
      <c r="E84" s="17" t="str">
        <f t="shared" si="1"/>
        <v>N</v>
      </c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5.75" customHeight="1">
      <c r="A85" s="11">
        <v>83</v>
      </c>
      <c r="B85" s="12" t="s">
        <v>200</v>
      </c>
      <c r="C85" s="13" t="s">
        <v>201</v>
      </c>
      <c r="D85" s="37">
        <v>70</v>
      </c>
      <c r="E85" s="17" t="str">
        <f t="shared" si="1"/>
        <v>N</v>
      </c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5.75" customHeight="1">
      <c r="A86" s="11">
        <v>84</v>
      </c>
      <c r="B86" s="12" t="s">
        <v>202</v>
      </c>
      <c r="C86" s="13" t="s">
        <v>203</v>
      </c>
      <c r="D86" s="37">
        <v>56</v>
      </c>
      <c r="E86" s="17" t="str">
        <f t="shared" si="1"/>
        <v>N</v>
      </c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5.75" customHeight="1">
      <c r="A87" s="11">
        <v>85</v>
      </c>
      <c r="B87" s="12" t="s">
        <v>204</v>
      </c>
      <c r="C87" s="13" t="s">
        <v>205</v>
      </c>
      <c r="D87" s="37">
        <v>67</v>
      </c>
      <c r="E87" s="17" t="str">
        <f t="shared" si="1"/>
        <v>N</v>
      </c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5.75" customHeight="1">
      <c r="A88" s="11">
        <v>86</v>
      </c>
      <c r="B88" s="12" t="s">
        <v>206</v>
      </c>
      <c r="C88" s="13" t="s">
        <v>207</v>
      </c>
      <c r="D88" s="37">
        <v>67</v>
      </c>
      <c r="E88" s="17" t="str">
        <f t="shared" si="1"/>
        <v>N</v>
      </c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5.75" customHeight="1">
      <c r="A89" s="11">
        <v>87</v>
      </c>
      <c r="B89" s="12" t="s">
        <v>208</v>
      </c>
      <c r="C89" s="13" t="s">
        <v>209</v>
      </c>
      <c r="D89" s="37">
        <v>70</v>
      </c>
      <c r="E89" s="17" t="str">
        <f t="shared" si="1"/>
        <v>N</v>
      </c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5.75" customHeight="1">
      <c r="A90" s="11">
        <v>88</v>
      </c>
      <c r="B90" s="12" t="s">
        <v>210</v>
      </c>
      <c r="C90" s="13" t="s">
        <v>211</v>
      </c>
      <c r="D90" s="37">
        <v>67</v>
      </c>
      <c r="E90" s="17" t="str">
        <f t="shared" si="1"/>
        <v>N</v>
      </c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5.75" customHeight="1">
      <c r="A91" s="11">
        <v>89</v>
      </c>
      <c r="B91" s="12" t="s">
        <v>212</v>
      </c>
      <c r="C91" s="13" t="s">
        <v>213</v>
      </c>
      <c r="D91" s="37">
        <v>53</v>
      </c>
      <c r="E91" s="17" t="str">
        <f t="shared" si="1"/>
        <v>N</v>
      </c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5.75" customHeight="1">
      <c r="A92" s="11">
        <v>90</v>
      </c>
      <c r="B92" s="12" t="s">
        <v>214</v>
      </c>
      <c r="C92" s="13" t="s">
        <v>215</v>
      </c>
      <c r="D92" s="37">
        <v>70</v>
      </c>
      <c r="E92" s="17" t="str">
        <f t="shared" si="1"/>
        <v>N</v>
      </c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5.75" customHeight="1">
      <c r="A93" s="11">
        <v>91</v>
      </c>
      <c r="B93" s="12" t="s">
        <v>216</v>
      </c>
      <c r="C93" s="13" t="s">
        <v>217</v>
      </c>
      <c r="D93" s="37">
        <v>60</v>
      </c>
      <c r="E93" s="17" t="str">
        <f t="shared" si="1"/>
        <v>N</v>
      </c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5.75" customHeight="1">
      <c r="A94" s="11">
        <v>92</v>
      </c>
      <c r="B94" s="12" t="s">
        <v>218</v>
      </c>
      <c r="C94" s="13" t="s">
        <v>219</v>
      </c>
      <c r="D94" s="37">
        <v>56</v>
      </c>
      <c r="E94" s="17" t="str">
        <f t="shared" si="1"/>
        <v>N</v>
      </c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5.75" customHeight="1">
      <c r="A95" s="11">
        <v>93</v>
      </c>
      <c r="B95" s="12" t="s">
        <v>220</v>
      </c>
      <c r="C95" s="13" t="s">
        <v>221</v>
      </c>
      <c r="D95" s="37">
        <v>58</v>
      </c>
      <c r="E95" s="17" t="str">
        <f t="shared" si="1"/>
        <v>N</v>
      </c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5.75" customHeight="1">
      <c r="A96" s="11">
        <v>94</v>
      </c>
      <c r="B96" s="12" t="s">
        <v>222</v>
      </c>
      <c r="C96" s="13" t="s">
        <v>223</v>
      </c>
      <c r="D96" s="37">
        <v>67</v>
      </c>
      <c r="E96" s="17" t="str">
        <f t="shared" si="1"/>
        <v>N</v>
      </c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5.75" customHeight="1">
      <c r="A97" s="11">
        <v>95</v>
      </c>
      <c r="B97" s="12" t="s">
        <v>224</v>
      </c>
      <c r="C97" s="13" t="s">
        <v>225</v>
      </c>
      <c r="D97" s="37">
        <v>63</v>
      </c>
      <c r="E97" s="17" t="str">
        <f t="shared" si="1"/>
        <v>N</v>
      </c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5.75" customHeight="1">
      <c r="A98" s="11">
        <v>96</v>
      </c>
      <c r="B98" s="12" t="s">
        <v>226</v>
      </c>
      <c r="C98" s="13" t="s">
        <v>227</v>
      </c>
      <c r="D98" s="37">
        <v>67</v>
      </c>
      <c r="E98" s="17" t="str">
        <f t="shared" si="1"/>
        <v>N</v>
      </c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5.75" customHeight="1">
      <c r="A99" s="11">
        <v>97</v>
      </c>
      <c r="B99" s="12" t="s">
        <v>228</v>
      </c>
      <c r="C99" s="13" t="s">
        <v>229</v>
      </c>
      <c r="D99" s="37">
        <v>67</v>
      </c>
      <c r="E99" s="17" t="str">
        <f t="shared" si="1"/>
        <v>N</v>
      </c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5.75" customHeight="1">
      <c r="A100" s="11">
        <v>98</v>
      </c>
      <c r="B100" s="12" t="s">
        <v>230</v>
      </c>
      <c r="C100" s="13" t="s">
        <v>231</v>
      </c>
      <c r="D100" s="37">
        <v>56</v>
      </c>
      <c r="E100" s="17" t="str">
        <f t="shared" si="1"/>
        <v>N</v>
      </c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5.75" customHeight="1">
      <c r="A101" s="11">
        <v>99</v>
      </c>
      <c r="B101" s="12" t="s">
        <v>232</v>
      </c>
      <c r="C101" s="13" t="s">
        <v>233</v>
      </c>
      <c r="D101" s="37">
        <v>70</v>
      </c>
      <c r="E101" s="17" t="str">
        <f t="shared" si="1"/>
        <v>N</v>
      </c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5.75" customHeight="1">
      <c r="A102" s="11">
        <v>100</v>
      </c>
      <c r="B102" s="38" t="s">
        <v>234</v>
      </c>
      <c r="C102" s="19" t="s">
        <v>235</v>
      </c>
      <c r="D102" s="37">
        <v>65</v>
      </c>
      <c r="E102" s="17" t="str">
        <f t="shared" si="1"/>
        <v>N</v>
      </c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5.75" customHeight="1">
      <c r="A103" s="11">
        <v>101</v>
      </c>
      <c r="B103" s="12" t="s">
        <v>236</v>
      </c>
      <c r="C103" s="13" t="s">
        <v>237</v>
      </c>
      <c r="D103" s="37">
        <v>63</v>
      </c>
      <c r="E103" s="17" t="str">
        <f t="shared" si="1"/>
        <v>N</v>
      </c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5.75" customHeight="1">
      <c r="A104" s="11">
        <v>102</v>
      </c>
      <c r="B104" s="12" t="s">
        <v>238</v>
      </c>
      <c r="C104" s="13" t="s">
        <v>239</v>
      </c>
      <c r="D104" s="37">
        <v>67</v>
      </c>
      <c r="E104" s="17" t="str">
        <f t="shared" si="1"/>
        <v>N</v>
      </c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5.75" customHeight="1">
      <c r="A105" s="11">
        <v>103</v>
      </c>
      <c r="B105" s="12" t="s">
        <v>240</v>
      </c>
      <c r="C105" s="13" t="s">
        <v>241</v>
      </c>
      <c r="D105" s="37">
        <v>70</v>
      </c>
      <c r="E105" s="17" t="str">
        <f t="shared" si="1"/>
        <v>N</v>
      </c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5.75" customHeight="1">
      <c r="A106" s="11">
        <v>104</v>
      </c>
      <c r="B106" s="12" t="s">
        <v>242</v>
      </c>
      <c r="C106" s="13" t="s">
        <v>243</v>
      </c>
      <c r="D106" s="37">
        <v>56</v>
      </c>
      <c r="E106" s="17" t="str">
        <f t="shared" si="1"/>
        <v>N</v>
      </c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5.75" customHeight="1">
      <c r="A107" s="11">
        <v>105</v>
      </c>
      <c r="B107" s="12" t="s">
        <v>244</v>
      </c>
      <c r="C107" s="13" t="s">
        <v>245</v>
      </c>
      <c r="D107" s="37">
        <v>67</v>
      </c>
      <c r="E107" s="17" t="str">
        <f t="shared" si="1"/>
        <v>N</v>
      </c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5.75" customHeight="1">
      <c r="A108" s="11">
        <v>106</v>
      </c>
      <c r="B108" s="12" t="s">
        <v>246</v>
      </c>
      <c r="C108" s="13" t="s">
        <v>247</v>
      </c>
      <c r="D108" s="37">
        <v>70</v>
      </c>
      <c r="E108" s="17" t="str">
        <f t="shared" si="1"/>
        <v>N</v>
      </c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5.75" customHeight="1">
      <c r="A109" s="11">
        <v>107</v>
      </c>
      <c r="B109" s="12" t="s">
        <v>248</v>
      </c>
      <c r="C109" s="13" t="s">
        <v>249</v>
      </c>
      <c r="D109" s="37">
        <v>65</v>
      </c>
      <c r="E109" s="17" t="str">
        <f t="shared" si="1"/>
        <v>N</v>
      </c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5.75" customHeight="1">
      <c r="A110" s="11">
        <v>108</v>
      </c>
      <c r="B110" s="12" t="s">
        <v>250</v>
      </c>
      <c r="C110" s="13" t="s">
        <v>251</v>
      </c>
      <c r="D110" s="37">
        <v>46</v>
      </c>
      <c r="E110" s="17" t="str">
        <f t="shared" si="1"/>
        <v>Y</v>
      </c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5.75" customHeight="1">
      <c r="A111" s="11">
        <v>109</v>
      </c>
      <c r="B111" s="12" t="s">
        <v>252</v>
      </c>
      <c r="C111" s="13" t="s">
        <v>253</v>
      </c>
      <c r="D111" s="37">
        <v>51</v>
      </c>
      <c r="E111" s="17" t="str">
        <f t="shared" si="1"/>
        <v>N</v>
      </c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5.75" customHeight="1">
      <c r="A112" s="11">
        <v>110</v>
      </c>
      <c r="B112" s="12" t="s">
        <v>254</v>
      </c>
      <c r="C112" s="13" t="s">
        <v>255</v>
      </c>
      <c r="D112" s="37">
        <v>46</v>
      </c>
      <c r="E112" s="17" t="str">
        <f t="shared" si="1"/>
        <v>Y</v>
      </c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5.75" customHeight="1">
      <c r="A113" s="11">
        <v>111</v>
      </c>
      <c r="B113" s="12" t="s">
        <v>256</v>
      </c>
      <c r="C113" s="13" t="s">
        <v>257</v>
      </c>
      <c r="D113" s="37">
        <v>70</v>
      </c>
      <c r="E113" s="17" t="str">
        <f t="shared" si="1"/>
        <v>N</v>
      </c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5.75" customHeight="1">
      <c r="A114" s="11">
        <v>112</v>
      </c>
      <c r="B114" s="12" t="s">
        <v>258</v>
      </c>
      <c r="C114" s="13" t="s">
        <v>259</v>
      </c>
      <c r="D114" s="37">
        <v>70</v>
      </c>
      <c r="E114" s="17" t="str">
        <f t="shared" si="1"/>
        <v>N</v>
      </c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5.75" customHeight="1">
      <c r="A115" s="11">
        <v>113</v>
      </c>
      <c r="B115" s="12" t="s">
        <v>260</v>
      </c>
      <c r="C115" s="13" t="s">
        <v>261</v>
      </c>
      <c r="D115" s="37">
        <v>63</v>
      </c>
      <c r="E115" s="17" t="str">
        <f t="shared" si="1"/>
        <v>N</v>
      </c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5.75" customHeight="1">
      <c r="A116" s="11">
        <v>114</v>
      </c>
      <c r="B116" s="12" t="s">
        <v>262</v>
      </c>
      <c r="C116" s="13" t="s">
        <v>263</v>
      </c>
      <c r="D116" s="37">
        <v>58</v>
      </c>
      <c r="E116" s="17" t="str">
        <f t="shared" si="1"/>
        <v>N</v>
      </c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5.75" customHeight="1">
      <c r="A117" s="11">
        <v>115</v>
      </c>
      <c r="B117" s="12" t="s">
        <v>264</v>
      </c>
      <c r="C117" s="13" t="s">
        <v>265</v>
      </c>
      <c r="D117" s="37">
        <v>65</v>
      </c>
      <c r="E117" s="17" t="str">
        <f t="shared" si="1"/>
        <v>N</v>
      </c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5.75" customHeight="1">
      <c r="A118" s="11">
        <v>116</v>
      </c>
      <c r="B118" s="12" t="s">
        <v>266</v>
      </c>
      <c r="C118" s="13" t="s">
        <v>267</v>
      </c>
      <c r="D118" s="37">
        <v>56</v>
      </c>
      <c r="E118" s="17" t="str">
        <f t="shared" si="1"/>
        <v>N</v>
      </c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5.75" customHeight="1">
      <c r="A119" s="11">
        <v>117</v>
      </c>
      <c r="B119" s="12" t="s">
        <v>268</v>
      </c>
      <c r="C119" s="13" t="s">
        <v>269</v>
      </c>
      <c r="D119" s="37">
        <v>56</v>
      </c>
      <c r="E119" s="17" t="str">
        <f t="shared" si="1"/>
        <v>N</v>
      </c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5.75" customHeight="1">
      <c r="A120" s="11">
        <v>118</v>
      </c>
      <c r="B120" s="12" t="s">
        <v>270</v>
      </c>
      <c r="C120" s="13" t="s">
        <v>271</v>
      </c>
      <c r="D120" s="37">
        <v>67</v>
      </c>
      <c r="E120" s="17" t="str">
        <f t="shared" si="1"/>
        <v>N</v>
      </c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5.75" customHeight="1">
      <c r="A121" s="11">
        <v>119</v>
      </c>
      <c r="B121" s="12" t="s">
        <v>272</v>
      </c>
      <c r="C121" s="20" t="s">
        <v>273</v>
      </c>
      <c r="D121" s="37">
        <v>56</v>
      </c>
      <c r="E121" s="17" t="str">
        <f t="shared" si="1"/>
        <v>N</v>
      </c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5.75" customHeight="1">
      <c r="A122" s="11">
        <v>120</v>
      </c>
      <c r="B122" s="12" t="s">
        <v>274</v>
      </c>
      <c r="C122" s="20" t="s">
        <v>275</v>
      </c>
      <c r="D122" s="37">
        <v>60</v>
      </c>
      <c r="E122" s="17" t="str">
        <f t="shared" si="1"/>
        <v>N</v>
      </c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5.75" customHeight="1">
      <c r="A123" s="11">
        <v>121</v>
      </c>
      <c r="B123" s="12" t="s">
        <v>276</v>
      </c>
      <c r="C123" s="20" t="s">
        <v>277</v>
      </c>
      <c r="D123" s="37">
        <v>53</v>
      </c>
      <c r="E123" s="17" t="str">
        <f t="shared" si="1"/>
        <v>N</v>
      </c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5.75" customHeight="1">
      <c r="A124" s="11">
        <v>122</v>
      </c>
      <c r="B124" s="12" t="s">
        <v>278</v>
      </c>
      <c r="C124" s="20" t="s">
        <v>279</v>
      </c>
      <c r="D124" s="37">
        <v>46</v>
      </c>
      <c r="E124" s="17" t="str">
        <f t="shared" si="1"/>
        <v>Y</v>
      </c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5.75" customHeight="1">
      <c r="A125" s="41">
        <v>123</v>
      </c>
      <c r="B125" s="38" t="s">
        <v>280</v>
      </c>
      <c r="C125" s="49" t="s">
        <v>281</v>
      </c>
      <c r="D125" s="37">
        <v>0</v>
      </c>
      <c r="E125" s="17" t="str">
        <f t="shared" si="1"/>
        <v>Y</v>
      </c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5.75" customHeight="1">
      <c r="A126" s="11">
        <v>124</v>
      </c>
      <c r="B126" s="12" t="s">
        <v>282</v>
      </c>
      <c r="C126" s="40" t="s">
        <v>283</v>
      </c>
      <c r="D126" s="37">
        <v>51</v>
      </c>
      <c r="E126" s="17" t="str">
        <f t="shared" si="1"/>
        <v>N</v>
      </c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4.25" customHeight="1">
      <c r="A127" s="43"/>
      <c r="B127" s="43"/>
      <c r="C127" s="43"/>
      <c r="D127" s="35"/>
      <c r="E127" s="64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4.25" customHeight="1">
      <c r="A128" s="43"/>
      <c r="B128" s="43"/>
      <c r="C128" s="43"/>
      <c r="D128" s="35"/>
      <c r="E128" s="35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4.25" customHeight="1">
      <c r="A129" s="43"/>
      <c r="B129" s="43"/>
      <c r="C129" s="43"/>
      <c r="D129" s="35"/>
      <c r="E129" s="35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4.25" customHeight="1">
      <c r="A130" s="43"/>
      <c r="B130" s="43"/>
      <c r="C130" s="43"/>
      <c r="D130" s="35"/>
      <c r="E130" s="35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4.25" customHeight="1">
      <c r="A131" s="43"/>
      <c r="B131" s="43"/>
      <c r="C131" s="43"/>
      <c r="D131" s="35"/>
      <c r="E131" s="35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4.25" customHeight="1">
      <c r="A132" s="43"/>
      <c r="B132" s="43"/>
      <c r="C132" s="43"/>
      <c r="D132" s="35"/>
      <c r="E132" s="35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4.25" customHeight="1">
      <c r="A133" s="43"/>
      <c r="B133" s="43"/>
      <c r="C133" s="43"/>
      <c r="D133" s="35"/>
      <c r="E133" s="35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>
      <c r="A134" s="43"/>
      <c r="B134" s="43"/>
      <c r="C134" s="43"/>
      <c r="D134" s="35"/>
      <c r="E134" s="35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4.25" customHeight="1">
      <c r="A135" s="43"/>
      <c r="B135" s="43"/>
      <c r="C135" s="43"/>
      <c r="D135" s="35"/>
      <c r="E135" s="35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4.25" customHeight="1">
      <c r="A136" s="43"/>
      <c r="B136" s="43"/>
      <c r="C136" s="43"/>
      <c r="D136" s="35"/>
      <c r="E136" s="35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4.25" customHeight="1">
      <c r="A137" s="43"/>
      <c r="B137" s="43"/>
      <c r="C137" s="43"/>
      <c r="D137" s="35"/>
      <c r="E137" s="35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4.25" customHeight="1">
      <c r="A138" s="43"/>
      <c r="B138" s="43"/>
      <c r="C138" s="43"/>
      <c r="D138" s="35"/>
      <c r="E138" s="35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4.25" customHeight="1">
      <c r="A139" s="43"/>
      <c r="B139" s="43"/>
      <c r="C139" s="43"/>
      <c r="D139" s="35"/>
      <c r="E139" s="35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4.25" customHeight="1">
      <c r="A140" s="43"/>
      <c r="B140" s="43"/>
      <c r="C140" s="43"/>
      <c r="D140" s="35"/>
      <c r="E140" s="35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4.25" customHeight="1">
      <c r="A141" s="43"/>
      <c r="B141" s="43"/>
      <c r="C141" s="43"/>
      <c r="D141" s="35"/>
      <c r="E141" s="35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>
      <c r="A142" s="43"/>
      <c r="B142" s="43"/>
      <c r="C142" s="43"/>
      <c r="D142" s="35"/>
      <c r="E142" s="35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4.25" customHeight="1">
      <c r="A143" s="43"/>
      <c r="B143" s="43"/>
      <c r="C143" s="43"/>
      <c r="D143" s="35"/>
      <c r="E143" s="35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4.25" customHeight="1">
      <c r="A144" s="43"/>
      <c r="B144" s="43"/>
      <c r="C144" s="43"/>
      <c r="D144" s="35"/>
      <c r="E144" s="35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4.25" customHeight="1">
      <c r="A145" s="43"/>
      <c r="B145" s="43"/>
      <c r="C145" s="43"/>
      <c r="D145" s="35"/>
      <c r="E145" s="35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4.25" customHeight="1">
      <c r="A146" s="43"/>
      <c r="B146" s="43"/>
      <c r="C146" s="43"/>
      <c r="D146" s="35"/>
      <c r="E146" s="35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4.25" customHeight="1">
      <c r="A147" s="43"/>
      <c r="B147" s="43"/>
      <c r="C147" s="43"/>
      <c r="D147" s="35"/>
      <c r="E147" s="35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4.25" customHeight="1">
      <c r="A148" s="43"/>
      <c r="B148" s="43"/>
      <c r="C148" s="43"/>
      <c r="D148" s="35"/>
      <c r="E148" s="35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4.25" customHeight="1">
      <c r="A149" s="43"/>
      <c r="B149" s="43"/>
      <c r="C149" s="43"/>
      <c r="D149" s="35"/>
      <c r="E149" s="35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>
      <c r="A150" s="43"/>
      <c r="B150" s="43"/>
      <c r="C150" s="43"/>
      <c r="D150" s="35"/>
      <c r="E150" s="35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4.25" customHeight="1">
      <c r="A151" s="43"/>
      <c r="B151" s="43"/>
      <c r="C151" s="43"/>
      <c r="D151" s="35"/>
      <c r="E151" s="35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4.25" customHeight="1">
      <c r="A152" s="43"/>
      <c r="B152" s="43"/>
      <c r="C152" s="43"/>
      <c r="D152" s="35"/>
      <c r="E152" s="35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4.25" customHeight="1">
      <c r="A153" s="43"/>
      <c r="B153" s="43"/>
      <c r="C153" s="43"/>
      <c r="D153" s="35"/>
      <c r="E153" s="35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4.25" customHeight="1">
      <c r="A154" s="43"/>
      <c r="B154" s="43"/>
      <c r="C154" s="43"/>
      <c r="D154" s="35"/>
      <c r="E154" s="35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4.25" customHeight="1">
      <c r="A155" s="43"/>
      <c r="B155" s="43"/>
      <c r="C155" s="43"/>
      <c r="D155" s="35"/>
      <c r="E155" s="35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4.25" customHeight="1">
      <c r="A156" s="43"/>
      <c r="B156" s="43"/>
      <c r="C156" s="43"/>
      <c r="D156" s="35"/>
      <c r="E156" s="35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4.25" customHeight="1">
      <c r="A157" s="43"/>
      <c r="B157" s="43"/>
      <c r="C157" s="43"/>
      <c r="D157" s="35"/>
      <c r="E157" s="35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>
      <c r="A158" s="43"/>
      <c r="B158" s="43"/>
      <c r="C158" s="43"/>
      <c r="D158" s="35"/>
      <c r="E158" s="35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4.25" customHeight="1">
      <c r="A159" s="43"/>
      <c r="B159" s="43"/>
      <c r="C159" s="43"/>
      <c r="D159" s="35"/>
      <c r="E159" s="35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4.25" customHeight="1">
      <c r="A160" s="43"/>
      <c r="B160" s="43"/>
      <c r="C160" s="43"/>
      <c r="D160" s="35"/>
      <c r="E160" s="35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4.25" customHeight="1">
      <c r="A161" s="43"/>
      <c r="B161" s="43"/>
      <c r="C161" s="43"/>
      <c r="D161" s="35"/>
      <c r="E161" s="35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4.25" customHeight="1">
      <c r="A162" s="43"/>
      <c r="B162" s="43"/>
      <c r="C162" s="43"/>
      <c r="D162" s="35"/>
      <c r="E162" s="35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4.25" customHeight="1">
      <c r="A163" s="43"/>
      <c r="B163" s="43"/>
      <c r="C163" s="43"/>
      <c r="D163" s="35"/>
      <c r="E163" s="35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4.25" customHeight="1">
      <c r="A164" s="43"/>
      <c r="B164" s="43"/>
      <c r="C164" s="43"/>
      <c r="D164" s="35"/>
      <c r="E164" s="35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4.25" customHeight="1">
      <c r="A165" s="43"/>
      <c r="B165" s="43"/>
      <c r="C165" s="43"/>
      <c r="D165" s="35"/>
      <c r="E165" s="35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>
      <c r="A166" s="43"/>
      <c r="B166" s="43"/>
      <c r="C166" s="43"/>
      <c r="D166" s="35"/>
      <c r="E166" s="35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4.25" customHeight="1">
      <c r="A167" s="43"/>
      <c r="B167" s="43"/>
      <c r="C167" s="43"/>
      <c r="D167" s="35"/>
      <c r="E167" s="35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4.25" customHeight="1">
      <c r="A168" s="43"/>
      <c r="B168" s="43"/>
      <c r="C168" s="43"/>
      <c r="D168" s="35"/>
      <c r="E168" s="35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4.25" customHeight="1">
      <c r="A169" s="43"/>
      <c r="B169" s="43"/>
      <c r="C169" s="43"/>
      <c r="D169" s="35"/>
      <c r="E169" s="35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4.25" customHeight="1">
      <c r="A170" s="43"/>
      <c r="B170" s="43"/>
      <c r="C170" s="43"/>
      <c r="D170" s="35"/>
      <c r="E170" s="35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4.25" customHeight="1">
      <c r="A171" s="43"/>
      <c r="B171" s="43"/>
      <c r="C171" s="43"/>
      <c r="D171" s="35"/>
      <c r="E171" s="35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4.25" customHeight="1">
      <c r="A172" s="43"/>
      <c r="B172" s="43"/>
      <c r="C172" s="43"/>
      <c r="D172" s="35"/>
      <c r="E172" s="35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4.25" customHeight="1">
      <c r="A173" s="43"/>
      <c r="B173" s="43"/>
      <c r="C173" s="43"/>
      <c r="D173" s="35"/>
      <c r="E173" s="35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>
      <c r="A174" s="43"/>
      <c r="B174" s="43"/>
      <c r="C174" s="43"/>
      <c r="D174" s="35"/>
      <c r="E174" s="35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4.25" customHeight="1">
      <c r="A175" s="43"/>
      <c r="B175" s="43"/>
      <c r="C175" s="43"/>
      <c r="D175" s="35"/>
      <c r="E175" s="35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4.25" customHeight="1">
      <c r="A176" s="43"/>
      <c r="B176" s="43"/>
      <c r="C176" s="43"/>
      <c r="D176" s="35"/>
      <c r="E176" s="35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4.25" customHeight="1">
      <c r="A177" s="43"/>
      <c r="B177" s="43"/>
      <c r="C177" s="43"/>
      <c r="D177" s="35"/>
      <c r="E177" s="35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4.25" customHeight="1">
      <c r="A178" s="43"/>
      <c r="B178" s="43"/>
      <c r="C178" s="43"/>
      <c r="D178" s="35"/>
      <c r="E178" s="35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4.25" customHeight="1">
      <c r="A179" s="43"/>
      <c r="B179" s="43"/>
      <c r="C179" s="43"/>
      <c r="D179" s="35"/>
      <c r="E179" s="35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4.25" customHeight="1">
      <c r="A180" s="43"/>
      <c r="B180" s="43"/>
      <c r="C180" s="43"/>
      <c r="D180" s="35"/>
      <c r="E180" s="35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4.25" customHeight="1">
      <c r="A181" s="43"/>
      <c r="B181" s="43"/>
      <c r="C181" s="43"/>
      <c r="D181" s="35"/>
      <c r="E181" s="35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4.25" customHeight="1">
      <c r="A182" s="43"/>
      <c r="B182" s="43"/>
      <c r="C182" s="43"/>
      <c r="D182" s="35"/>
      <c r="E182" s="35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4.25" customHeight="1">
      <c r="A183" s="43"/>
      <c r="B183" s="43"/>
      <c r="C183" s="43"/>
      <c r="D183" s="35"/>
      <c r="E183" s="35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4.25" customHeight="1">
      <c r="A184" s="43"/>
      <c r="B184" s="43"/>
      <c r="C184" s="43"/>
      <c r="D184" s="35"/>
      <c r="E184" s="35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4.25" customHeight="1">
      <c r="A185" s="43"/>
      <c r="B185" s="43"/>
      <c r="C185" s="43"/>
      <c r="D185" s="35"/>
      <c r="E185" s="35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4.25" customHeight="1">
      <c r="A186" s="43"/>
      <c r="B186" s="43"/>
      <c r="C186" s="43"/>
      <c r="D186" s="35"/>
      <c r="E186" s="35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4.25" customHeight="1">
      <c r="A187" s="43"/>
      <c r="B187" s="43"/>
      <c r="C187" s="43"/>
      <c r="D187" s="35"/>
      <c r="E187" s="35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4.25" customHeight="1">
      <c r="A188" s="43"/>
      <c r="B188" s="43"/>
      <c r="C188" s="43"/>
      <c r="D188" s="35"/>
      <c r="E188" s="35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4.25" customHeight="1">
      <c r="A189" s="43"/>
      <c r="B189" s="43"/>
      <c r="C189" s="43"/>
      <c r="D189" s="35"/>
      <c r="E189" s="35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4.25" customHeight="1">
      <c r="A190" s="43"/>
      <c r="B190" s="43"/>
      <c r="C190" s="43"/>
      <c r="D190" s="35"/>
      <c r="E190" s="35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4.25" customHeight="1">
      <c r="A191" s="43"/>
      <c r="B191" s="43"/>
      <c r="C191" s="43"/>
      <c r="D191" s="35"/>
      <c r="E191" s="35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4.25" customHeight="1">
      <c r="A192" s="43"/>
      <c r="B192" s="43"/>
      <c r="C192" s="43"/>
      <c r="D192" s="35"/>
      <c r="E192" s="35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4.25" customHeight="1">
      <c r="A193" s="43"/>
      <c r="B193" s="43"/>
      <c r="C193" s="43"/>
      <c r="D193" s="35"/>
      <c r="E193" s="35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4.25" customHeight="1">
      <c r="A194" s="43"/>
      <c r="B194" s="43"/>
      <c r="C194" s="43"/>
      <c r="D194" s="35"/>
      <c r="E194" s="35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4.25" customHeight="1">
      <c r="A195" s="43"/>
      <c r="B195" s="43"/>
      <c r="C195" s="43"/>
      <c r="D195" s="35"/>
      <c r="E195" s="35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4.25" customHeight="1">
      <c r="A196" s="43"/>
      <c r="B196" s="43"/>
      <c r="C196" s="43"/>
      <c r="D196" s="35"/>
      <c r="E196" s="35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4.25" customHeight="1">
      <c r="A197" s="43"/>
      <c r="B197" s="43"/>
      <c r="C197" s="43"/>
      <c r="D197" s="35"/>
      <c r="E197" s="35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4.25" customHeight="1">
      <c r="A198" s="43"/>
      <c r="B198" s="43"/>
      <c r="C198" s="43"/>
      <c r="D198" s="35"/>
      <c r="E198" s="35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4.25" customHeight="1">
      <c r="A199" s="43"/>
      <c r="B199" s="43"/>
      <c r="C199" s="43"/>
      <c r="D199" s="35"/>
      <c r="E199" s="35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4.25" customHeight="1">
      <c r="A200" s="43"/>
      <c r="B200" s="43"/>
      <c r="C200" s="43"/>
      <c r="D200" s="35"/>
      <c r="E200" s="35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4.25" customHeight="1">
      <c r="A201" s="43"/>
      <c r="B201" s="43"/>
      <c r="C201" s="43"/>
      <c r="D201" s="35"/>
      <c r="E201" s="35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4.25" customHeight="1">
      <c r="A202" s="43"/>
      <c r="B202" s="43"/>
      <c r="C202" s="43"/>
      <c r="D202" s="35"/>
      <c r="E202" s="35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4.25" customHeight="1">
      <c r="A203" s="43"/>
      <c r="B203" s="43"/>
      <c r="C203" s="43"/>
      <c r="D203" s="35"/>
      <c r="E203" s="35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4.25" customHeight="1">
      <c r="A204" s="43"/>
      <c r="B204" s="43"/>
      <c r="C204" s="43"/>
      <c r="D204" s="35"/>
      <c r="E204" s="35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4.25" customHeight="1">
      <c r="A205" s="43"/>
      <c r="B205" s="43"/>
      <c r="C205" s="43"/>
      <c r="D205" s="35"/>
      <c r="E205" s="35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4.25" customHeight="1">
      <c r="A206" s="43"/>
      <c r="B206" s="43"/>
      <c r="C206" s="43"/>
      <c r="D206" s="35"/>
      <c r="E206" s="35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4.25" customHeight="1">
      <c r="A207" s="43"/>
      <c r="B207" s="43"/>
      <c r="C207" s="43"/>
      <c r="D207" s="35"/>
      <c r="E207" s="35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4.25" customHeight="1">
      <c r="A208" s="43"/>
      <c r="B208" s="43"/>
      <c r="C208" s="43"/>
      <c r="D208" s="35"/>
      <c r="E208" s="35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4.25" customHeight="1">
      <c r="A209" s="43"/>
      <c r="B209" s="43"/>
      <c r="C209" s="43"/>
      <c r="D209" s="35"/>
      <c r="E209" s="35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4.25" customHeight="1">
      <c r="A210" s="43"/>
      <c r="B210" s="43"/>
      <c r="C210" s="43"/>
      <c r="D210" s="35"/>
      <c r="E210" s="35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4.25" customHeight="1">
      <c r="A211" s="43"/>
      <c r="B211" s="43"/>
      <c r="C211" s="43"/>
      <c r="D211" s="35"/>
      <c r="E211" s="35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4.25" customHeight="1">
      <c r="A212" s="43"/>
      <c r="B212" s="43"/>
      <c r="C212" s="43"/>
      <c r="D212" s="35"/>
      <c r="E212" s="35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4.25" customHeight="1">
      <c r="A213" s="43"/>
      <c r="B213" s="43"/>
      <c r="C213" s="43"/>
      <c r="D213" s="35"/>
      <c r="E213" s="35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4.25" customHeight="1">
      <c r="A214" s="43"/>
      <c r="B214" s="43"/>
      <c r="C214" s="43"/>
      <c r="D214" s="35"/>
      <c r="E214" s="35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4.25" customHeight="1">
      <c r="A215" s="43"/>
      <c r="B215" s="43"/>
      <c r="C215" s="43"/>
      <c r="D215" s="35"/>
      <c r="E215" s="35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4.25" customHeight="1">
      <c r="A216" s="43"/>
      <c r="B216" s="43"/>
      <c r="C216" s="43"/>
      <c r="D216" s="35"/>
      <c r="E216" s="35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4.25" customHeight="1">
      <c r="A217" s="43"/>
      <c r="B217" s="43"/>
      <c r="C217" s="43"/>
      <c r="D217" s="35"/>
      <c r="E217" s="35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4.25" customHeight="1">
      <c r="A218" s="43"/>
      <c r="B218" s="43"/>
      <c r="C218" s="43"/>
      <c r="D218" s="35"/>
      <c r="E218" s="35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4.25" customHeight="1">
      <c r="A219" s="43"/>
      <c r="B219" s="43"/>
      <c r="C219" s="43"/>
      <c r="D219" s="35"/>
      <c r="E219" s="35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4.25" customHeight="1">
      <c r="A220" s="43"/>
      <c r="B220" s="43"/>
      <c r="C220" s="43"/>
      <c r="D220" s="35"/>
      <c r="E220" s="35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4.25" customHeight="1">
      <c r="A221" s="43"/>
      <c r="B221" s="43"/>
      <c r="C221" s="43"/>
      <c r="D221" s="35"/>
      <c r="E221" s="35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4.25" customHeight="1">
      <c r="A222" s="43"/>
      <c r="B222" s="43"/>
      <c r="C222" s="43"/>
      <c r="D222" s="35"/>
      <c r="E222" s="35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4.25" customHeight="1">
      <c r="A223" s="43"/>
      <c r="B223" s="43"/>
      <c r="C223" s="43"/>
      <c r="D223" s="35"/>
      <c r="E223" s="35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4.25" customHeight="1">
      <c r="A224" s="43"/>
      <c r="B224" s="43"/>
      <c r="C224" s="43"/>
      <c r="D224" s="35"/>
      <c r="E224" s="35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4.25" customHeight="1">
      <c r="A225" s="43"/>
      <c r="B225" s="43"/>
      <c r="C225" s="43"/>
      <c r="D225" s="35"/>
      <c r="E225" s="35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4.25" customHeight="1">
      <c r="A226" s="43"/>
      <c r="B226" s="43"/>
      <c r="C226" s="43"/>
      <c r="D226" s="35"/>
      <c r="E226" s="35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4.25" customHeight="1">
      <c r="A227" s="43"/>
      <c r="B227" s="43"/>
      <c r="C227" s="43"/>
      <c r="D227" s="35"/>
      <c r="E227" s="35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>
      <c r="A228" s="43"/>
      <c r="B228" s="43"/>
      <c r="C228" s="43"/>
      <c r="D228" s="35"/>
      <c r="E228" s="35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4.25" customHeight="1">
      <c r="A229" s="43"/>
      <c r="B229" s="43"/>
      <c r="C229" s="43"/>
      <c r="D229" s="35"/>
      <c r="E229" s="35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4.25" customHeight="1">
      <c r="A230" s="43"/>
      <c r="B230" s="43"/>
      <c r="C230" s="43"/>
      <c r="D230" s="35"/>
      <c r="E230" s="35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4.25" customHeight="1">
      <c r="A231" s="43"/>
      <c r="B231" s="43"/>
      <c r="C231" s="43"/>
      <c r="D231" s="35"/>
      <c r="E231" s="35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4.25" customHeight="1">
      <c r="A232" s="43"/>
      <c r="B232" s="43"/>
      <c r="C232" s="43"/>
      <c r="D232" s="35"/>
      <c r="E232" s="35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4.25" customHeight="1">
      <c r="A233" s="43"/>
      <c r="B233" s="43"/>
      <c r="C233" s="43"/>
      <c r="D233" s="35"/>
      <c r="E233" s="35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4.25" customHeight="1">
      <c r="A234" s="43"/>
      <c r="B234" s="43"/>
      <c r="C234" s="43"/>
      <c r="D234" s="35"/>
      <c r="E234" s="35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4.25" customHeight="1">
      <c r="A235" s="43"/>
      <c r="B235" s="43"/>
      <c r="C235" s="43"/>
      <c r="D235" s="35"/>
      <c r="E235" s="35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4.25" customHeight="1">
      <c r="A236" s="43"/>
      <c r="B236" s="43"/>
      <c r="C236" s="43"/>
      <c r="D236" s="35"/>
      <c r="E236" s="35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4.25" customHeight="1">
      <c r="A237" s="43"/>
      <c r="B237" s="43"/>
      <c r="C237" s="43"/>
      <c r="D237" s="35"/>
      <c r="E237" s="35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4.25" customHeight="1">
      <c r="A238" s="43"/>
      <c r="B238" s="43"/>
      <c r="C238" s="43"/>
      <c r="D238" s="35"/>
      <c r="E238" s="35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4.25" customHeight="1">
      <c r="A239" s="43"/>
      <c r="B239" s="43"/>
      <c r="C239" s="43"/>
      <c r="D239" s="35"/>
      <c r="E239" s="35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4.25" customHeight="1">
      <c r="A240" s="43"/>
      <c r="B240" s="43"/>
      <c r="C240" s="43"/>
      <c r="D240" s="35"/>
      <c r="E240" s="35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4.25" customHeight="1">
      <c r="A241" s="43"/>
      <c r="B241" s="43"/>
      <c r="C241" s="43"/>
      <c r="D241" s="35"/>
      <c r="E241" s="35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4.25" customHeight="1">
      <c r="A242" s="43"/>
      <c r="B242" s="43"/>
      <c r="C242" s="43"/>
      <c r="D242" s="35"/>
      <c r="E242" s="35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4.25" customHeight="1">
      <c r="A243" s="43"/>
      <c r="B243" s="43"/>
      <c r="C243" s="43"/>
      <c r="D243" s="35"/>
      <c r="E243" s="35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4.25" customHeight="1">
      <c r="A244" s="43"/>
      <c r="B244" s="43"/>
      <c r="C244" s="43"/>
      <c r="D244" s="35"/>
      <c r="E244" s="35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4.25" customHeight="1">
      <c r="A245" s="43"/>
      <c r="B245" s="43"/>
      <c r="C245" s="43"/>
      <c r="D245" s="35"/>
      <c r="E245" s="35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4.25" customHeight="1">
      <c r="A246" s="43"/>
      <c r="B246" s="43"/>
      <c r="C246" s="43"/>
      <c r="D246" s="35"/>
      <c r="E246" s="35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4.25" customHeight="1">
      <c r="A247" s="43"/>
      <c r="B247" s="43"/>
      <c r="C247" s="43"/>
      <c r="D247" s="35"/>
      <c r="E247" s="35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4.25" customHeight="1">
      <c r="A248" s="43"/>
      <c r="B248" s="43"/>
      <c r="C248" s="43"/>
      <c r="D248" s="35"/>
      <c r="E248" s="35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4.25" customHeight="1">
      <c r="A249" s="43"/>
      <c r="B249" s="43"/>
      <c r="C249" s="43"/>
      <c r="D249" s="35"/>
      <c r="E249" s="35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4.25" customHeight="1">
      <c r="A250" s="43"/>
      <c r="B250" s="43"/>
      <c r="C250" s="43"/>
      <c r="D250" s="35"/>
      <c r="E250" s="35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4.25" customHeight="1">
      <c r="A251" s="43"/>
      <c r="B251" s="43"/>
      <c r="C251" s="43"/>
      <c r="D251" s="35"/>
      <c r="E251" s="35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4.25" customHeight="1">
      <c r="A252" s="43"/>
      <c r="B252" s="43"/>
      <c r="C252" s="43"/>
      <c r="D252" s="35"/>
      <c r="E252" s="35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4.25" customHeight="1">
      <c r="A253" s="43"/>
      <c r="B253" s="43"/>
      <c r="C253" s="43"/>
      <c r="D253" s="35"/>
      <c r="E253" s="35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4.25" customHeight="1">
      <c r="A254" s="43"/>
      <c r="B254" s="43"/>
      <c r="C254" s="43"/>
      <c r="D254" s="35"/>
      <c r="E254" s="35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4.25" customHeight="1">
      <c r="A255" s="43"/>
      <c r="B255" s="43"/>
      <c r="C255" s="43"/>
      <c r="D255" s="35"/>
      <c r="E255" s="35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4.25" customHeight="1">
      <c r="A256" s="43"/>
      <c r="B256" s="43"/>
      <c r="C256" s="43"/>
      <c r="D256" s="35"/>
      <c r="E256" s="35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4.25" customHeight="1">
      <c r="A257" s="43"/>
      <c r="B257" s="43"/>
      <c r="C257" s="43"/>
      <c r="D257" s="35"/>
      <c r="E257" s="35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4.25" customHeight="1">
      <c r="A258" s="43"/>
      <c r="B258" s="43"/>
      <c r="C258" s="43"/>
      <c r="D258" s="35"/>
      <c r="E258" s="35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4.25" customHeight="1">
      <c r="A259" s="43"/>
      <c r="B259" s="43"/>
      <c r="C259" s="43"/>
      <c r="D259" s="35"/>
      <c r="E259" s="35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4.25" customHeight="1">
      <c r="A260" s="43"/>
      <c r="B260" s="43"/>
      <c r="C260" s="43"/>
      <c r="D260" s="35"/>
      <c r="E260" s="35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4.25" customHeight="1">
      <c r="A261" s="43"/>
      <c r="B261" s="43"/>
      <c r="C261" s="43"/>
      <c r="D261" s="35"/>
      <c r="E261" s="35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4.25" customHeight="1">
      <c r="A262" s="43"/>
      <c r="B262" s="43"/>
      <c r="C262" s="43"/>
      <c r="D262" s="35"/>
      <c r="E262" s="35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4.25" customHeight="1">
      <c r="A263" s="43"/>
      <c r="B263" s="43"/>
      <c r="C263" s="43"/>
      <c r="D263" s="35"/>
      <c r="E263" s="35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4.25" customHeight="1">
      <c r="A264" s="43"/>
      <c r="B264" s="43"/>
      <c r="C264" s="43"/>
      <c r="D264" s="35"/>
      <c r="E264" s="35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4.25" customHeight="1">
      <c r="A265" s="43"/>
      <c r="B265" s="43"/>
      <c r="C265" s="43"/>
      <c r="D265" s="35"/>
      <c r="E265" s="35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4.25" customHeight="1">
      <c r="A266" s="43"/>
      <c r="B266" s="43"/>
      <c r="C266" s="43"/>
      <c r="D266" s="35"/>
      <c r="E266" s="35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4.25" customHeight="1">
      <c r="A267" s="43"/>
      <c r="B267" s="43"/>
      <c r="C267" s="43"/>
      <c r="D267" s="35"/>
      <c r="E267" s="35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4.25" customHeight="1">
      <c r="A268" s="43"/>
      <c r="B268" s="43"/>
      <c r="C268" s="43"/>
      <c r="D268" s="35"/>
      <c r="E268" s="35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4.25" customHeight="1">
      <c r="A269" s="43"/>
      <c r="B269" s="43"/>
      <c r="C269" s="43"/>
      <c r="D269" s="35"/>
      <c r="E269" s="35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4.25" customHeight="1">
      <c r="A270" s="43"/>
      <c r="B270" s="43"/>
      <c r="C270" s="43"/>
      <c r="D270" s="35"/>
      <c r="E270" s="35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4.25" customHeight="1">
      <c r="A271" s="43"/>
      <c r="B271" s="43"/>
      <c r="C271" s="43"/>
      <c r="D271" s="35"/>
      <c r="E271" s="35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4.25" customHeight="1">
      <c r="A272" s="43"/>
      <c r="B272" s="43"/>
      <c r="C272" s="43"/>
      <c r="D272" s="35"/>
      <c r="E272" s="35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4.25" customHeight="1">
      <c r="A273" s="43"/>
      <c r="B273" s="43"/>
      <c r="C273" s="43"/>
      <c r="D273" s="35"/>
      <c r="E273" s="35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4.25" customHeight="1">
      <c r="A274" s="43"/>
      <c r="B274" s="43"/>
      <c r="C274" s="43"/>
      <c r="D274" s="35"/>
      <c r="E274" s="35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4.25" customHeight="1">
      <c r="A275" s="43"/>
      <c r="B275" s="43"/>
      <c r="C275" s="43"/>
      <c r="D275" s="35"/>
      <c r="E275" s="35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4.25" customHeight="1">
      <c r="A276" s="43"/>
      <c r="B276" s="43"/>
      <c r="C276" s="43"/>
      <c r="D276" s="35"/>
      <c r="E276" s="35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4.25" customHeight="1">
      <c r="A277" s="43"/>
      <c r="B277" s="43"/>
      <c r="C277" s="43"/>
      <c r="D277" s="35"/>
      <c r="E277" s="35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4.25" customHeight="1">
      <c r="A278" s="43"/>
      <c r="B278" s="43"/>
      <c r="C278" s="43"/>
      <c r="D278" s="35"/>
      <c r="E278" s="35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4.25" customHeight="1">
      <c r="A279" s="43"/>
      <c r="B279" s="43"/>
      <c r="C279" s="43"/>
      <c r="D279" s="35"/>
      <c r="E279" s="35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4.25" customHeight="1">
      <c r="A280" s="43"/>
      <c r="B280" s="43"/>
      <c r="C280" s="43"/>
      <c r="D280" s="35"/>
      <c r="E280" s="35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4.25" customHeight="1">
      <c r="A281" s="43"/>
      <c r="B281" s="43"/>
      <c r="C281" s="43"/>
      <c r="D281" s="35"/>
      <c r="E281" s="35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4.25" customHeight="1">
      <c r="A282" s="43"/>
      <c r="B282" s="43"/>
      <c r="C282" s="43"/>
      <c r="D282" s="35"/>
      <c r="E282" s="35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4.25" customHeight="1">
      <c r="A283" s="43"/>
      <c r="B283" s="43"/>
      <c r="C283" s="43"/>
      <c r="D283" s="35"/>
      <c r="E283" s="35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4.25" customHeight="1">
      <c r="A284" s="43"/>
      <c r="B284" s="43"/>
      <c r="C284" s="43"/>
      <c r="D284" s="35"/>
      <c r="E284" s="35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4.25" customHeight="1">
      <c r="A285" s="43"/>
      <c r="B285" s="43"/>
      <c r="C285" s="43"/>
      <c r="D285" s="35"/>
      <c r="E285" s="35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4.25" customHeight="1">
      <c r="A286" s="43"/>
      <c r="B286" s="43"/>
      <c r="C286" s="43"/>
      <c r="D286" s="35"/>
      <c r="E286" s="35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4.25" customHeight="1">
      <c r="A287" s="43"/>
      <c r="B287" s="43"/>
      <c r="C287" s="43"/>
      <c r="D287" s="35"/>
      <c r="E287" s="35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4.25" customHeight="1">
      <c r="A288" s="43"/>
      <c r="B288" s="43"/>
      <c r="C288" s="43"/>
      <c r="D288" s="35"/>
      <c r="E288" s="35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4.25" customHeight="1">
      <c r="A289" s="43"/>
      <c r="B289" s="43"/>
      <c r="C289" s="43"/>
      <c r="D289" s="35"/>
      <c r="E289" s="35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4.25" customHeight="1">
      <c r="A290" s="43"/>
      <c r="B290" s="43"/>
      <c r="C290" s="43"/>
      <c r="D290" s="35"/>
      <c r="E290" s="35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4.25" customHeight="1">
      <c r="A291" s="43"/>
      <c r="B291" s="43"/>
      <c r="C291" s="43"/>
      <c r="D291" s="35"/>
      <c r="E291" s="35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4.25" customHeight="1">
      <c r="A292" s="43"/>
      <c r="B292" s="43"/>
      <c r="C292" s="43"/>
      <c r="D292" s="35"/>
      <c r="E292" s="35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4.25" customHeight="1">
      <c r="A293" s="43"/>
      <c r="B293" s="43"/>
      <c r="C293" s="43"/>
      <c r="D293" s="35"/>
      <c r="E293" s="35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4.25" customHeight="1">
      <c r="A294" s="43"/>
      <c r="B294" s="43"/>
      <c r="C294" s="43"/>
      <c r="D294" s="35"/>
      <c r="E294" s="35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4.25" customHeight="1">
      <c r="A295" s="43"/>
      <c r="B295" s="43"/>
      <c r="C295" s="43"/>
      <c r="D295" s="35"/>
      <c r="E295" s="35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4.25" customHeight="1">
      <c r="A296" s="43"/>
      <c r="B296" s="43"/>
      <c r="C296" s="43"/>
      <c r="D296" s="35"/>
      <c r="E296" s="35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4.25" customHeight="1">
      <c r="A297" s="43"/>
      <c r="B297" s="43"/>
      <c r="C297" s="43"/>
      <c r="D297" s="35"/>
      <c r="E297" s="35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4.25" customHeight="1">
      <c r="A298" s="43"/>
      <c r="B298" s="43"/>
      <c r="C298" s="43"/>
      <c r="D298" s="35"/>
      <c r="E298" s="35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4.25" customHeight="1">
      <c r="A299" s="43"/>
      <c r="B299" s="43"/>
      <c r="C299" s="43"/>
      <c r="D299" s="35"/>
      <c r="E299" s="35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4.25" customHeight="1">
      <c r="A300" s="43"/>
      <c r="B300" s="43"/>
      <c r="C300" s="43"/>
      <c r="D300" s="35"/>
      <c r="E300" s="35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4.25" customHeight="1">
      <c r="A301" s="43"/>
      <c r="B301" s="43"/>
      <c r="C301" s="43"/>
      <c r="D301" s="35"/>
      <c r="E301" s="35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4.25" customHeight="1">
      <c r="A302" s="43"/>
      <c r="B302" s="43"/>
      <c r="C302" s="43"/>
      <c r="D302" s="35"/>
      <c r="E302" s="35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4.25" customHeight="1">
      <c r="A303" s="43"/>
      <c r="B303" s="43"/>
      <c r="C303" s="43"/>
      <c r="D303" s="35"/>
      <c r="E303" s="35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4.25" customHeight="1">
      <c r="A304" s="43"/>
      <c r="B304" s="43"/>
      <c r="C304" s="43"/>
      <c r="D304" s="35"/>
      <c r="E304" s="35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4.25" customHeight="1">
      <c r="A305" s="43"/>
      <c r="B305" s="43"/>
      <c r="C305" s="43"/>
      <c r="D305" s="35"/>
      <c r="E305" s="35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4.25" customHeight="1">
      <c r="A306" s="43"/>
      <c r="B306" s="43"/>
      <c r="C306" s="43"/>
      <c r="D306" s="35"/>
      <c r="E306" s="35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4.25" customHeight="1">
      <c r="A307" s="43"/>
      <c r="B307" s="43"/>
      <c r="C307" s="43"/>
      <c r="D307" s="35"/>
      <c r="E307" s="35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4.25" customHeight="1">
      <c r="A308" s="43"/>
      <c r="B308" s="43"/>
      <c r="C308" s="43"/>
      <c r="D308" s="35"/>
      <c r="E308" s="35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4.25" customHeight="1">
      <c r="A309" s="43"/>
      <c r="B309" s="43"/>
      <c r="C309" s="43"/>
      <c r="D309" s="35"/>
      <c r="E309" s="35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4.25" customHeight="1">
      <c r="A310" s="43"/>
      <c r="B310" s="43"/>
      <c r="C310" s="43"/>
      <c r="D310" s="35"/>
      <c r="E310" s="35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4.25" customHeight="1">
      <c r="A311" s="43"/>
      <c r="B311" s="43"/>
      <c r="C311" s="43"/>
      <c r="D311" s="35"/>
      <c r="E311" s="35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4.25" customHeight="1">
      <c r="A312" s="43"/>
      <c r="B312" s="43"/>
      <c r="C312" s="43"/>
      <c r="D312" s="35"/>
      <c r="E312" s="35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4.25" customHeight="1">
      <c r="A313" s="43"/>
      <c r="B313" s="43"/>
      <c r="C313" s="43"/>
      <c r="D313" s="35"/>
      <c r="E313" s="35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4.25" customHeight="1">
      <c r="A314" s="43"/>
      <c r="B314" s="43"/>
      <c r="C314" s="43"/>
      <c r="D314" s="35"/>
      <c r="E314" s="35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4.25" customHeight="1">
      <c r="A315" s="43"/>
      <c r="B315" s="43"/>
      <c r="C315" s="43"/>
      <c r="D315" s="35"/>
      <c r="E315" s="35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4.25" customHeight="1">
      <c r="A316" s="43"/>
      <c r="B316" s="43"/>
      <c r="C316" s="43"/>
      <c r="D316" s="35"/>
      <c r="E316" s="35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4.25" customHeight="1">
      <c r="A317" s="43"/>
      <c r="B317" s="43"/>
      <c r="C317" s="43"/>
      <c r="D317" s="35"/>
      <c r="E317" s="35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4.25" customHeight="1">
      <c r="A318" s="43"/>
      <c r="B318" s="43"/>
      <c r="C318" s="43"/>
      <c r="D318" s="35"/>
      <c r="E318" s="35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4.25" customHeight="1">
      <c r="A319" s="43"/>
      <c r="B319" s="43"/>
      <c r="C319" s="43"/>
      <c r="D319" s="35"/>
      <c r="E319" s="35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4.25" customHeight="1">
      <c r="A320" s="43"/>
      <c r="B320" s="43"/>
      <c r="C320" s="43"/>
      <c r="D320" s="35"/>
      <c r="E320" s="35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4.25" customHeight="1">
      <c r="A321" s="43"/>
      <c r="B321" s="43"/>
      <c r="C321" s="43"/>
      <c r="D321" s="35"/>
      <c r="E321" s="35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4.25" customHeight="1">
      <c r="A322" s="43"/>
      <c r="B322" s="43"/>
      <c r="C322" s="43"/>
      <c r="D322" s="35"/>
      <c r="E322" s="35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4.25" customHeight="1">
      <c r="A323" s="43"/>
      <c r="B323" s="43"/>
      <c r="C323" s="43"/>
      <c r="D323" s="35"/>
      <c r="E323" s="35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4.25" customHeight="1">
      <c r="A324" s="43"/>
      <c r="B324" s="43"/>
      <c r="C324" s="43"/>
      <c r="D324" s="35"/>
      <c r="E324" s="35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4.25" customHeight="1">
      <c r="A325" s="43"/>
      <c r="B325" s="43"/>
      <c r="C325" s="43"/>
      <c r="D325" s="35"/>
      <c r="E325" s="35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4.25" customHeight="1">
      <c r="A326" s="43"/>
      <c r="B326" s="43"/>
      <c r="C326" s="43"/>
      <c r="D326" s="35"/>
      <c r="E326" s="35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4.25" customHeight="1">
      <c r="A327" s="43"/>
      <c r="B327" s="43"/>
      <c r="C327" s="43"/>
      <c r="D327" s="35"/>
      <c r="E327" s="35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4.25" customHeight="1">
      <c r="A328" s="43"/>
      <c r="B328" s="43"/>
      <c r="C328" s="43"/>
      <c r="D328" s="35"/>
      <c r="E328" s="35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4.25" customHeight="1">
      <c r="A329" s="43"/>
      <c r="B329" s="43"/>
      <c r="C329" s="43"/>
      <c r="D329" s="35"/>
      <c r="E329" s="35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4.25" customHeight="1">
      <c r="A330" s="43"/>
      <c r="B330" s="43"/>
      <c r="C330" s="43"/>
      <c r="D330" s="35"/>
      <c r="E330" s="35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4.25" customHeight="1">
      <c r="A331" s="43"/>
      <c r="B331" s="43"/>
      <c r="C331" s="43"/>
      <c r="D331" s="35"/>
      <c r="E331" s="35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4.25" customHeight="1">
      <c r="A332" s="43"/>
      <c r="B332" s="43"/>
      <c r="C332" s="43"/>
      <c r="D332" s="35"/>
      <c r="E332" s="35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4.25" customHeight="1">
      <c r="A333" s="43"/>
      <c r="B333" s="43"/>
      <c r="C333" s="43"/>
      <c r="D333" s="35"/>
      <c r="E333" s="35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4.25" customHeight="1">
      <c r="A334" s="43"/>
      <c r="B334" s="43"/>
      <c r="C334" s="43"/>
      <c r="D334" s="35"/>
      <c r="E334" s="35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4.25" customHeight="1">
      <c r="A335" s="43"/>
      <c r="B335" s="43"/>
      <c r="C335" s="43"/>
      <c r="D335" s="35"/>
      <c r="E335" s="35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4.25" customHeight="1">
      <c r="A336" s="43"/>
      <c r="B336" s="43"/>
      <c r="C336" s="43"/>
      <c r="D336" s="35"/>
      <c r="E336" s="35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4.25" customHeight="1">
      <c r="A337" s="43"/>
      <c r="B337" s="43"/>
      <c r="C337" s="43"/>
      <c r="D337" s="35"/>
      <c r="E337" s="35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4.25" customHeight="1">
      <c r="A338" s="43"/>
      <c r="B338" s="43"/>
      <c r="C338" s="43"/>
      <c r="D338" s="35"/>
      <c r="E338" s="35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4.25" customHeight="1">
      <c r="A339" s="43"/>
      <c r="B339" s="43"/>
      <c r="C339" s="43"/>
      <c r="D339" s="35"/>
      <c r="E339" s="35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4.25" customHeight="1">
      <c r="A340" s="43"/>
      <c r="B340" s="43"/>
      <c r="C340" s="43"/>
      <c r="D340" s="35"/>
      <c r="E340" s="35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4.25" customHeight="1">
      <c r="A341" s="43"/>
      <c r="B341" s="43"/>
      <c r="C341" s="43"/>
      <c r="D341" s="35"/>
      <c r="E341" s="35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4.25" customHeight="1">
      <c r="A342" s="43"/>
      <c r="B342" s="43"/>
      <c r="C342" s="43"/>
      <c r="D342" s="35"/>
      <c r="E342" s="35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4.25" customHeight="1">
      <c r="A343" s="43"/>
      <c r="B343" s="43"/>
      <c r="C343" s="43"/>
      <c r="D343" s="35"/>
      <c r="E343" s="35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4.25" customHeight="1">
      <c r="A344" s="43"/>
      <c r="B344" s="43"/>
      <c r="C344" s="43"/>
      <c r="D344" s="35"/>
      <c r="E344" s="35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4.25" customHeight="1">
      <c r="A345" s="43"/>
      <c r="B345" s="43"/>
      <c r="C345" s="43"/>
      <c r="D345" s="35"/>
      <c r="E345" s="35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4.25" customHeight="1">
      <c r="A346" s="43"/>
      <c r="B346" s="43"/>
      <c r="C346" s="43"/>
      <c r="D346" s="35"/>
      <c r="E346" s="35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4.25" customHeight="1">
      <c r="A347" s="43"/>
      <c r="B347" s="43"/>
      <c r="C347" s="43"/>
      <c r="D347" s="35"/>
      <c r="E347" s="35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4.25" customHeight="1">
      <c r="A348" s="43"/>
      <c r="B348" s="43"/>
      <c r="C348" s="43"/>
      <c r="D348" s="35"/>
      <c r="E348" s="35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4.25" customHeight="1">
      <c r="A349" s="43"/>
      <c r="B349" s="43"/>
      <c r="C349" s="43"/>
      <c r="D349" s="35"/>
      <c r="E349" s="35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4.25" customHeight="1">
      <c r="A350" s="43"/>
      <c r="B350" s="43"/>
      <c r="C350" s="43"/>
      <c r="D350" s="35"/>
      <c r="E350" s="35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4.25" customHeight="1">
      <c r="A351" s="43"/>
      <c r="B351" s="43"/>
      <c r="C351" s="43"/>
      <c r="D351" s="35"/>
      <c r="E351" s="35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4.25" customHeight="1">
      <c r="A352" s="43"/>
      <c r="B352" s="43"/>
      <c r="C352" s="43"/>
      <c r="D352" s="35"/>
      <c r="E352" s="35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4.25" customHeight="1">
      <c r="A353" s="43"/>
      <c r="B353" s="43"/>
      <c r="C353" s="43"/>
      <c r="D353" s="35"/>
      <c r="E353" s="35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4.25" customHeight="1">
      <c r="A354" s="43"/>
      <c r="B354" s="43"/>
      <c r="C354" s="43"/>
      <c r="D354" s="35"/>
      <c r="E354" s="35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4.25" customHeight="1">
      <c r="A355" s="43"/>
      <c r="B355" s="43"/>
      <c r="C355" s="43"/>
      <c r="D355" s="35"/>
      <c r="E355" s="35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4.25" customHeight="1">
      <c r="A356" s="43"/>
      <c r="B356" s="43"/>
      <c r="C356" s="43"/>
      <c r="D356" s="35"/>
      <c r="E356" s="35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4.25" customHeight="1">
      <c r="A357" s="43"/>
      <c r="B357" s="43"/>
      <c r="C357" s="43"/>
      <c r="D357" s="35"/>
      <c r="E357" s="35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4.25" customHeight="1">
      <c r="A358" s="43"/>
      <c r="B358" s="43"/>
      <c r="C358" s="43"/>
      <c r="D358" s="35"/>
      <c r="E358" s="35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4.25" customHeight="1">
      <c r="A359" s="43"/>
      <c r="B359" s="43"/>
      <c r="C359" s="43"/>
      <c r="D359" s="35"/>
      <c r="E359" s="35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4.25" customHeight="1">
      <c r="A360" s="43"/>
      <c r="B360" s="43"/>
      <c r="C360" s="43"/>
      <c r="D360" s="35"/>
      <c r="E360" s="35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4.25" customHeight="1">
      <c r="A361" s="43"/>
      <c r="B361" s="43"/>
      <c r="C361" s="43"/>
      <c r="D361" s="35"/>
      <c r="E361" s="35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4.25" customHeight="1">
      <c r="A362" s="43"/>
      <c r="B362" s="43"/>
      <c r="C362" s="43"/>
      <c r="D362" s="35"/>
      <c r="E362" s="35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4.25" customHeight="1">
      <c r="A363" s="43"/>
      <c r="B363" s="43"/>
      <c r="C363" s="43"/>
      <c r="D363" s="35"/>
      <c r="E363" s="35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4.25" customHeight="1">
      <c r="A364" s="43"/>
      <c r="B364" s="43"/>
      <c r="C364" s="43"/>
      <c r="D364" s="35"/>
      <c r="E364" s="35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4.25" customHeight="1">
      <c r="A365" s="43"/>
      <c r="B365" s="43"/>
      <c r="C365" s="43"/>
      <c r="D365" s="35"/>
      <c r="E365" s="35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4.25" customHeight="1">
      <c r="A366" s="43"/>
      <c r="B366" s="43"/>
      <c r="C366" s="43"/>
      <c r="D366" s="35"/>
      <c r="E366" s="35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4.25" customHeight="1">
      <c r="A367" s="43"/>
      <c r="B367" s="43"/>
      <c r="C367" s="43"/>
      <c r="D367" s="35"/>
      <c r="E367" s="35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4.25" customHeight="1">
      <c r="A368" s="43"/>
      <c r="B368" s="43"/>
      <c r="C368" s="43"/>
      <c r="D368" s="35"/>
      <c r="E368" s="35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4.25" customHeight="1">
      <c r="A369" s="43"/>
      <c r="B369" s="43"/>
      <c r="C369" s="43"/>
      <c r="D369" s="35"/>
      <c r="E369" s="35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4.25" customHeight="1">
      <c r="A370" s="43"/>
      <c r="B370" s="43"/>
      <c r="C370" s="43"/>
      <c r="D370" s="35"/>
      <c r="E370" s="35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4.25" customHeight="1">
      <c r="A371" s="43"/>
      <c r="B371" s="43"/>
      <c r="C371" s="43"/>
      <c r="D371" s="35"/>
      <c r="E371" s="35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4.25" customHeight="1">
      <c r="A372" s="43"/>
      <c r="B372" s="43"/>
      <c r="C372" s="43"/>
      <c r="D372" s="35"/>
      <c r="E372" s="35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4.25" customHeight="1">
      <c r="A373" s="43"/>
      <c r="B373" s="43"/>
      <c r="C373" s="43"/>
      <c r="D373" s="35"/>
      <c r="E373" s="35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4.25" customHeight="1">
      <c r="A374" s="43"/>
      <c r="B374" s="43"/>
      <c r="C374" s="43"/>
      <c r="D374" s="35"/>
      <c r="E374" s="35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4.25" customHeight="1">
      <c r="A375" s="43"/>
      <c r="B375" s="43"/>
      <c r="C375" s="43"/>
      <c r="D375" s="35"/>
      <c r="E375" s="35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4.25" customHeight="1">
      <c r="A376" s="43"/>
      <c r="B376" s="43"/>
      <c r="C376" s="43"/>
      <c r="D376" s="35"/>
      <c r="E376" s="35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4.25" customHeight="1">
      <c r="A377" s="43"/>
      <c r="B377" s="43"/>
      <c r="C377" s="43"/>
      <c r="D377" s="35"/>
      <c r="E377" s="35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4.25" customHeight="1">
      <c r="A378" s="43"/>
      <c r="B378" s="43"/>
      <c r="C378" s="43"/>
      <c r="D378" s="35"/>
      <c r="E378" s="35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4.25" customHeight="1">
      <c r="A379" s="43"/>
      <c r="B379" s="43"/>
      <c r="C379" s="43"/>
      <c r="D379" s="35"/>
      <c r="E379" s="35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4.25" customHeight="1">
      <c r="A380" s="43"/>
      <c r="B380" s="43"/>
      <c r="C380" s="43"/>
      <c r="D380" s="35"/>
      <c r="E380" s="35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4.25" customHeight="1">
      <c r="A381" s="43"/>
      <c r="B381" s="43"/>
      <c r="C381" s="43"/>
      <c r="D381" s="35"/>
      <c r="E381" s="35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4.25" customHeight="1">
      <c r="A382" s="43"/>
      <c r="B382" s="43"/>
      <c r="C382" s="43"/>
      <c r="D382" s="35"/>
      <c r="E382" s="35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4.25" customHeight="1">
      <c r="A383" s="43"/>
      <c r="B383" s="43"/>
      <c r="C383" s="43"/>
      <c r="D383" s="35"/>
      <c r="E383" s="35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4.25" customHeight="1">
      <c r="A384" s="43"/>
      <c r="B384" s="43"/>
      <c r="C384" s="43"/>
      <c r="D384" s="35"/>
      <c r="E384" s="35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4.25" customHeight="1">
      <c r="A385" s="43"/>
      <c r="B385" s="43"/>
      <c r="C385" s="43"/>
      <c r="D385" s="35"/>
      <c r="E385" s="35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4.25" customHeight="1">
      <c r="A386" s="43"/>
      <c r="B386" s="43"/>
      <c r="C386" s="43"/>
      <c r="D386" s="35"/>
      <c r="E386" s="35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4.25" customHeight="1">
      <c r="A387" s="43"/>
      <c r="B387" s="43"/>
      <c r="C387" s="43"/>
      <c r="D387" s="35"/>
      <c r="E387" s="35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4.25" customHeight="1">
      <c r="A388" s="43"/>
      <c r="B388" s="43"/>
      <c r="C388" s="43"/>
      <c r="D388" s="35"/>
      <c r="E388" s="35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4.25" customHeight="1">
      <c r="A389" s="43"/>
      <c r="B389" s="43"/>
      <c r="C389" s="43"/>
      <c r="D389" s="35"/>
      <c r="E389" s="35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4.25" customHeight="1">
      <c r="A390" s="43"/>
      <c r="B390" s="43"/>
      <c r="C390" s="43"/>
      <c r="D390" s="35"/>
      <c r="E390" s="35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4.25" customHeight="1">
      <c r="A391" s="43"/>
      <c r="B391" s="43"/>
      <c r="C391" s="43"/>
      <c r="D391" s="35"/>
      <c r="E391" s="35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4.25" customHeight="1">
      <c r="A392" s="43"/>
      <c r="B392" s="43"/>
      <c r="C392" s="43"/>
      <c r="D392" s="35"/>
      <c r="E392" s="35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4.25" customHeight="1">
      <c r="A393" s="43"/>
      <c r="B393" s="43"/>
      <c r="C393" s="43"/>
      <c r="D393" s="35"/>
      <c r="E393" s="35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4.25" customHeight="1">
      <c r="A394" s="43"/>
      <c r="B394" s="43"/>
      <c r="C394" s="43"/>
      <c r="D394" s="35"/>
      <c r="E394" s="35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4.25" customHeight="1">
      <c r="A395" s="43"/>
      <c r="B395" s="43"/>
      <c r="C395" s="43"/>
      <c r="D395" s="35"/>
      <c r="E395" s="35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4.25" customHeight="1">
      <c r="A396" s="43"/>
      <c r="B396" s="43"/>
      <c r="C396" s="43"/>
      <c r="D396" s="35"/>
      <c r="E396" s="35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4.25" customHeight="1">
      <c r="A397" s="43"/>
      <c r="B397" s="43"/>
      <c r="C397" s="43"/>
      <c r="D397" s="35"/>
      <c r="E397" s="35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4.25" customHeight="1">
      <c r="A398" s="43"/>
      <c r="B398" s="43"/>
      <c r="C398" s="43"/>
      <c r="D398" s="35"/>
      <c r="E398" s="35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4.25" customHeight="1">
      <c r="A399" s="43"/>
      <c r="B399" s="43"/>
      <c r="C399" s="43"/>
      <c r="D399" s="35"/>
      <c r="E399" s="35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4.25" customHeight="1">
      <c r="A400" s="43"/>
      <c r="B400" s="43"/>
      <c r="C400" s="43"/>
      <c r="D400" s="35"/>
      <c r="E400" s="35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4.25" customHeight="1">
      <c r="A401" s="43"/>
      <c r="B401" s="43"/>
      <c r="C401" s="43"/>
      <c r="D401" s="35"/>
      <c r="E401" s="35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4.25" customHeight="1">
      <c r="A402" s="43"/>
      <c r="B402" s="43"/>
      <c r="C402" s="43"/>
      <c r="D402" s="35"/>
      <c r="E402" s="35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4.25" customHeight="1">
      <c r="A403" s="43"/>
      <c r="B403" s="43"/>
      <c r="C403" s="43"/>
      <c r="D403" s="35"/>
      <c r="E403" s="35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4.25" customHeight="1">
      <c r="A404" s="43"/>
      <c r="B404" s="43"/>
      <c r="C404" s="43"/>
      <c r="D404" s="35"/>
      <c r="E404" s="35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4.25" customHeight="1">
      <c r="A405" s="43"/>
      <c r="B405" s="43"/>
      <c r="C405" s="43"/>
      <c r="D405" s="35"/>
      <c r="E405" s="35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4.25" customHeight="1">
      <c r="A406" s="43"/>
      <c r="B406" s="43"/>
      <c r="C406" s="43"/>
      <c r="D406" s="35"/>
      <c r="E406" s="35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4.25" customHeight="1">
      <c r="A407" s="43"/>
      <c r="B407" s="43"/>
      <c r="C407" s="43"/>
      <c r="D407" s="35"/>
      <c r="E407" s="35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4.25" customHeight="1">
      <c r="A408" s="43"/>
      <c r="B408" s="43"/>
      <c r="C408" s="43"/>
      <c r="D408" s="35"/>
      <c r="E408" s="35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4.25" customHeight="1">
      <c r="A409" s="43"/>
      <c r="B409" s="43"/>
      <c r="C409" s="43"/>
      <c r="D409" s="35"/>
      <c r="E409" s="35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4.25" customHeight="1">
      <c r="A410" s="43"/>
      <c r="B410" s="43"/>
      <c r="C410" s="43"/>
      <c r="D410" s="35"/>
      <c r="E410" s="35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4.25" customHeight="1">
      <c r="A411" s="43"/>
      <c r="B411" s="43"/>
      <c r="C411" s="43"/>
      <c r="D411" s="35"/>
      <c r="E411" s="35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4.25" customHeight="1">
      <c r="A412" s="43"/>
      <c r="B412" s="43"/>
      <c r="C412" s="43"/>
      <c r="D412" s="35"/>
      <c r="E412" s="35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4.25" customHeight="1">
      <c r="A413" s="43"/>
      <c r="B413" s="43"/>
      <c r="C413" s="43"/>
      <c r="D413" s="35"/>
      <c r="E413" s="35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4.25" customHeight="1">
      <c r="A414" s="43"/>
      <c r="B414" s="43"/>
      <c r="C414" s="43"/>
      <c r="D414" s="35"/>
      <c r="E414" s="35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4.25" customHeight="1">
      <c r="A415" s="43"/>
      <c r="B415" s="43"/>
      <c r="C415" s="43"/>
      <c r="D415" s="35"/>
      <c r="E415" s="35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4.25" customHeight="1">
      <c r="A416" s="43"/>
      <c r="B416" s="43"/>
      <c r="C416" s="43"/>
      <c r="D416" s="35"/>
      <c r="E416" s="35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4.25" customHeight="1">
      <c r="A417" s="43"/>
      <c r="B417" s="43"/>
      <c r="C417" s="43"/>
      <c r="D417" s="35"/>
      <c r="E417" s="35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4.25" customHeight="1">
      <c r="A418" s="43"/>
      <c r="B418" s="43"/>
      <c r="C418" s="43"/>
      <c r="D418" s="35"/>
      <c r="E418" s="35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4.25" customHeight="1">
      <c r="A419" s="43"/>
      <c r="B419" s="43"/>
      <c r="C419" s="43"/>
      <c r="D419" s="35"/>
      <c r="E419" s="35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4.25" customHeight="1">
      <c r="A420" s="43"/>
      <c r="B420" s="43"/>
      <c r="C420" s="43"/>
      <c r="D420" s="35"/>
      <c r="E420" s="35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4.25" customHeight="1">
      <c r="A421" s="43"/>
      <c r="B421" s="43"/>
      <c r="C421" s="43"/>
      <c r="D421" s="35"/>
      <c r="E421" s="35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4.25" customHeight="1">
      <c r="A422" s="43"/>
      <c r="B422" s="43"/>
      <c r="C422" s="43"/>
      <c r="D422" s="35"/>
      <c r="E422" s="35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4.25" customHeight="1">
      <c r="A423" s="43"/>
      <c r="B423" s="43"/>
      <c r="C423" s="43"/>
      <c r="D423" s="35"/>
      <c r="E423" s="35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4.25" customHeight="1">
      <c r="A424" s="43"/>
      <c r="B424" s="43"/>
      <c r="C424" s="43"/>
      <c r="D424" s="35"/>
      <c r="E424" s="35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4.25" customHeight="1">
      <c r="A425" s="43"/>
      <c r="B425" s="43"/>
      <c r="C425" s="43"/>
      <c r="D425" s="35"/>
      <c r="E425" s="35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4.25" customHeight="1">
      <c r="A426" s="43"/>
      <c r="B426" s="43"/>
      <c r="C426" s="43"/>
      <c r="D426" s="35"/>
      <c r="E426" s="35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4.25" customHeight="1">
      <c r="A427" s="43"/>
      <c r="B427" s="43"/>
      <c r="C427" s="43"/>
      <c r="D427" s="35"/>
      <c r="E427" s="35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4.25" customHeight="1">
      <c r="A428" s="43"/>
      <c r="B428" s="43"/>
      <c r="C428" s="43"/>
      <c r="D428" s="35"/>
      <c r="E428" s="35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4.25" customHeight="1">
      <c r="A429" s="43"/>
      <c r="B429" s="43"/>
      <c r="C429" s="43"/>
      <c r="D429" s="35"/>
      <c r="E429" s="35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4.25" customHeight="1">
      <c r="A430" s="43"/>
      <c r="B430" s="43"/>
      <c r="C430" s="43"/>
      <c r="D430" s="35"/>
      <c r="E430" s="35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4.25" customHeight="1">
      <c r="A431" s="43"/>
      <c r="B431" s="43"/>
      <c r="C431" s="43"/>
      <c r="D431" s="35"/>
      <c r="E431" s="35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4.25" customHeight="1">
      <c r="A432" s="43"/>
      <c r="B432" s="43"/>
      <c r="C432" s="43"/>
      <c r="D432" s="35"/>
      <c r="E432" s="35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4.25" customHeight="1">
      <c r="A433" s="43"/>
      <c r="B433" s="43"/>
      <c r="C433" s="43"/>
      <c r="D433" s="35"/>
      <c r="E433" s="35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4.25" customHeight="1">
      <c r="A434" s="43"/>
      <c r="B434" s="43"/>
      <c r="C434" s="43"/>
      <c r="D434" s="35"/>
      <c r="E434" s="35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4.25" customHeight="1">
      <c r="A435" s="43"/>
      <c r="B435" s="43"/>
      <c r="C435" s="43"/>
      <c r="D435" s="35"/>
      <c r="E435" s="35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4.25" customHeight="1">
      <c r="A436" s="43"/>
      <c r="B436" s="43"/>
      <c r="C436" s="43"/>
      <c r="D436" s="35"/>
      <c r="E436" s="35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4.25" customHeight="1">
      <c r="A437" s="43"/>
      <c r="B437" s="43"/>
      <c r="C437" s="43"/>
      <c r="D437" s="35"/>
      <c r="E437" s="35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4.25" customHeight="1">
      <c r="A438" s="43"/>
      <c r="B438" s="43"/>
      <c r="C438" s="43"/>
      <c r="D438" s="35"/>
      <c r="E438" s="35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4.25" customHeight="1">
      <c r="A439" s="43"/>
      <c r="B439" s="43"/>
      <c r="C439" s="43"/>
      <c r="D439" s="35"/>
      <c r="E439" s="35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4.25" customHeight="1">
      <c r="A440" s="43"/>
      <c r="B440" s="43"/>
      <c r="C440" s="43"/>
      <c r="D440" s="35"/>
      <c r="E440" s="35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4.25" customHeight="1">
      <c r="A441" s="43"/>
      <c r="B441" s="43"/>
      <c r="C441" s="43"/>
      <c r="D441" s="35"/>
      <c r="E441" s="35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4.25" customHeight="1">
      <c r="A442" s="43"/>
      <c r="B442" s="43"/>
      <c r="C442" s="43"/>
      <c r="D442" s="35"/>
      <c r="E442" s="35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4.25" customHeight="1">
      <c r="A443" s="43"/>
      <c r="B443" s="43"/>
      <c r="C443" s="43"/>
      <c r="D443" s="35"/>
      <c r="E443" s="35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4.25" customHeight="1">
      <c r="A444" s="43"/>
      <c r="B444" s="43"/>
      <c r="C444" s="43"/>
      <c r="D444" s="35"/>
      <c r="E444" s="35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4.25" customHeight="1">
      <c r="A445" s="43"/>
      <c r="B445" s="43"/>
      <c r="C445" s="43"/>
      <c r="D445" s="35"/>
      <c r="E445" s="35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4.25" customHeight="1">
      <c r="A446" s="43"/>
      <c r="B446" s="43"/>
      <c r="C446" s="43"/>
      <c r="D446" s="35"/>
      <c r="E446" s="35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4.25" customHeight="1">
      <c r="A447" s="43"/>
      <c r="B447" s="43"/>
      <c r="C447" s="43"/>
      <c r="D447" s="35"/>
      <c r="E447" s="35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4.25" customHeight="1">
      <c r="A448" s="43"/>
      <c r="B448" s="43"/>
      <c r="C448" s="43"/>
      <c r="D448" s="35"/>
      <c r="E448" s="35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4.25" customHeight="1">
      <c r="A449" s="43"/>
      <c r="B449" s="43"/>
      <c r="C449" s="43"/>
      <c r="D449" s="35"/>
      <c r="E449" s="35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4.25" customHeight="1">
      <c r="A450" s="43"/>
      <c r="B450" s="43"/>
      <c r="C450" s="43"/>
      <c r="D450" s="35"/>
      <c r="E450" s="35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4.25" customHeight="1">
      <c r="A451" s="43"/>
      <c r="B451" s="43"/>
      <c r="C451" s="43"/>
      <c r="D451" s="35"/>
      <c r="E451" s="35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4.25" customHeight="1">
      <c r="A452" s="43"/>
      <c r="B452" s="43"/>
      <c r="C452" s="43"/>
      <c r="D452" s="35"/>
      <c r="E452" s="35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4.25" customHeight="1">
      <c r="A453" s="43"/>
      <c r="B453" s="43"/>
      <c r="C453" s="43"/>
      <c r="D453" s="35"/>
      <c r="E453" s="35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4.25" customHeight="1">
      <c r="A454" s="43"/>
      <c r="B454" s="43"/>
      <c r="C454" s="43"/>
      <c r="D454" s="35"/>
      <c r="E454" s="35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4.25" customHeight="1">
      <c r="A455" s="43"/>
      <c r="B455" s="43"/>
      <c r="C455" s="43"/>
      <c r="D455" s="35"/>
      <c r="E455" s="35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4.25" customHeight="1">
      <c r="A456" s="43"/>
      <c r="B456" s="43"/>
      <c r="C456" s="43"/>
      <c r="D456" s="35"/>
      <c r="E456" s="35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4.25" customHeight="1">
      <c r="A457" s="43"/>
      <c r="B457" s="43"/>
      <c r="C457" s="43"/>
      <c r="D457" s="35"/>
      <c r="E457" s="35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4.25" customHeight="1">
      <c r="A458" s="43"/>
      <c r="B458" s="43"/>
      <c r="C458" s="43"/>
      <c r="D458" s="35"/>
      <c r="E458" s="35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4.25" customHeight="1">
      <c r="A459" s="43"/>
      <c r="B459" s="43"/>
      <c r="C459" s="43"/>
      <c r="D459" s="35"/>
      <c r="E459" s="35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4.25" customHeight="1">
      <c r="A460" s="43"/>
      <c r="B460" s="43"/>
      <c r="C460" s="43"/>
      <c r="D460" s="35"/>
      <c r="E460" s="35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4.25" customHeight="1">
      <c r="A461" s="43"/>
      <c r="B461" s="43"/>
      <c r="C461" s="43"/>
      <c r="D461" s="35"/>
      <c r="E461" s="35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4.25" customHeight="1">
      <c r="A462" s="43"/>
      <c r="B462" s="43"/>
      <c r="C462" s="43"/>
      <c r="D462" s="35"/>
      <c r="E462" s="35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4.25" customHeight="1">
      <c r="A463" s="43"/>
      <c r="B463" s="43"/>
      <c r="C463" s="43"/>
      <c r="D463" s="35"/>
      <c r="E463" s="35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4.25" customHeight="1">
      <c r="A464" s="43"/>
      <c r="B464" s="43"/>
      <c r="C464" s="43"/>
      <c r="D464" s="35"/>
      <c r="E464" s="35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4.25" customHeight="1">
      <c r="A465" s="43"/>
      <c r="B465" s="43"/>
      <c r="C465" s="43"/>
      <c r="D465" s="35"/>
      <c r="E465" s="35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4.25" customHeight="1">
      <c r="A466" s="43"/>
      <c r="B466" s="43"/>
      <c r="C466" s="43"/>
      <c r="D466" s="35"/>
      <c r="E466" s="35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4.25" customHeight="1">
      <c r="A467" s="43"/>
      <c r="B467" s="43"/>
      <c r="C467" s="43"/>
      <c r="D467" s="35"/>
      <c r="E467" s="35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4.25" customHeight="1">
      <c r="A468" s="43"/>
      <c r="B468" s="43"/>
      <c r="C468" s="43"/>
      <c r="D468" s="35"/>
      <c r="E468" s="35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4.25" customHeight="1">
      <c r="A469" s="43"/>
      <c r="B469" s="43"/>
      <c r="C469" s="43"/>
      <c r="D469" s="35"/>
      <c r="E469" s="35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4.25" customHeight="1">
      <c r="A470" s="43"/>
      <c r="B470" s="43"/>
      <c r="C470" s="43"/>
      <c r="D470" s="35"/>
      <c r="E470" s="35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4.25" customHeight="1">
      <c r="A471" s="43"/>
      <c r="B471" s="43"/>
      <c r="C471" s="43"/>
      <c r="D471" s="35"/>
      <c r="E471" s="35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4.25" customHeight="1">
      <c r="A472" s="43"/>
      <c r="B472" s="43"/>
      <c r="C472" s="43"/>
      <c r="D472" s="35"/>
      <c r="E472" s="35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4.25" customHeight="1">
      <c r="A473" s="43"/>
      <c r="B473" s="43"/>
      <c r="C473" s="43"/>
      <c r="D473" s="35"/>
      <c r="E473" s="35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4.25" customHeight="1">
      <c r="A474" s="43"/>
      <c r="B474" s="43"/>
      <c r="C474" s="43"/>
      <c r="D474" s="35"/>
      <c r="E474" s="35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4.25" customHeight="1">
      <c r="A475" s="43"/>
      <c r="B475" s="43"/>
      <c r="C475" s="43"/>
      <c r="D475" s="35"/>
      <c r="E475" s="35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4.25" customHeight="1">
      <c r="A476" s="43"/>
      <c r="B476" s="43"/>
      <c r="C476" s="43"/>
      <c r="D476" s="35"/>
      <c r="E476" s="35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4.25" customHeight="1">
      <c r="A477" s="43"/>
      <c r="B477" s="43"/>
      <c r="C477" s="43"/>
      <c r="D477" s="35"/>
      <c r="E477" s="35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4.25" customHeight="1">
      <c r="A478" s="43"/>
      <c r="B478" s="43"/>
      <c r="C478" s="43"/>
      <c r="D478" s="35"/>
      <c r="E478" s="35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4.25" customHeight="1">
      <c r="A479" s="43"/>
      <c r="B479" s="43"/>
      <c r="C479" s="43"/>
      <c r="D479" s="35"/>
      <c r="E479" s="35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4.25" customHeight="1">
      <c r="A480" s="43"/>
      <c r="B480" s="43"/>
      <c r="C480" s="43"/>
      <c r="D480" s="35"/>
      <c r="E480" s="35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4.25" customHeight="1">
      <c r="A481" s="43"/>
      <c r="B481" s="43"/>
      <c r="C481" s="43"/>
      <c r="D481" s="35"/>
      <c r="E481" s="35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4.25" customHeight="1">
      <c r="A482" s="43"/>
      <c r="B482" s="43"/>
      <c r="C482" s="43"/>
      <c r="D482" s="35"/>
      <c r="E482" s="35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4.25" customHeight="1">
      <c r="A483" s="43"/>
      <c r="B483" s="43"/>
      <c r="C483" s="43"/>
      <c r="D483" s="35"/>
      <c r="E483" s="35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4.25" customHeight="1">
      <c r="A484" s="43"/>
      <c r="B484" s="43"/>
      <c r="C484" s="43"/>
      <c r="D484" s="35"/>
      <c r="E484" s="35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4.25" customHeight="1">
      <c r="A485" s="43"/>
      <c r="B485" s="43"/>
      <c r="C485" s="43"/>
      <c r="D485" s="35"/>
      <c r="E485" s="35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4.25" customHeight="1">
      <c r="A486" s="43"/>
      <c r="B486" s="43"/>
      <c r="C486" s="43"/>
      <c r="D486" s="35"/>
      <c r="E486" s="35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4.25" customHeight="1">
      <c r="A487" s="43"/>
      <c r="B487" s="43"/>
      <c r="C487" s="43"/>
      <c r="D487" s="35"/>
      <c r="E487" s="35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4.25" customHeight="1">
      <c r="A488" s="43"/>
      <c r="B488" s="43"/>
      <c r="C488" s="43"/>
      <c r="D488" s="35"/>
      <c r="E488" s="35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4.25" customHeight="1">
      <c r="A489" s="43"/>
      <c r="B489" s="43"/>
      <c r="C489" s="43"/>
      <c r="D489" s="35"/>
      <c r="E489" s="35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4.25" customHeight="1">
      <c r="A490" s="43"/>
      <c r="B490" s="43"/>
      <c r="C490" s="43"/>
      <c r="D490" s="35"/>
      <c r="E490" s="35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4.25" customHeight="1">
      <c r="A491" s="43"/>
      <c r="B491" s="43"/>
      <c r="C491" s="43"/>
      <c r="D491" s="35"/>
      <c r="E491" s="35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4.25" customHeight="1">
      <c r="A492" s="43"/>
      <c r="B492" s="43"/>
      <c r="C492" s="43"/>
      <c r="D492" s="35"/>
      <c r="E492" s="35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4.25" customHeight="1">
      <c r="A493" s="43"/>
      <c r="B493" s="43"/>
      <c r="C493" s="43"/>
      <c r="D493" s="35"/>
      <c r="E493" s="35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4.25" customHeight="1">
      <c r="A494" s="43"/>
      <c r="B494" s="43"/>
      <c r="C494" s="43"/>
      <c r="D494" s="35"/>
      <c r="E494" s="35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4.25" customHeight="1">
      <c r="A495" s="43"/>
      <c r="B495" s="43"/>
      <c r="C495" s="43"/>
      <c r="D495" s="35"/>
      <c r="E495" s="35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4.25" customHeight="1">
      <c r="A496" s="43"/>
      <c r="B496" s="43"/>
      <c r="C496" s="43"/>
      <c r="D496" s="35"/>
      <c r="E496" s="35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4.25" customHeight="1">
      <c r="A497" s="43"/>
      <c r="B497" s="43"/>
      <c r="C497" s="43"/>
      <c r="D497" s="35"/>
      <c r="E497" s="35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4.25" customHeight="1">
      <c r="A498" s="43"/>
      <c r="B498" s="43"/>
      <c r="C498" s="43"/>
      <c r="D498" s="35"/>
      <c r="E498" s="35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4.25" customHeight="1">
      <c r="A499" s="43"/>
      <c r="B499" s="43"/>
      <c r="C499" s="43"/>
      <c r="D499" s="35"/>
      <c r="E499" s="35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4.25" customHeight="1">
      <c r="A500" s="43"/>
      <c r="B500" s="43"/>
      <c r="C500" s="43"/>
      <c r="D500" s="35"/>
      <c r="E500" s="35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4.25" customHeight="1">
      <c r="A501" s="43"/>
      <c r="B501" s="43"/>
      <c r="C501" s="43"/>
      <c r="D501" s="35"/>
      <c r="E501" s="35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4.25" customHeight="1">
      <c r="A502" s="43"/>
      <c r="B502" s="43"/>
      <c r="C502" s="43"/>
      <c r="D502" s="35"/>
      <c r="E502" s="35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4.25" customHeight="1">
      <c r="A503" s="43"/>
      <c r="B503" s="43"/>
      <c r="C503" s="43"/>
      <c r="D503" s="35"/>
      <c r="E503" s="35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4.25" customHeight="1">
      <c r="A504" s="43"/>
      <c r="B504" s="43"/>
      <c r="C504" s="43"/>
      <c r="D504" s="35"/>
      <c r="E504" s="35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4.25" customHeight="1">
      <c r="A505" s="43"/>
      <c r="B505" s="43"/>
      <c r="C505" s="43"/>
      <c r="D505" s="35"/>
      <c r="E505" s="35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4.25" customHeight="1">
      <c r="A506" s="43"/>
      <c r="B506" s="43"/>
      <c r="C506" s="43"/>
      <c r="D506" s="35"/>
      <c r="E506" s="35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4.25" customHeight="1">
      <c r="A507" s="43"/>
      <c r="B507" s="43"/>
      <c r="C507" s="43"/>
      <c r="D507" s="35"/>
      <c r="E507" s="35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4.25" customHeight="1">
      <c r="A508" s="43"/>
      <c r="B508" s="43"/>
      <c r="C508" s="43"/>
      <c r="D508" s="35"/>
      <c r="E508" s="35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4.25" customHeight="1">
      <c r="A509" s="43"/>
      <c r="B509" s="43"/>
      <c r="C509" s="43"/>
      <c r="D509" s="35"/>
      <c r="E509" s="35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4.25" customHeight="1">
      <c r="A510" s="43"/>
      <c r="B510" s="43"/>
      <c r="C510" s="43"/>
      <c r="D510" s="35"/>
      <c r="E510" s="35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4.25" customHeight="1">
      <c r="A511" s="43"/>
      <c r="B511" s="43"/>
      <c r="C511" s="43"/>
      <c r="D511" s="35"/>
      <c r="E511" s="35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4.25" customHeight="1">
      <c r="A512" s="43"/>
      <c r="B512" s="43"/>
      <c r="C512" s="43"/>
      <c r="D512" s="35"/>
      <c r="E512" s="35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4.25" customHeight="1">
      <c r="A513" s="43"/>
      <c r="B513" s="43"/>
      <c r="C513" s="43"/>
      <c r="D513" s="35"/>
      <c r="E513" s="35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4.25" customHeight="1">
      <c r="A514" s="43"/>
      <c r="B514" s="43"/>
      <c r="C514" s="43"/>
      <c r="D514" s="35"/>
      <c r="E514" s="35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4.25" customHeight="1">
      <c r="A515" s="43"/>
      <c r="B515" s="43"/>
      <c r="C515" s="43"/>
      <c r="D515" s="35"/>
      <c r="E515" s="35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4.25" customHeight="1">
      <c r="A516" s="43"/>
      <c r="B516" s="43"/>
      <c r="C516" s="43"/>
      <c r="D516" s="35"/>
      <c r="E516" s="35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4.25" customHeight="1">
      <c r="A517" s="43"/>
      <c r="B517" s="43"/>
      <c r="C517" s="43"/>
      <c r="D517" s="35"/>
      <c r="E517" s="35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4.25" customHeight="1">
      <c r="A518" s="43"/>
      <c r="B518" s="43"/>
      <c r="C518" s="43"/>
      <c r="D518" s="35"/>
      <c r="E518" s="35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4.25" customHeight="1">
      <c r="A519" s="43"/>
      <c r="B519" s="43"/>
      <c r="C519" s="43"/>
      <c r="D519" s="35"/>
      <c r="E519" s="35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4.25" customHeight="1">
      <c r="A520" s="43"/>
      <c r="B520" s="43"/>
      <c r="C520" s="43"/>
      <c r="D520" s="35"/>
      <c r="E520" s="35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4.25" customHeight="1">
      <c r="A521" s="43"/>
      <c r="B521" s="43"/>
      <c r="C521" s="43"/>
      <c r="D521" s="35"/>
      <c r="E521" s="35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4.25" customHeight="1">
      <c r="A522" s="43"/>
      <c r="B522" s="43"/>
      <c r="C522" s="43"/>
      <c r="D522" s="35"/>
      <c r="E522" s="35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4.25" customHeight="1">
      <c r="A523" s="43"/>
      <c r="B523" s="43"/>
      <c r="C523" s="43"/>
      <c r="D523" s="35"/>
      <c r="E523" s="35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4.25" customHeight="1">
      <c r="A524" s="43"/>
      <c r="B524" s="43"/>
      <c r="C524" s="43"/>
      <c r="D524" s="35"/>
      <c r="E524" s="35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4.25" customHeight="1">
      <c r="A525" s="43"/>
      <c r="B525" s="43"/>
      <c r="C525" s="43"/>
      <c r="D525" s="35"/>
      <c r="E525" s="35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4.25" customHeight="1">
      <c r="A526" s="43"/>
      <c r="B526" s="43"/>
      <c r="C526" s="43"/>
      <c r="D526" s="35"/>
      <c r="E526" s="35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4.25" customHeight="1">
      <c r="A527" s="43"/>
      <c r="B527" s="43"/>
      <c r="C527" s="43"/>
      <c r="D527" s="35"/>
      <c r="E527" s="35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4.25" customHeight="1">
      <c r="A528" s="43"/>
      <c r="B528" s="43"/>
      <c r="C528" s="43"/>
      <c r="D528" s="35"/>
      <c r="E528" s="35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4.25" customHeight="1">
      <c r="A529" s="43"/>
      <c r="B529" s="43"/>
      <c r="C529" s="43"/>
      <c r="D529" s="35"/>
      <c r="E529" s="35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4.25" customHeight="1">
      <c r="A530" s="43"/>
      <c r="B530" s="43"/>
      <c r="C530" s="43"/>
      <c r="D530" s="35"/>
      <c r="E530" s="35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4.25" customHeight="1">
      <c r="A531" s="43"/>
      <c r="B531" s="43"/>
      <c r="C531" s="43"/>
      <c r="D531" s="35"/>
      <c r="E531" s="35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4.25" customHeight="1">
      <c r="A532" s="43"/>
      <c r="B532" s="43"/>
      <c r="C532" s="43"/>
      <c r="D532" s="35"/>
      <c r="E532" s="35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4.25" customHeight="1">
      <c r="A533" s="43"/>
      <c r="B533" s="43"/>
      <c r="C533" s="43"/>
      <c r="D533" s="35"/>
      <c r="E533" s="35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4.25" customHeight="1">
      <c r="A534" s="43"/>
      <c r="B534" s="43"/>
      <c r="C534" s="43"/>
      <c r="D534" s="35"/>
      <c r="E534" s="35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4.25" customHeight="1">
      <c r="A535" s="43"/>
      <c r="B535" s="43"/>
      <c r="C535" s="43"/>
      <c r="D535" s="35"/>
      <c r="E535" s="35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4.25" customHeight="1">
      <c r="A536" s="43"/>
      <c r="B536" s="43"/>
      <c r="C536" s="43"/>
      <c r="D536" s="35"/>
      <c r="E536" s="35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4.25" customHeight="1">
      <c r="A537" s="43"/>
      <c r="B537" s="43"/>
      <c r="C537" s="43"/>
      <c r="D537" s="35"/>
      <c r="E537" s="35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4.25" customHeight="1">
      <c r="A538" s="43"/>
      <c r="B538" s="43"/>
      <c r="C538" s="43"/>
      <c r="D538" s="35"/>
      <c r="E538" s="35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4.25" customHeight="1">
      <c r="A539" s="43"/>
      <c r="B539" s="43"/>
      <c r="C539" s="43"/>
      <c r="D539" s="35"/>
      <c r="E539" s="35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4.25" customHeight="1">
      <c r="A540" s="43"/>
      <c r="B540" s="43"/>
      <c r="C540" s="43"/>
      <c r="D540" s="35"/>
      <c r="E540" s="35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4.25" customHeight="1">
      <c r="A541" s="43"/>
      <c r="B541" s="43"/>
      <c r="C541" s="43"/>
      <c r="D541" s="35"/>
      <c r="E541" s="35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4.25" customHeight="1">
      <c r="A542" s="43"/>
      <c r="B542" s="43"/>
      <c r="C542" s="43"/>
      <c r="D542" s="35"/>
      <c r="E542" s="35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4.25" customHeight="1">
      <c r="A543" s="43"/>
      <c r="B543" s="43"/>
      <c r="C543" s="43"/>
      <c r="D543" s="35"/>
      <c r="E543" s="35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4.25" customHeight="1">
      <c r="A544" s="43"/>
      <c r="B544" s="43"/>
      <c r="C544" s="43"/>
      <c r="D544" s="35"/>
      <c r="E544" s="35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4.25" customHeight="1">
      <c r="A545" s="43"/>
      <c r="B545" s="43"/>
      <c r="C545" s="43"/>
      <c r="D545" s="35"/>
      <c r="E545" s="35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4.25" customHeight="1">
      <c r="A546" s="43"/>
      <c r="B546" s="43"/>
      <c r="C546" s="43"/>
      <c r="D546" s="35"/>
      <c r="E546" s="35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4.25" customHeight="1">
      <c r="A547" s="43"/>
      <c r="B547" s="43"/>
      <c r="C547" s="43"/>
      <c r="D547" s="35"/>
      <c r="E547" s="35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4.25" customHeight="1">
      <c r="A548" s="43"/>
      <c r="B548" s="43"/>
      <c r="C548" s="43"/>
      <c r="D548" s="35"/>
      <c r="E548" s="35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4.25" customHeight="1">
      <c r="A549" s="43"/>
      <c r="B549" s="43"/>
      <c r="C549" s="43"/>
      <c r="D549" s="35"/>
      <c r="E549" s="35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4.25" customHeight="1">
      <c r="A550" s="43"/>
      <c r="B550" s="43"/>
      <c r="C550" s="43"/>
      <c r="D550" s="35"/>
      <c r="E550" s="35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4.25" customHeight="1">
      <c r="A551" s="43"/>
      <c r="B551" s="43"/>
      <c r="C551" s="43"/>
      <c r="D551" s="35"/>
      <c r="E551" s="35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4.25" customHeight="1">
      <c r="A552" s="43"/>
      <c r="B552" s="43"/>
      <c r="C552" s="43"/>
      <c r="D552" s="35"/>
      <c r="E552" s="35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4.25" customHeight="1">
      <c r="A553" s="43"/>
      <c r="B553" s="43"/>
      <c r="C553" s="43"/>
      <c r="D553" s="35"/>
      <c r="E553" s="35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4.25" customHeight="1">
      <c r="A554" s="43"/>
      <c r="B554" s="43"/>
      <c r="C554" s="43"/>
      <c r="D554" s="35"/>
      <c r="E554" s="35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4.25" customHeight="1">
      <c r="A555" s="43"/>
      <c r="B555" s="43"/>
      <c r="C555" s="43"/>
      <c r="D555" s="35"/>
      <c r="E555" s="35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4.25" customHeight="1">
      <c r="A556" s="43"/>
      <c r="B556" s="43"/>
      <c r="C556" s="43"/>
      <c r="D556" s="35"/>
      <c r="E556" s="35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4.25" customHeight="1">
      <c r="A557" s="43"/>
      <c r="B557" s="43"/>
      <c r="C557" s="43"/>
      <c r="D557" s="35"/>
      <c r="E557" s="35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4.25" customHeight="1">
      <c r="A558" s="43"/>
      <c r="B558" s="43"/>
      <c r="C558" s="43"/>
      <c r="D558" s="35"/>
      <c r="E558" s="35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4.25" customHeight="1">
      <c r="A559" s="43"/>
      <c r="B559" s="43"/>
      <c r="C559" s="43"/>
      <c r="D559" s="35"/>
      <c r="E559" s="35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4.25" customHeight="1">
      <c r="A560" s="43"/>
      <c r="B560" s="43"/>
      <c r="C560" s="43"/>
      <c r="D560" s="35"/>
      <c r="E560" s="35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4.25" customHeight="1">
      <c r="A561" s="43"/>
      <c r="B561" s="43"/>
      <c r="C561" s="43"/>
      <c r="D561" s="35"/>
      <c r="E561" s="35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4.25" customHeight="1">
      <c r="A562" s="43"/>
      <c r="B562" s="43"/>
      <c r="C562" s="43"/>
      <c r="D562" s="35"/>
      <c r="E562" s="35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4.25" customHeight="1">
      <c r="A563" s="43"/>
      <c r="B563" s="43"/>
      <c r="C563" s="43"/>
      <c r="D563" s="35"/>
      <c r="E563" s="35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4.25" customHeight="1">
      <c r="A564" s="43"/>
      <c r="B564" s="43"/>
      <c r="C564" s="43"/>
      <c r="D564" s="35"/>
      <c r="E564" s="35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4.25" customHeight="1">
      <c r="A565" s="43"/>
      <c r="B565" s="43"/>
      <c r="C565" s="43"/>
      <c r="D565" s="35"/>
      <c r="E565" s="35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4.25" customHeight="1">
      <c r="A566" s="43"/>
      <c r="B566" s="43"/>
      <c r="C566" s="43"/>
      <c r="D566" s="35"/>
      <c r="E566" s="35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4.25" customHeight="1">
      <c r="A567" s="43"/>
      <c r="B567" s="43"/>
      <c r="C567" s="43"/>
      <c r="D567" s="35"/>
      <c r="E567" s="35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4.25" customHeight="1">
      <c r="A568" s="43"/>
      <c r="B568" s="43"/>
      <c r="C568" s="43"/>
      <c r="D568" s="35"/>
      <c r="E568" s="35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4.25" customHeight="1">
      <c r="A569" s="43"/>
      <c r="B569" s="43"/>
      <c r="C569" s="43"/>
      <c r="D569" s="35"/>
      <c r="E569" s="35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4.25" customHeight="1">
      <c r="A570" s="43"/>
      <c r="B570" s="43"/>
      <c r="C570" s="43"/>
      <c r="D570" s="35"/>
      <c r="E570" s="35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4.25" customHeight="1">
      <c r="A571" s="43"/>
      <c r="B571" s="43"/>
      <c r="C571" s="43"/>
      <c r="D571" s="35"/>
      <c r="E571" s="35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4.25" customHeight="1">
      <c r="A572" s="43"/>
      <c r="B572" s="43"/>
      <c r="C572" s="43"/>
      <c r="D572" s="35"/>
      <c r="E572" s="35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4.25" customHeight="1">
      <c r="A573" s="43"/>
      <c r="B573" s="43"/>
      <c r="C573" s="43"/>
      <c r="D573" s="35"/>
      <c r="E573" s="35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4.25" customHeight="1">
      <c r="A574" s="43"/>
      <c r="B574" s="43"/>
      <c r="C574" s="43"/>
      <c r="D574" s="35"/>
      <c r="E574" s="35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4.25" customHeight="1">
      <c r="A575" s="43"/>
      <c r="B575" s="43"/>
      <c r="C575" s="43"/>
      <c r="D575" s="35"/>
      <c r="E575" s="35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4.25" customHeight="1">
      <c r="A576" s="43"/>
      <c r="B576" s="43"/>
      <c r="C576" s="43"/>
      <c r="D576" s="35"/>
      <c r="E576" s="35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4.25" customHeight="1">
      <c r="A577" s="43"/>
      <c r="B577" s="43"/>
      <c r="C577" s="43"/>
      <c r="D577" s="35"/>
      <c r="E577" s="35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4.25" customHeight="1">
      <c r="A578" s="43"/>
      <c r="B578" s="43"/>
      <c r="C578" s="43"/>
      <c r="D578" s="35"/>
      <c r="E578" s="35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4.25" customHeight="1">
      <c r="A579" s="43"/>
      <c r="B579" s="43"/>
      <c r="C579" s="43"/>
      <c r="D579" s="35"/>
      <c r="E579" s="35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4.25" customHeight="1">
      <c r="A580" s="43"/>
      <c r="B580" s="43"/>
      <c r="C580" s="43"/>
      <c r="D580" s="35"/>
      <c r="E580" s="35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4.25" customHeight="1">
      <c r="A581" s="43"/>
      <c r="B581" s="43"/>
      <c r="C581" s="43"/>
      <c r="D581" s="35"/>
      <c r="E581" s="35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4.25" customHeight="1">
      <c r="A582" s="43"/>
      <c r="B582" s="43"/>
      <c r="C582" s="43"/>
      <c r="D582" s="35"/>
      <c r="E582" s="35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4.25" customHeight="1">
      <c r="A583" s="43"/>
      <c r="B583" s="43"/>
      <c r="C583" s="43"/>
      <c r="D583" s="35"/>
      <c r="E583" s="35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4.25" customHeight="1">
      <c r="A584" s="43"/>
      <c r="B584" s="43"/>
      <c r="C584" s="43"/>
      <c r="D584" s="35"/>
      <c r="E584" s="35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4.25" customHeight="1">
      <c r="A585" s="43"/>
      <c r="B585" s="43"/>
      <c r="C585" s="43"/>
      <c r="D585" s="35"/>
      <c r="E585" s="35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4.25" customHeight="1">
      <c r="A586" s="43"/>
      <c r="B586" s="43"/>
      <c r="C586" s="43"/>
      <c r="D586" s="35"/>
      <c r="E586" s="35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4.25" customHeight="1">
      <c r="A587" s="43"/>
      <c r="B587" s="43"/>
      <c r="C587" s="43"/>
      <c r="D587" s="35"/>
      <c r="E587" s="35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4.25" customHeight="1">
      <c r="A588" s="43"/>
      <c r="B588" s="43"/>
      <c r="C588" s="43"/>
      <c r="D588" s="35"/>
      <c r="E588" s="35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4.25" customHeight="1">
      <c r="A589" s="43"/>
      <c r="B589" s="43"/>
      <c r="C589" s="43"/>
      <c r="D589" s="35"/>
      <c r="E589" s="35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4.25" customHeight="1">
      <c r="A590" s="43"/>
      <c r="B590" s="43"/>
      <c r="C590" s="43"/>
      <c r="D590" s="35"/>
      <c r="E590" s="35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4.25" customHeight="1">
      <c r="A591" s="43"/>
      <c r="B591" s="43"/>
      <c r="C591" s="43"/>
      <c r="D591" s="35"/>
      <c r="E591" s="35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4.25" customHeight="1">
      <c r="A592" s="43"/>
      <c r="B592" s="43"/>
      <c r="C592" s="43"/>
      <c r="D592" s="35"/>
      <c r="E592" s="35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4.25" customHeight="1">
      <c r="A593" s="43"/>
      <c r="B593" s="43"/>
      <c r="C593" s="43"/>
      <c r="D593" s="35"/>
      <c r="E593" s="35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4.25" customHeight="1">
      <c r="A594" s="43"/>
      <c r="B594" s="43"/>
      <c r="C594" s="43"/>
      <c r="D594" s="35"/>
      <c r="E594" s="35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4.25" customHeight="1">
      <c r="A595" s="43"/>
      <c r="B595" s="43"/>
      <c r="C595" s="43"/>
      <c r="D595" s="35"/>
      <c r="E595" s="35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4.25" customHeight="1">
      <c r="A596" s="43"/>
      <c r="B596" s="43"/>
      <c r="C596" s="43"/>
      <c r="D596" s="35"/>
      <c r="E596" s="35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4.25" customHeight="1">
      <c r="A597" s="43"/>
      <c r="B597" s="43"/>
      <c r="C597" s="43"/>
      <c r="D597" s="35"/>
      <c r="E597" s="35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4.25" customHeight="1">
      <c r="A598" s="43"/>
      <c r="B598" s="43"/>
      <c r="C598" s="43"/>
      <c r="D598" s="35"/>
      <c r="E598" s="35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4.25" customHeight="1">
      <c r="A599" s="43"/>
      <c r="B599" s="43"/>
      <c r="C599" s="43"/>
      <c r="D599" s="35"/>
      <c r="E599" s="35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4.25" customHeight="1">
      <c r="A600" s="43"/>
      <c r="B600" s="43"/>
      <c r="C600" s="43"/>
      <c r="D600" s="35"/>
      <c r="E600" s="35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4.25" customHeight="1">
      <c r="A601" s="43"/>
      <c r="B601" s="43"/>
      <c r="C601" s="43"/>
      <c r="D601" s="35"/>
      <c r="E601" s="35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4.25" customHeight="1">
      <c r="A602" s="43"/>
      <c r="B602" s="43"/>
      <c r="C602" s="43"/>
      <c r="D602" s="35"/>
      <c r="E602" s="35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4.25" customHeight="1">
      <c r="A603" s="43"/>
      <c r="B603" s="43"/>
      <c r="C603" s="43"/>
      <c r="D603" s="35"/>
      <c r="E603" s="35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4.25" customHeight="1">
      <c r="A604" s="43"/>
      <c r="B604" s="43"/>
      <c r="C604" s="43"/>
      <c r="D604" s="35"/>
      <c r="E604" s="35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4.25" customHeight="1">
      <c r="A605" s="43"/>
      <c r="B605" s="43"/>
      <c r="C605" s="43"/>
      <c r="D605" s="35"/>
      <c r="E605" s="35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4.25" customHeight="1">
      <c r="A606" s="43"/>
      <c r="B606" s="43"/>
      <c r="C606" s="43"/>
      <c r="D606" s="35"/>
      <c r="E606" s="35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4.25" customHeight="1">
      <c r="A607" s="43"/>
      <c r="B607" s="43"/>
      <c r="C607" s="43"/>
      <c r="D607" s="35"/>
      <c r="E607" s="35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4.25" customHeight="1">
      <c r="A608" s="43"/>
      <c r="B608" s="43"/>
      <c r="C608" s="43"/>
      <c r="D608" s="35"/>
      <c r="E608" s="35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4.25" customHeight="1">
      <c r="A609" s="43"/>
      <c r="B609" s="43"/>
      <c r="C609" s="43"/>
      <c r="D609" s="35"/>
      <c r="E609" s="35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4.25" customHeight="1">
      <c r="A610" s="43"/>
      <c r="B610" s="43"/>
      <c r="C610" s="43"/>
      <c r="D610" s="35"/>
      <c r="E610" s="35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4.25" customHeight="1">
      <c r="A611" s="43"/>
      <c r="B611" s="43"/>
      <c r="C611" s="43"/>
      <c r="D611" s="35"/>
      <c r="E611" s="35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4.25" customHeight="1">
      <c r="A612" s="43"/>
      <c r="B612" s="43"/>
      <c r="C612" s="43"/>
      <c r="D612" s="35"/>
      <c r="E612" s="35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4.25" customHeight="1">
      <c r="A613" s="43"/>
      <c r="B613" s="43"/>
      <c r="C613" s="43"/>
      <c r="D613" s="35"/>
      <c r="E613" s="35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4.25" customHeight="1">
      <c r="A614" s="43"/>
      <c r="B614" s="43"/>
      <c r="C614" s="43"/>
      <c r="D614" s="35"/>
      <c r="E614" s="35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4.25" customHeight="1">
      <c r="A615" s="43"/>
      <c r="B615" s="43"/>
      <c r="C615" s="43"/>
      <c r="D615" s="35"/>
      <c r="E615" s="35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4.25" customHeight="1">
      <c r="A616" s="43"/>
      <c r="B616" s="43"/>
      <c r="C616" s="43"/>
      <c r="D616" s="35"/>
      <c r="E616" s="35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4.25" customHeight="1">
      <c r="A617" s="43"/>
      <c r="B617" s="43"/>
      <c r="C617" s="43"/>
      <c r="D617" s="35"/>
      <c r="E617" s="35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4.25" customHeight="1">
      <c r="A618" s="43"/>
      <c r="B618" s="43"/>
      <c r="C618" s="43"/>
      <c r="D618" s="35"/>
      <c r="E618" s="35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4.25" customHeight="1">
      <c r="A619" s="43"/>
      <c r="B619" s="43"/>
      <c r="C619" s="43"/>
      <c r="D619" s="35"/>
      <c r="E619" s="35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4.25" customHeight="1">
      <c r="A620" s="43"/>
      <c r="B620" s="43"/>
      <c r="C620" s="43"/>
      <c r="D620" s="35"/>
      <c r="E620" s="35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4.25" customHeight="1">
      <c r="A621" s="43"/>
      <c r="B621" s="43"/>
      <c r="C621" s="43"/>
      <c r="D621" s="35"/>
      <c r="E621" s="35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4.25" customHeight="1">
      <c r="A622" s="43"/>
      <c r="B622" s="43"/>
      <c r="C622" s="43"/>
      <c r="D622" s="35"/>
      <c r="E622" s="35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4.25" customHeight="1">
      <c r="A623" s="43"/>
      <c r="B623" s="43"/>
      <c r="C623" s="43"/>
      <c r="D623" s="35"/>
      <c r="E623" s="35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4.25" customHeight="1">
      <c r="A624" s="43"/>
      <c r="B624" s="43"/>
      <c r="C624" s="43"/>
      <c r="D624" s="35"/>
      <c r="E624" s="35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4.25" customHeight="1">
      <c r="A625" s="43"/>
      <c r="B625" s="43"/>
      <c r="C625" s="43"/>
      <c r="D625" s="35"/>
      <c r="E625" s="35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4.25" customHeight="1">
      <c r="A626" s="43"/>
      <c r="B626" s="43"/>
      <c r="C626" s="43"/>
      <c r="D626" s="35"/>
      <c r="E626" s="35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4.25" customHeight="1">
      <c r="A627" s="43"/>
      <c r="B627" s="43"/>
      <c r="C627" s="43"/>
      <c r="D627" s="35"/>
      <c r="E627" s="35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4.25" customHeight="1">
      <c r="A628" s="43"/>
      <c r="B628" s="43"/>
      <c r="C628" s="43"/>
      <c r="D628" s="35"/>
      <c r="E628" s="35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4.25" customHeight="1">
      <c r="A629" s="43"/>
      <c r="B629" s="43"/>
      <c r="C629" s="43"/>
      <c r="D629" s="35"/>
      <c r="E629" s="35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4.25" customHeight="1">
      <c r="A630" s="43"/>
      <c r="B630" s="43"/>
      <c r="C630" s="43"/>
      <c r="D630" s="35"/>
      <c r="E630" s="35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4.25" customHeight="1">
      <c r="A631" s="43"/>
      <c r="B631" s="43"/>
      <c r="C631" s="43"/>
      <c r="D631" s="35"/>
      <c r="E631" s="35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4.25" customHeight="1">
      <c r="A632" s="43"/>
      <c r="B632" s="43"/>
      <c r="C632" s="43"/>
      <c r="D632" s="35"/>
      <c r="E632" s="35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4.25" customHeight="1">
      <c r="A633" s="43"/>
      <c r="B633" s="43"/>
      <c r="C633" s="43"/>
      <c r="D633" s="35"/>
      <c r="E633" s="35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4.25" customHeight="1">
      <c r="A634" s="43"/>
      <c r="B634" s="43"/>
      <c r="C634" s="43"/>
      <c r="D634" s="35"/>
      <c r="E634" s="35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4.25" customHeight="1">
      <c r="A635" s="43"/>
      <c r="B635" s="43"/>
      <c r="C635" s="43"/>
      <c r="D635" s="35"/>
      <c r="E635" s="35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4.25" customHeight="1">
      <c r="A636" s="43"/>
      <c r="B636" s="43"/>
      <c r="C636" s="43"/>
      <c r="D636" s="35"/>
      <c r="E636" s="35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4.25" customHeight="1">
      <c r="A637" s="43"/>
      <c r="B637" s="43"/>
      <c r="C637" s="43"/>
      <c r="D637" s="35"/>
      <c r="E637" s="35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4.25" customHeight="1">
      <c r="A638" s="43"/>
      <c r="B638" s="43"/>
      <c r="C638" s="43"/>
      <c r="D638" s="35"/>
      <c r="E638" s="35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4.25" customHeight="1">
      <c r="A639" s="43"/>
      <c r="B639" s="43"/>
      <c r="C639" s="43"/>
      <c r="D639" s="35"/>
      <c r="E639" s="35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4.25" customHeight="1">
      <c r="A640" s="43"/>
      <c r="B640" s="43"/>
      <c r="C640" s="43"/>
      <c r="D640" s="35"/>
      <c r="E640" s="35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4.25" customHeight="1">
      <c r="A641" s="43"/>
      <c r="B641" s="43"/>
      <c r="C641" s="43"/>
      <c r="D641" s="35"/>
      <c r="E641" s="35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4.25" customHeight="1">
      <c r="A642" s="43"/>
      <c r="B642" s="43"/>
      <c r="C642" s="43"/>
      <c r="D642" s="35"/>
      <c r="E642" s="35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4.25" customHeight="1">
      <c r="A643" s="43"/>
      <c r="B643" s="43"/>
      <c r="C643" s="43"/>
      <c r="D643" s="35"/>
      <c r="E643" s="35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4.25" customHeight="1">
      <c r="A644" s="43"/>
      <c r="B644" s="43"/>
      <c r="C644" s="43"/>
      <c r="D644" s="35"/>
      <c r="E644" s="35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4.25" customHeight="1">
      <c r="A645" s="43"/>
      <c r="B645" s="43"/>
      <c r="C645" s="43"/>
      <c r="D645" s="35"/>
      <c r="E645" s="35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4.25" customHeight="1">
      <c r="A646" s="43"/>
      <c r="B646" s="43"/>
      <c r="C646" s="43"/>
      <c r="D646" s="35"/>
      <c r="E646" s="35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4.25" customHeight="1">
      <c r="A647" s="43"/>
      <c r="B647" s="43"/>
      <c r="C647" s="43"/>
      <c r="D647" s="35"/>
      <c r="E647" s="35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4.25" customHeight="1">
      <c r="A648" s="43"/>
      <c r="B648" s="43"/>
      <c r="C648" s="43"/>
      <c r="D648" s="35"/>
      <c r="E648" s="35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4.25" customHeight="1">
      <c r="A649" s="43"/>
      <c r="B649" s="43"/>
      <c r="C649" s="43"/>
      <c r="D649" s="35"/>
      <c r="E649" s="35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4.25" customHeight="1">
      <c r="A650" s="43"/>
      <c r="B650" s="43"/>
      <c r="C650" s="43"/>
      <c r="D650" s="35"/>
      <c r="E650" s="35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4.25" customHeight="1">
      <c r="A651" s="43"/>
      <c r="B651" s="43"/>
      <c r="C651" s="43"/>
      <c r="D651" s="35"/>
      <c r="E651" s="35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4.25" customHeight="1">
      <c r="A652" s="43"/>
      <c r="B652" s="43"/>
      <c r="C652" s="43"/>
      <c r="D652" s="35"/>
      <c r="E652" s="35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4.25" customHeight="1">
      <c r="A653" s="43"/>
      <c r="B653" s="43"/>
      <c r="C653" s="43"/>
      <c r="D653" s="35"/>
      <c r="E653" s="35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4.25" customHeight="1">
      <c r="A654" s="43"/>
      <c r="B654" s="43"/>
      <c r="C654" s="43"/>
      <c r="D654" s="35"/>
      <c r="E654" s="35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4.25" customHeight="1">
      <c r="A655" s="43"/>
      <c r="B655" s="43"/>
      <c r="C655" s="43"/>
      <c r="D655" s="35"/>
      <c r="E655" s="35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4.25" customHeight="1">
      <c r="A656" s="43"/>
      <c r="B656" s="43"/>
      <c r="C656" s="43"/>
      <c r="D656" s="35"/>
      <c r="E656" s="35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4.25" customHeight="1">
      <c r="A657" s="43"/>
      <c r="B657" s="43"/>
      <c r="C657" s="43"/>
      <c r="D657" s="35"/>
      <c r="E657" s="35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4.25" customHeight="1">
      <c r="A658" s="43"/>
      <c r="B658" s="43"/>
      <c r="C658" s="43"/>
      <c r="D658" s="35"/>
      <c r="E658" s="35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4.25" customHeight="1">
      <c r="A659" s="43"/>
      <c r="B659" s="43"/>
      <c r="C659" s="43"/>
      <c r="D659" s="35"/>
      <c r="E659" s="35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4.25" customHeight="1">
      <c r="A660" s="43"/>
      <c r="B660" s="43"/>
      <c r="C660" s="43"/>
      <c r="D660" s="35"/>
      <c r="E660" s="35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4.25" customHeight="1">
      <c r="A661" s="43"/>
      <c r="B661" s="43"/>
      <c r="C661" s="43"/>
      <c r="D661" s="35"/>
      <c r="E661" s="35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4.25" customHeight="1">
      <c r="A662" s="43"/>
      <c r="B662" s="43"/>
      <c r="C662" s="43"/>
      <c r="D662" s="35"/>
      <c r="E662" s="35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4.25" customHeight="1">
      <c r="A663" s="43"/>
      <c r="B663" s="43"/>
      <c r="C663" s="43"/>
      <c r="D663" s="35"/>
      <c r="E663" s="35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4.25" customHeight="1">
      <c r="A664" s="43"/>
      <c r="B664" s="43"/>
      <c r="C664" s="43"/>
      <c r="D664" s="35"/>
      <c r="E664" s="35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4.25" customHeight="1">
      <c r="A665" s="43"/>
      <c r="B665" s="43"/>
      <c r="C665" s="43"/>
      <c r="D665" s="35"/>
      <c r="E665" s="35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4.25" customHeight="1">
      <c r="A666" s="43"/>
      <c r="B666" s="43"/>
      <c r="C666" s="43"/>
      <c r="D666" s="35"/>
      <c r="E666" s="35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4.25" customHeight="1">
      <c r="A667" s="43"/>
      <c r="B667" s="43"/>
      <c r="C667" s="43"/>
      <c r="D667" s="35"/>
      <c r="E667" s="35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4.25" customHeight="1">
      <c r="A668" s="43"/>
      <c r="B668" s="43"/>
      <c r="C668" s="43"/>
      <c r="D668" s="35"/>
      <c r="E668" s="35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4.25" customHeight="1">
      <c r="A669" s="43"/>
      <c r="B669" s="43"/>
      <c r="C669" s="43"/>
      <c r="D669" s="35"/>
      <c r="E669" s="35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4.25" customHeight="1">
      <c r="A670" s="43"/>
      <c r="B670" s="43"/>
      <c r="C670" s="43"/>
      <c r="D670" s="35"/>
      <c r="E670" s="35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4.25" customHeight="1">
      <c r="A671" s="43"/>
      <c r="B671" s="43"/>
      <c r="C671" s="43"/>
      <c r="D671" s="35"/>
      <c r="E671" s="35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4.25" customHeight="1">
      <c r="A672" s="43"/>
      <c r="B672" s="43"/>
      <c r="C672" s="43"/>
      <c r="D672" s="35"/>
      <c r="E672" s="35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4.25" customHeight="1">
      <c r="A673" s="43"/>
      <c r="B673" s="43"/>
      <c r="C673" s="43"/>
      <c r="D673" s="35"/>
      <c r="E673" s="35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4.25" customHeight="1">
      <c r="A674" s="43"/>
      <c r="B674" s="43"/>
      <c r="C674" s="43"/>
      <c r="D674" s="35"/>
      <c r="E674" s="35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4.25" customHeight="1">
      <c r="A675" s="43"/>
      <c r="B675" s="43"/>
      <c r="C675" s="43"/>
      <c r="D675" s="35"/>
      <c r="E675" s="35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4.25" customHeight="1">
      <c r="A676" s="43"/>
      <c r="B676" s="43"/>
      <c r="C676" s="43"/>
      <c r="D676" s="35"/>
      <c r="E676" s="35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4.25" customHeight="1">
      <c r="A677" s="43"/>
      <c r="B677" s="43"/>
      <c r="C677" s="43"/>
      <c r="D677" s="35"/>
      <c r="E677" s="35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4.25" customHeight="1">
      <c r="A678" s="43"/>
      <c r="B678" s="43"/>
      <c r="C678" s="43"/>
      <c r="D678" s="35"/>
      <c r="E678" s="35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4.25" customHeight="1">
      <c r="A679" s="43"/>
      <c r="B679" s="43"/>
      <c r="C679" s="43"/>
      <c r="D679" s="35"/>
      <c r="E679" s="35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4.25" customHeight="1">
      <c r="A680" s="43"/>
      <c r="B680" s="43"/>
      <c r="C680" s="43"/>
      <c r="D680" s="35"/>
      <c r="E680" s="35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4.25" customHeight="1">
      <c r="A681" s="43"/>
      <c r="B681" s="43"/>
      <c r="C681" s="43"/>
      <c r="D681" s="35"/>
      <c r="E681" s="35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4.25" customHeight="1">
      <c r="A682" s="43"/>
      <c r="B682" s="43"/>
      <c r="C682" s="43"/>
      <c r="D682" s="35"/>
      <c r="E682" s="35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4.25" customHeight="1">
      <c r="A683" s="43"/>
      <c r="B683" s="43"/>
      <c r="C683" s="43"/>
      <c r="D683" s="35"/>
      <c r="E683" s="35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4.25" customHeight="1">
      <c r="A684" s="43"/>
      <c r="B684" s="43"/>
      <c r="C684" s="43"/>
      <c r="D684" s="35"/>
      <c r="E684" s="35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4.25" customHeight="1">
      <c r="A685" s="43"/>
      <c r="B685" s="43"/>
      <c r="C685" s="43"/>
      <c r="D685" s="35"/>
      <c r="E685" s="35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4.25" customHeight="1">
      <c r="A686" s="43"/>
      <c r="B686" s="43"/>
      <c r="C686" s="43"/>
      <c r="D686" s="35"/>
      <c r="E686" s="35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4.25" customHeight="1">
      <c r="A687" s="43"/>
      <c r="B687" s="43"/>
      <c r="C687" s="43"/>
      <c r="D687" s="35"/>
      <c r="E687" s="35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4.25" customHeight="1">
      <c r="A688" s="43"/>
      <c r="B688" s="43"/>
      <c r="C688" s="43"/>
      <c r="D688" s="35"/>
      <c r="E688" s="35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4.25" customHeight="1">
      <c r="A689" s="43"/>
      <c r="B689" s="43"/>
      <c r="C689" s="43"/>
      <c r="D689" s="35"/>
      <c r="E689" s="35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4.25" customHeight="1">
      <c r="A690" s="43"/>
      <c r="B690" s="43"/>
      <c r="C690" s="43"/>
      <c r="D690" s="35"/>
      <c r="E690" s="35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4.25" customHeight="1">
      <c r="A691" s="43"/>
      <c r="B691" s="43"/>
      <c r="C691" s="43"/>
      <c r="D691" s="35"/>
      <c r="E691" s="35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4.25" customHeight="1">
      <c r="A692" s="43"/>
      <c r="B692" s="43"/>
      <c r="C692" s="43"/>
      <c r="D692" s="35"/>
      <c r="E692" s="35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4.25" customHeight="1">
      <c r="A693" s="43"/>
      <c r="B693" s="43"/>
      <c r="C693" s="43"/>
      <c r="D693" s="35"/>
      <c r="E693" s="35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4.25" customHeight="1">
      <c r="A694" s="43"/>
      <c r="B694" s="43"/>
      <c r="C694" s="43"/>
      <c r="D694" s="35"/>
      <c r="E694" s="35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4.25" customHeight="1">
      <c r="A695" s="43"/>
      <c r="B695" s="43"/>
      <c r="C695" s="43"/>
      <c r="D695" s="35"/>
      <c r="E695" s="35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4.25" customHeight="1">
      <c r="A696" s="43"/>
      <c r="B696" s="43"/>
      <c r="C696" s="43"/>
      <c r="D696" s="35"/>
      <c r="E696" s="35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4.25" customHeight="1">
      <c r="A697" s="43"/>
      <c r="B697" s="43"/>
      <c r="C697" s="43"/>
      <c r="D697" s="35"/>
      <c r="E697" s="35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4.25" customHeight="1">
      <c r="A698" s="43"/>
      <c r="B698" s="43"/>
      <c r="C698" s="43"/>
      <c r="D698" s="35"/>
      <c r="E698" s="35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4.25" customHeight="1">
      <c r="A699" s="43"/>
      <c r="B699" s="43"/>
      <c r="C699" s="43"/>
      <c r="D699" s="35"/>
      <c r="E699" s="35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4.25" customHeight="1">
      <c r="A700" s="43"/>
      <c r="B700" s="43"/>
      <c r="C700" s="43"/>
      <c r="D700" s="35"/>
      <c r="E700" s="35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4.25" customHeight="1">
      <c r="A701" s="43"/>
      <c r="B701" s="43"/>
      <c r="C701" s="43"/>
      <c r="D701" s="35"/>
      <c r="E701" s="35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4.25" customHeight="1">
      <c r="A702" s="43"/>
      <c r="B702" s="43"/>
      <c r="C702" s="43"/>
      <c r="D702" s="35"/>
      <c r="E702" s="35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4.25" customHeight="1">
      <c r="A703" s="43"/>
      <c r="B703" s="43"/>
      <c r="C703" s="43"/>
      <c r="D703" s="35"/>
      <c r="E703" s="35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4.25" customHeight="1">
      <c r="A704" s="43"/>
      <c r="B704" s="43"/>
      <c r="C704" s="43"/>
      <c r="D704" s="35"/>
      <c r="E704" s="35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4.25" customHeight="1">
      <c r="A705" s="43"/>
      <c r="B705" s="43"/>
      <c r="C705" s="43"/>
      <c r="D705" s="35"/>
      <c r="E705" s="35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4.25" customHeight="1">
      <c r="A706" s="43"/>
      <c r="B706" s="43"/>
      <c r="C706" s="43"/>
      <c r="D706" s="35"/>
      <c r="E706" s="35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4.25" customHeight="1">
      <c r="A707" s="43"/>
      <c r="B707" s="43"/>
      <c r="C707" s="43"/>
      <c r="D707" s="35"/>
      <c r="E707" s="35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4.25" customHeight="1">
      <c r="A708" s="43"/>
      <c r="B708" s="43"/>
      <c r="C708" s="43"/>
      <c r="D708" s="35"/>
      <c r="E708" s="35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4.25" customHeight="1">
      <c r="A709" s="43"/>
      <c r="B709" s="43"/>
      <c r="C709" s="43"/>
      <c r="D709" s="35"/>
      <c r="E709" s="35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4.25" customHeight="1">
      <c r="A710" s="43"/>
      <c r="B710" s="43"/>
      <c r="C710" s="43"/>
      <c r="D710" s="35"/>
      <c r="E710" s="35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4.25" customHeight="1">
      <c r="A711" s="43"/>
      <c r="B711" s="43"/>
      <c r="C711" s="43"/>
      <c r="D711" s="35"/>
      <c r="E711" s="35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4.25" customHeight="1">
      <c r="A712" s="43"/>
      <c r="B712" s="43"/>
      <c r="C712" s="43"/>
      <c r="D712" s="35"/>
      <c r="E712" s="35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4.25" customHeight="1">
      <c r="A713" s="43"/>
      <c r="B713" s="43"/>
      <c r="C713" s="43"/>
      <c r="D713" s="35"/>
      <c r="E713" s="35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4.25" customHeight="1">
      <c r="A714" s="43"/>
      <c r="B714" s="43"/>
      <c r="C714" s="43"/>
      <c r="D714" s="35"/>
      <c r="E714" s="35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4.25" customHeight="1">
      <c r="A715" s="43"/>
      <c r="B715" s="43"/>
      <c r="C715" s="43"/>
      <c r="D715" s="35"/>
      <c r="E715" s="35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4.25" customHeight="1">
      <c r="A716" s="43"/>
      <c r="B716" s="43"/>
      <c r="C716" s="43"/>
      <c r="D716" s="35"/>
      <c r="E716" s="35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4.25" customHeight="1">
      <c r="A717" s="43"/>
      <c r="B717" s="43"/>
      <c r="C717" s="43"/>
      <c r="D717" s="35"/>
      <c r="E717" s="35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4.25" customHeight="1">
      <c r="A718" s="43"/>
      <c r="B718" s="43"/>
      <c r="C718" s="43"/>
      <c r="D718" s="35"/>
      <c r="E718" s="35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4.25" customHeight="1">
      <c r="A719" s="43"/>
      <c r="B719" s="43"/>
      <c r="C719" s="43"/>
      <c r="D719" s="35"/>
      <c r="E719" s="35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4.25" customHeight="1">
      <c r="A720" s="43"/>
      <c r="B720" s="43"/>
      <c r="C720" s="43"/>
      <c r="D720" s="35"/>
      <c r="E720" s="35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4.25" customHeight="1">
      <c r="A721" s="43"/>
      <c r="B721" s="43"/>
      <c r="C721" s="43"/>
      <c r="D721" s="35"/>
      <c r="E721" s="35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4.25" customHeight="1">
      <c r="A722" s="43"/>
      <c r="B722" s="43"/>
      <c r="C722" s="43"/>
      <c r="D722" s="35"/>
      <c r="E722" s="35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4.25" customHeight="1">
      <c r="A723" s="43"/>
      <c r="B723" s="43"/>
      <c r="C723" s="43"/>
      <c r="D723" s="35"/>
      <c r="E723" s="35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4.25" customHeight="1">
      <c r="A724" s="43"/>
      <c r="B724" s="43"/>
      <c r="C724" s="43"/>
      <c r="D724" s="35"/>
      <c r="E724" s="35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4.25" customHeight="1">
      <c r="A725" s="43"/>
      <c r="B725" s="43"/>
      <c r="C725" s="43"/>
      <c r="D725" s="35"/>
      <c r="E725" s="35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4.25" customHeight="1">
      <c r="A726" s="43"/>
      <c r="B726" s="43"/>
      <c r="C726" s="43"/>
      <c r="D726" s="35"/>
      <c r="E726" s="35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4.25" customHeight="1">
      <c r="A727" s="43"/>
      <c r="B727" s="43"/>
      <c r="C727" s="43"/>
      <c r="D727" s="35"/>
      <c r="E727" s="35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4.25" customHeight="1">
      <c r="A728" s="43"/>
      <c r="B728" s="43"/>
      <c r="C728" s="43"/>
      <c r="D728" s="35"/>
      <c r="E728" s="35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4.25" customHeight="1">
      <c r="A729" s="43"/>
      <c r="B729" s="43"/>
      <c r="C729" s="43"/>
      <c r="D729" s="35"/>
      <c r="E729" s="35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4.25" customHeight="1">
      <c r="A730" s="43"/>
      <c r="B730" s="43"/>
      <c r="C730" s="43"/>
      <c r="D730" s="35"/>
      <c r="E730" s="35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4.25" customHeight="1">
      <c r="A731" s="43"/>
      <c r="B731" s="43"/>
      <c r="C731" s="43"/>
      <c r="D731" s="35"/>
      <c r="E731" s="35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4.25" customHeight="1">
      <c r="A732" s="43"/>
      <c r="B732" s="43"/>
      <c r="C732" s="43"/>
      <c r="D732" s="35"/>
      <c r="E732" s="35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4.25" customHeight="1">
      <c r="A733" s="43"/>
      <c r="B733" s="43"/>
      <c r="C733" s="43"/>
      <c r="D733" s="35"/>
      <c r="E733" s="35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4.25" customHeight="1">
      <c r="A734" s="43"/>
      <c r="B734" s="43"/>
      <c r="C734" s="43"/>
      <c r="D734" s="35"/>
      <c r="E734" s="35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4.25" customHeight="1">
      <c r="A735" s="43"/>
      <c r="B735" s="43"/>
      <c r="C735" s="43"/>
      <c r="D735" s="35"/>
      <c r="E735" s="35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4.25" customHeight="1">
      <c r="A736" s="43"/>
      <c r="B736" s="43"/>
      <c r="C736" s="43"/>
      <c r="D736" s="35"/>
      <c r="E736" s="35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4.25" customHeight="1">
      <c r="A737" s="43"/>
      <c r="B737" s="43"/>
      <c r="C737" s="43"/>
      <c r="D737" s="35"/>
      <c r="E737" s="35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4.25" customHeight="1">
      <c r="A738" s="43"/>
      <c r="B738" s="43"/>
      <c r="C738" s="43"/>
      <c r="D738" s="35"/>
      <c r="E738" s="35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4.25" customHeight="1">
      <c r="A739" s="43"/>
      <c r="B739" s="43"/>
      <c r="C739" s="43"/>
      <c r="D739" s="35"/>
      <c r="E739" s="35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4.25" customHeight="1">
      <c r="A740" s="43"/>
      <c r="B740" s="43"/>
      <c r="C740" s="43"/>
      <c r="D740" s="35"/>
      <c r="E740" s="35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4.25" customHeight="1">
      <c r="A741" s="43"/>
      <c r="B741" s="43"/>
      <c r="C741" s="43"/>
      <c r="D741" s="35"/>
      <c r="E741" s="35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4.25" customHeight="1">
      <c r="A742" s="43"/>
      <c r="B742" s="43"/>
      <c r="C742" s="43"/>
      <c r="D742" s="35"/>
      <c r="E742" s="35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4.25" customHeight="1">
      <c r="A743" s="43"/>
      <c r="B743" s="43"/>
      <c r="C743" s="43"/>
      <c r="D743" s="35"/>
      <c r="E743" s="35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4.25" customHeight="1">
      <c r="A744" s="43"/>
      <c r="B744" s="43"/>
      <c r="C744" s="43"/>
      <c r="D744" s="35"/>
      <c r="E744" s="35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4.25" customHeight="1">
      <c r="A745" s="43"/>
      <c r="B745" s="43"/>
      <c r="C745" s="43"/>
      <c r="D745" s="35"/>
      <c r="E745" s="35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4.25" customHeight="1">
      <c r="A746" s="43"/>
      <c r="B746" s="43"/>
      <c r="C746" s="43"/>
      <c r="D746" s="35"/>
      <c r="E746" s="35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4.25" customHeight="1">
      <c r="A747" s="43"/>
      <c r="B747" s="43"/>
      <c r="C747" s="43"/>
      <c r="D747" s="35"/>
      <c r="E747" s="35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4.25" customHeight="1">
      <c r="A748" s="43"/>
      <c r="B748" s="43"/>
      <c r="C748" s="43"/>
      <c r="D748" s="35"/>
      <c r="E748" s="35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4.25" customHeight="1">
      <c r="A749" s="43"/>
      <c r="B749" s="43"/>
      <c r="C749" s="43"/>
      <c r="D749" s="35"/>
      <c r="E749" s="35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4.25" customHeight="1">
      <c r="A750" s="43"/>
      <c r="B750" s="43"/>
      <c r="C750" s="43"/>
      <c r="D750" s="35"/>
      <c r="E750" s="35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4.25" customHeight="1">
      <c r="A751" s="43"/>
      <c r="B751" s="43"/>
      <c r="C751" s="43"/>
      <c r="D751" s="35"/>
      <c r="E751" s="35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4.25" customHeight="1">
      <c r="A752" s="43"/>
      <c r="B752" s="43"/>
      <c r="C752" s="43"/>
      <c r="D752" s="35"/>
      <c r="E752" s="35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4.25" customHeight="1">
      <c r="A753" s="43"/>
      <c r="B753" s="43"/>
      <c r="C753" s="43"/>
      <c r="D753" s="35"/>
      <c r="E753" s="35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4.25" customHeight="1">
      <c r="A754" s="43"/>
      <c r="B754" s="43"/>
      <c r="C754" s="43"/>
      <c r="D754" s="35"/>
      <c r="E754" s="35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4.25" customHeight="1">
      <c r="A755" s="43"/>
      <c r="B755" s="43"/>
      <c r="C755" s="43"/>
      <c r="D755" s="35"/>
      <c r="E755" s="35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4.25" customHeight="1">
      <c r="A756" s="43"/>
      <c r="B756" s="43"/>
      <c r="C756" s="43"/>
      <c r="D756" s="35"/>
      <c r="E756" s="35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4.25" customHeight="1">
      <c r="A757" s="43"/>
      <c r="B757" s="43"/>
      <c r="C757" s="43"/>
      <c r="D757" s="35"/>
      <c r="E757" s="35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4.25" customHeight="1">
      <c r="A758" s="43"/>
      <c r="B758" s="43"/>
      <c r="C758" s="43"/>
      <c r="D758" s="35"/>
      <c r="E758" s="35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4.25" customHeight="1">
      <c r="A759" s="43"/>
      <c r="B759" s="43"/>
      <c r="C759" s="43"/>
      <c r="D759" s="35"/>
      <c r="E759" s="35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4.25" customHeight="1">
      <c r="A760" s="43"/>
      <c r="B760" s="43"/>
      <c r="C760" s="43"/>
      <c r="D760" s="35"/>
      <c r="E760" s="35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4.25" customHeight="1">
      <c r="A761" s="43"/>
      <c r="B761" s="43"/>
      <c r="C761" s="43"/>
      <c r="D761" s="35"/>
      <c r="E761" s="35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4.25" customHeight="1">
      <c r="A762" s="43"/>
      <c r="B762" s="43"/>
      <c r="C762" s="43"/>
      <c r="D762" s="35"/>
      <c r="E762" s="35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4.25" customHeight="1">
      <c r="A763" s="43"/>
      <c r="B763" s="43"/>
      <c r="C763" s="43"/>
      <c r="D763" s="35"/>
      <c r="E763" s="35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4.25" customHeight="1">
      <c r="A764" s="43"/>
      <c r="B764" s="43"/>
      <c r="C764" s="43"/>
      <c r="D764" s="35"/>
      <c r="E764" s="35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4.25" customHeight="1">
      <c r="A765" s="43"/>
      <c r="B765" s="43"/>
      <c r="C765" s="43"/>
      <c r="D765" s="35"/>
      <c r="E765" s="35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4.25" customHeight="1">
      <c r="A766" s="43"/>
      <c r="B766" s="43"/>
      <c r="C766" s="43"/>
      <c r="D766" s="35"/>
      <c r="E766" s="35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4.25" customHeight="1">
      <c r="A767" s="43"/>
      <c r="B767" s="43"/>
      <c r="C767" s="43"/>
      <c r="D767" s="35"/>
      <c r="E767" s="35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4.25" customHeight="1">
      <c r="A768" s="43"/>
      <c r="B768" s="43"/>
      <c r="C768" s="43"/>
      <c r="D768" s="35"/>
      <c r="E768" s="35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4.25" customHeight="1">
      <c r="A769" s="43"/>
      <c r="B769" s="43"/>
      <c r="C769" s="43"/>
      <c r="D769" s="35"/>
      <c r="E769" s="35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4.25" customHeight="1">
      <c r="A770" s="43"/>
      <c r="B770" s="43"/>
      <c r="C770" s="43"/>
      <c r="D770" s="35"/>
      <c r="E770" s="35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4.25" customHeight="1">
      <c r="A771" s="43"/>
      <c r="B771" s="43"/>
      <c r="C771" s="43"/>
      <c r="D771" s="35"/>
      <c r="E771" s="35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4.25" customHeight="1">
      <c r="A772" s="43"/>
      <c r="B772" s="43"/>
      <c r="C772" s="43"/>
      <c r="D772" s="35"/>
      <c r="E772" s="35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4.25" customHeight="1">
      <c r="A773" s="43"/>
      <c r="B773" s="43"/>
      <c r="C773" s="43"/>
      <c r="D773" s="35"/>
      <c r="E773" s="35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4.25" customHeight="1">
      <c r="A774" s="43"/>
      <c r="B774" s="43"/>
      <c r="C774" s="43"/>
      <c r="D774" s="35"/>
      <c r="E774" s="35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4.25" customHeight="1">
      <c r="A775" s="43"/>
      <c r="B775" s="43"/>
      <c r="C775" s="43"/>
      <c r="D775" s="35"/>
      <c r="E775" s="35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4.25" customHeight="1">
      <c r="A776" s="43"/>
      <c r="B776" s="43"/>
      <c r="C776" s="43"/>
      <c r="D776" s="35"/>
      <c r="E776" s="35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4.25" customHeight="1">
      <c r="A777" s="43"/>
      <c r="B777" s="43"/>
      <c r="C777" s="43"/>
      <c r="D777" s="35"/>
      <c r="E777" s="35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4.25" customHeight="1">
      <c r="A778" s="43"/>
      <c r="B778" s="43"/>
      <c r="C778" s="43"/>
      <c r="D778" s="35"/>
      <c r="E778" s="35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4.25" customHeight="1">
      <c r="A779" s="43"/>
      <c r="B779" s="43"/>
      <c r="C779" s="43"/>
      <c r="D779" s="35"/>
      <c r="E779" s="35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4.25" customHeight="1">
      <c r="A780" s="43"/>
      <c r="B780" s="43"/>
      <c r="C780" s="43"/>
      <c r="D780" s="35"/>
      <c r="E780" s="35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4.25" customHeight="1">
      <c r="A781" s="43"/>
      <c r="B781" s="43"/>
      <c r="C781" s="43"/>
      <c r="D781" s="35"/>
      <c r="E781" s="35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4.25" customHeight="1">
      <c r="A782" s="43"/>
      <c r="B782" s="43"/>
      <c r="C782" s="43"/>
      <c r="D782" s="35"/>
      <c r="E782" s="35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4.25" customHeight="1">
      <c r="A783" s="43"/>
      <c r="B783" s="43"/>
      <c r="C783" s="43"/>
      <c r="D783" s="35"/>
      <c r="E783" s="35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4.25" customHeight="1">
      <c r="A784" s="43"/>
      <c r="B784" s="43"/>
      <c r="C784" s="43"/>
      <c r="D784" s="35"/>
      <c r="E784" s="35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4.25" customHeight="1">
      <c r="A785" s="43"/>
      <c r="B785" s="43"/>
      <c r="C785" s="43"/>
      <c r="D785" s="35"/>
      <c r="E785" s="35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4.25" customHeight="1">
      <c r="A786" s="43"/>
      <c r="B786" s="43"/>
      <c r="C786" s="43"/>
      <c r="D786" s="35"/>
      <c r="E786" s="35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4.25" customHeight="1">
      <c r="A787" s="43"/>
      <c r="B787" s="43"/>
      <c r="C787" s="43"/>
      <c r="D787" s="35"/>
      <c r="E787" s="35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4.25" customHeight="1">
      <c r="A788" s="43"/>
      <c r="B788" s="43"/>
      <c r="C788" s="43"/>
      <c r="D788" s="35"/>
      <c r="E788" s="35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4.25" customHeight="1">
      <c r="A789" s="43"/>
      <c r="B789" s="43"/>
      <c r="C789" s="43"/>
      <c r="D789" s="35"/>
      <c r="E789" s="35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4.25" customHeight="1">
      <c r="A790" s="43"/>
      <c r="B790" s="43"/>
      <c r="C790" s="43"/>
      <c r="D790" s="35"/>
      <c r="E790" s="35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4.25" customHeight="1">
      <c r="A791" s="43"/>
      <c r="B791" s="43"/>
      <c r="C791" s="43"/>
      <c r="D791" s="35"/>
      <c r="E791" s="35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4.25" customHeight="1">
      <c r="A792" s="43"/>
      <c r="B792" s="43"/>
      <c r="C792" s="43"/>
      <c r="D792" s="35"/>
      <c r="E792" s="35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4.25" customHeight="1">
      <c r="A793" s="43"/>
      <c r="B793" s="43"/>
      <c r="C793" s="43"/>
      <c r="D793" s="35"/>
      <c r="E793" s="35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4.25" customHeight="1">
      <c r="A794" s="43"/>
      <c r="B794" s="43"/>
      <c r="C794" s="43"/>
      <c r="D794" s="35"/>
      <c r="E794" s="35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4.25" customHeight="1">
      <c r="A795" s="43"/>
      <c r="B795" s="43"/>
      <c r="C795" s="43"/>
      <c r="D795" s="35"/>
      <c r="E795" s="35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4.25" customHeight="1">
      <c r="A796" s="43"/>
      <c r="B796" s="43"/>
      <c r="C796" s="43"/>
      <c r="D796" s="35"/>
      <c r="E796" s="35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4.25" customHeight="1">
      <c r="A797" s="43"/>
      <c r="B797" s="43"/>
      <c r="C797" s="43"/>
      <c r="D797" s="35"/>
      <c r="E797" s="35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4.25" customHeight="1">
      <c r="A798" s="43"/>
      <c r="B798" s="43"/>
      <c r="C798" s="43"/>
      <c r="D798" s="35"/>
      <c r="E798" s="35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4.25" customHeight="1">
      <c r="A799" s="43"/>
      <c r="B799" s="43"/>
      <c r="C799" s="43"/>
      <c r="D799" s="35"/>
      <c r="E799" s="35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4.25" customHeight="1">
      <c r="A800" s="43"/>
      <c r="B800" s="43"/>
      <c r="C800" s="43"/>
      <c r="D800" s="35"/>
      <c r="E800" s="35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4.25" customHeight="1">
      <c r="A801" s="43"/>
      <c r="B801" s="43"/>
      <c r="C801" s="43"/>
      <c r="D801" s="35"/>
      <c r="E801" s="35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4.25" customHeight="1">
      <c r="A802" s="43"/>
      <c r="B802" s="43"/>
      <c r="C802" s="43"/>
      <c r="D802" s="35"/>
      <c r="E802" s="35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4.25" customHeight="1">
      <c r="A803" s="43"/>
      <c r="B803" s="43"/>
      <c r="C803" s="43"/>
      <c r="D803" s="35"/>
      <c r="E803" s="35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4.25" customHeight="1">
      <c r="A804" s="43"/>
      <c r="B804" s="43"/>
      <c r="C804" s="43"/>
      <c r="D804" s="35"/>
      <c r="E804" s="35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4.25" customHeight="1">
      <c r="A805" s="43"/>
      <c r="B805" s="43"/>
      <c r="C805" s="43"/>
      <c r="D805" s="35"/>
      <c r="E805" s="35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4.25" customHeight="1">
      <c r="A806" s="43"/>
      <c r="B806" s="43"/>
      <c r="C806" s="43"/>
      <c r="D806" s="35"/>
      <c r="E806" s="35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4.25" customHeight="1">
      <c r="A807" s="43"/>
      <c r="B807" s="43"/>
      <c r="C807" s="43"/>
      <c r="D807" s="35"/>
      <c r="E807" s="35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4.25" customHeight="1">
      <c r="A808" s="43"/>
      <c r="B808" s="43"/>
      <c r="C808" s="43"/>
      <c r="D808" s="35"/>
      <c r="E808" s="35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4.25" customHeight="1">
      <c r="A809" s="43"/>
      <c r="B809" s="43"/>
      <c r="C809" s="43"/>
      <c r="D809" s="35"/>
      <c r="E809" s="35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4.25" customHeight="1">
      <c r="A810" s="43"/>
      <c r="B810" s="43"/>
      <c r="C810" s="43"/>
      <c r="D810" s="35"/>
      <c r="E810" s="35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4.25" customHeight="1">
      <c r="A811" s="43"/>
      <c r="B811" s="43"/>
      <c r="C811" s="43"/>
      <c r="D811" s="35"/>
      <c r="E811" s="35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4.25" customHeight="1">
      <c r="A812" s="43"/>
      <c r="B812" s="43"/>
      <c r="C812" s="43"/>
      <c r="D812" s="35"/>
      <c r="E812" s="35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4.25" customHeight="1">
      <c r="A813" s="43"/>
      <c r="B813" s="43"/>
      <c r="C813" s="43"/>
      <c r="D813" s="35"/>
      <c r="E813" s="35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4.25" customHeight="1">
      <c r="A814" s="43"/>
      <c r="B814" s="43"/>
      <c r="C814" s="43"/>
      <c r="D814" s="35"/>
      <c r="E814" s="35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4.25" customHeight="1">
      <c r="A815" s="43"/>
      <c r="B815" s="43"/>
      <c r="C815" s="43"/>
      <c r="D815" s="35"/>
      <c r="E815" s="35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4.25" customHeight="1">
      <c r="A816" s="43"/>
      <c r="B816" s="43"/>
      <c r="C816" s="43"/>
      <c r="D816" s="35"/>
      <c r="E816" s="35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4.25" customHeight="1">
      <c r="A817" s="43"/>
      <c r="B817" s="43"/>
      <c r="C817" s="43"/>
      <c r="D817" s="35"/>
      <c r="E817" s="35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4.25" customHeight="1">
      <c r="A818" s="43"/>
      <c r="B818" s="43"/>
      <c r="C818" s="43"/>
      <c r="D818" s="35"/>
      <c r="E818" s="35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4.25" customHeight="1">
      <c r="A819" s="43"/>
      <c r="B819" s="43"/>
      <c r="C819" s="43"/>
      <c r="D819" s="35"/>
      <c r="E819" s="35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4.25" customHeight="1">
      <c r="A820" s="43"/>
      <c r="B820" s="43"/>
      <c r="C820" s="43"/>
      <c r="D820" s="35"/>
      <c r="E820" s="35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4.25" customHeight="1">
      <c r="A821" s="43"/>
      <c r="B821" s="43"/>
      <c r="C821" s="43"/>
      <c r="D821" s="35"/>
      <c r="E821" s="35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4.25" customHeight="1">
      <c r="A822" s="43"/>
      <c r="B822" s="43"/>
      <c r="C822" s="43"/>
      <c r="D822" s="35"/>
      <c r="E822" s="35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4.25" customHeight="1">
      <c r="A823" s="43"/>
      <c r="B823" s="43"/>
      <c r="C823" s="43"/>
      <c r="D823" s="35"/>
      <c r="E823" s="35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4.25" customHeight="1">
      <c r="A824" s="43"/>
      <c r="B824" s="43"/>
      <c r="C824" s="43"/>
      <c r="D824" s="35"/>
      <c r="E824" s="35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4.25" customHeight="1">
      <c r="A825" s="43"/>
      <c r="B825" s="43"/>
      <c r="C825" s="43"/>
      <c r="D825" s="35"/>
      <c r="E825" s="35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4.25" customHeight="1">
      <c r="A826" s="43"/>
      <c r="B826" s="43"/>
      <c r="C826" s="43"/>
      <c r="D826" s="35"/>
      <c r="E826" s="35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4.25" customHeight="1">
      <c r="A827" s="43"/>
      <c r="B827" s="43"/>
      <c r="C827" s="43"/>
      <c r="D827" s="35"/>
      <c r="E827" s="35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4.25" customHeight="1">
      <c r="A828" s="43"/>
      <c r="B828" s="43"/>
      <c r="C828" s="43"/>
      <c r="D828" s="35"/>
      <c r="E828" s="35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4.25" customHeight="1">
      <c r="A829" s="43"/>
      <c r="B829" s="43"/>
      <c r="C829" s="43"/>
      <c r="D829" s="35"/>
      <c r="E829" s="35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4.25" customHeight="1">
      <c r="A830" s="43"/>
      <c r="B830" s="43"/>
      <c r="C830" s="43"/>
      <c r="D830" s="35"/>
      <c r="E830" s="35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4.25" customHeight="1">
      <c r="A831" s="43"/>
      <c r="B831" s="43"/>
      <c r="C831" s="43"/>
      <c r="D831" s="35"/>
      <c r="E831" s="35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4.25" customHeight="1">
      <c r="A832" s="43"/>
      <c r="B832" s="43"/>
      <c r="C832" s="43"/>
      <c r="D832" s="35"/>
      <c r="E832" s="35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4.25" customHeight="1">
      <c r="A833" s="43"/>
      <c r="B833" s="43"/>
      <c r="C833" s="43"/>
      <c r="D833" s="35"/>
      <c r="E833" s="35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4.25" customHeight="1">
      <c r="A834" s="43"/>
      <c r="B834" s="43"/>
      <c r="C834" s="43"/>
      <c r="D834" s="35"/>
      <c r="E834" s="35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4.25" customHeight="1">
      <c r="A835" s="43"/>
      <c r="B835" s="43"/>
      <c r="C835" s="43"/>
      <c r="D835" s="35"/>
      <c r="E835" s="35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4.25" customHeight="1">
      <c r="A836" s="43"/>
      <c r="B836" s="43"/>
      <c r="C836" s="43"/>
      <c r="D836" s="35"/>
      <c r="E836" s="35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4.25" customHeight="1">
      <c r="A837" s="43"/>
      <c r="B837" s="43"/>
      <c r="C837" s="43"/>
      <c r="D837" s="35"/>
      <c r="E837" s="35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4.25" customHeight="1">
      <c r="A838" s="43"/>
      <c r="B838" s="43"/>
      <c r="C838" s="43"/>
      <c r="D838" s="35"/>
      <c r="E838" s="35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4.25" customHeight="1">
      <c r="A839" s="43"/>
      <c r="B839" s="43"/>
      <c r="C839" s="43"/>
      <c r="D839" s="35"/>
      <c r="E839" s="35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4.25" customHeight="1">
      <c r="A840" s="43"/>
      <c r="B840" s="43"/>
      <c r="C840" s="43"/>
      <c r="D840" s="35"/>
      <c r="E840" s="35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4.25" customHeight="1">
      <c r="A841" s="43"/>
      <c r="B841" s="43"/>
      <c r="C841" s="43"/>
      <c r="D841" s="35"/>
      <c r="E841" s="35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4.25" customHeight="1">
      <c r="A842" s="43"/>
      <c r="B842" s="43"/>
      <c r="C842" s="43"/>
      <c r="D842" s="35"/>
      <c r="E842" s="35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4.25" customHeight="1">
      <c r="A843" s="43"/>
      <c r="B843" s="43"/>
      <c r="C843" s="43"/>
      <c r="D843" s="35"/>
      <c r="E843" s="35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4.25" customHeight="1">
      <c r="A844" s="43"/>
      <c r="B844" s="43"/>
      <c r="C844" s="43"/>
      <c r="D844" s="35"/>
      <c r="E844" s="35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4.25" customHeight="1">
      <c r="A845" s="43"/>
      <c r="B845" s="43"/>
      <c r="C845" s="43"/>
      <c r="D845" s="35"/>
      <c r="E845" s="35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4.25" customHeight="1">
      <c r="A846" s="43"/>
      <c r="B846" s="43"/>
      <c r="C846" s="43"/>
      <c r="D846" s="35"/>
      <c r="E846" s="35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4.25" customHeight="1">
      <c r="A847" s="43"/>
      <c r="B847" s="43"/>
      <c r="C847" s="43"/>
      <c r="D847" s="35"/>
      <c r="E847" s="35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4.25" customHeight="1">
      <c r="A848" s="43"/>
      <c r="B848" s="43"/>
      <c r="C848" s="43"/>
      <c r="D848" s="35"/>
      <c r="E848" s="35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4.25" customHeight="1">
      <c r="A849" s="43"/>
      <c r="B849" s="43"/>
      <c r="C849" s="43"/>
      <c r="D849" s="35"/>
      <c r="E849" s="35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4.25" customHeight="1">
      <c r="A850" s="43"/>
      <c r="B850" s="43"/>
      <c r="C850" s="43"/>
      <c r="D850" s="35"/>
      <c r="E850" s="35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4.25" customHeight="1">
      <c r="A851" s="43"/>
      <c r="B851" s="43"/>
      <c r="C851" s="43"/>
      <c r="D851" s="35"/>
      <c r="E851" s="35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4.25" customHeight="1">
      <c r="A852" s="43"/>
      <c r="B852" s="43"/>
      <c r="C852" s="43"/>
      <c r="D852" s="35"/>
      <c r="E852" s="35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4.25" customHeight="1">
      <c r="A853" s="43"/>
      <c r="B853" s="43"/>
      <c r="C853" s="43"/>
      <c r="D853" s="35"/>
      <c r="E853" s="35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4.25" customHeight="1">
      <c r="A854" s="43"/>
      <c r="B854" s="43"/>
      <c r="C854" s="43"/>
      <c r="D854" s="35"/>
      <c r="E854" s="35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4.25" customHeight="1">
      <c r="A855" s="43"/>
      <c r="B855" s="43"/>
      <c r="C855" s="43"/>
      <c r="D855" s="35"/>
      <c r="E855" s="35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4.25" customHeight="1">
      <c r="A856" s="43"/>
      <c r="B856" s="43"/>
      <c r="C856" s="43"/>
      <c r="D856" s="35"/>
      <c r="E856" s="35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4.25" customHeight="1">
      <c r="A857" s="43"/>
      <c r="B857" s="43"/>
      <c r="C857" s="43"/>
      <c r="D857" s="35"/>
      <c r="E857" s="35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4.25" customHeight="1">
      <c r="A858" s="43"/>
      <c r="B858" s="43"/>
      <c r="C858" s="43"/>
      <c r="D858" s="35"/>
      <c r="E858" s="35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4.25" customHeight="1">
      <c r="A859" s="43"/>
      <c r="B859" s="43"/>
      <c r="C859" s="43"/>
      <c r="D859" s="35"/>
      <c r="E859" s="35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4.25" customHeight="1">
      <c r="A860" s="43"/>
      <c r="B860" s="43"/>
      <c r="C860" s="43"/>
      <c r="D860" s="35"/>
      <c r="E860" s="35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4.25" customHeight="1">
      <c r="A861" s="43"/>
      <c r="B861" s="43"/>
      <c r="C861" s="43"/>
      <c r="D861" s="35"/>
      <c r="E861" s="35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4.25" customHeight="1">
      <c r="A862" s="43"/>
      <c r="B862" s="43"/>
      <c r="C862" s="43"/>
      <c r="D862" s="35"/>
      <c r="E862" s="35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4.25" customHeight="1">
      <c r="A863" s="43"/>
      <c r="B863" s="43"/>
      <c r="C863" s="43"/>
      <c r="D863" s="35"/>
      <c r="E863" s="35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4.25" customHeight="1">
      <c r="A864" s="43"/>
      <c r="B864" s="43"/>
      <c r="C864" s="43"/>
      <c r="D864" s="35"/>
      <c r="E864" s="35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4.25" customHeight="1">
      <c r="A865" s="43"/>
      <c r="B865" s="43"/>
      <c r="C865" s="43"/>
      <c r="D865" s="35"/>
      <c r="E865" s="35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4.25" customHeight="1">
      <c r="A866" s="43"/>
      <c r="B866" s="43"/>
      <c r="C866" s="43"/>
      <c r="D866" s="35"/>
      <c r="E866" s="35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4.25" customHeight="1">
      <c r="A867" s="43"/>
      <c r="B867" s="43"/>
      <c r="C867" s="43"/>
      <c r="D867" s="35"/>
      <c r="E867" s="35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4.25" customHeight="1">
      <c r="A868" s="43"/>
      <c r="B868" s="43"/>
      <c r="C868" s="43"/>
      <c r="D868" s="35"/>
      <c r="E868" s="35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4.25" customHeight="1">
      <c r="A869" s="43"/>
      <c r="B869" s="43"/>
      <c r="C869" s="43"/>
      <c r="D869" s="35"/>
      <c r="E869" s="35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4.25" customHeight="1">
      <c r="A870" s="43"/>
      <c r="B870" s="43"/>
      <c r="C870" s="43"/>
      <c r="D870" s="35"/>
      <c r="E870" s="35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4.25" customHeight="1">
      <c r="A871" s="43"/>
      <c r="B871" s="43"/>
      <c r="C871" s="43"/>
      <c r="D871" s="35"/>
      <c r="E871" s="35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4.25" customHeight="1">
      <c r="A872" s="43"/>
      <c r="B872" s="43"/>
      <c r="C872" s="43"/>
      <c r="D872" s="35"/>
      <c r="E872" s="35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4.25" customHeight="1">
      <c r="A873" s="43"/>
      <c r="B873" s="43"/>
      <c r="C873" s="43"/>
      <c r="D873" s="35"/>
      <c r="E873" s="35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4.25" customHeight="1">
      <c r="A874" s="43"/>
      <c r="B874" s="43"/>
      <c r="C874" s="43"/>
      <c r="D874" s="35"/>
      <c r="E874" s="35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4.25" customHeight="1">
      <c r="A875" s="43"/>
      <c r="B875" s="43"/>
      <c r="C875" s="43"/>
      <c r="D875" s="35"/>
      <c r="E875" s="35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4.25" customHeight="1">
      <c r="A876" s="43"/>
      <c r="B876" s="43"/>
      <c r="C876" s="43"/>
      <c r="D876" s="35"/>
      <c r="E876" s="35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4.25" customHeight="1">
      <c r="A877" s="43"/>
      <c r="B877" s="43"/>
      <c r="C877" s="43"/>
      <c r="D877" s="35"/>
      <c r="E877" s="35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4.25" customHeight="1">
      <c r="A878" s="43"/>
      <c r="B878" s="43"/>
      <c r="C878" s="43"/>
      <c r="D878" s="35"/>
      <c r="E878" s="35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4.25" customHeight="1">
      <c r="A879" s="43"/>
      <c r="B879" s="43"/>
      <c r="C879" s="43"/>
      <c r="D879" s="35"/>
      <c r="E879" s="35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4.25" customHeight="1">
      <c r="A880" s="43"/>
      <c r="B880" s="43"/>
      <c r="C880" s="43"/>
      <c r="D880" s="35"/>
      <c r="E880" s="35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4.25" customHeight="1">
      <c r="A881" s="43"/>
      <c r="B881" s="43"/>
      <c r="C881" s="43"/>
      <c r="D881" s="35"/>
      <c r="E881" s="35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4.25" customHeight="1">
      <c r="A882" s="43"/>
      <c r="B882" s="43"/>
      <c r="C882" s="43"/>
      <c r="D882" s="35"/>
      <c r="E882" s="35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4.25" customHeight="1">
      <c r="A883" s="43"/>
      <c r="B883" s="43"/>
      <c r="C883" s="43"/>
      <c r="D883" s="35"/>
      <c r="E883" s="35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4.25" customHeight="1">
      <c r="A884" s="43"/>
      <c r="B884" s="43"/>
      <c r="C884" s="43"/>
      <c r="D884" s="35"/>
      <c r="E884" s="35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4.25" customHeight="1">
      <c r="A885" s="43"/>
      <c r="B885" s="43"/>
      <c r="C885" s="43"/>
      <c r="D885" s="35"/>
      <c r="E885" s="35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4.25" customHeight="1">
      <c r="A886" s="43"/>
      <c r="B886" s="43"/>
      <c r="C886" s="43"/>
      <c r="D886" s="35"/>
      <c r="E886" s="35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4.25" customHeight="1">
      <c r="A887" s="43"/>
      <c r="B887" s="43"/>
      <c r="C887" s="43"/>
      <c r="D887" s="35"/>
      <c r="E887" s="35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4.25" customHeight="1">
      <c r="A888" s="43"/>
      <c r="B888" s="43"/>
      <c r="C888" s="43"/>
      <c r="D888" s="35"/>
      <c r="E888" s="35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4.25" customHeight="1">
      <c r="A889" s="43"/>
      <c r="B889" s="43"/>
      <c r="C889" s="43"/>
      <c r="D889" s="35"/>
      <c r="E889" s="35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4.25" customHeight="1">
      <c r="A890" s="43"/>
      <c r="B890" s="43"/>
      <c r="C890" s="43"/>
      <c r="D890" s="35"/>
      <c r="E890" s="35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4.25" customHeight="1">
      <c r="A891" s="43"/>
      <c r="B891" s="43"/>
      <c r="C891" s="43"/>
      <c r="D891" s="35"/>
      <c r="E891" s="35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4.25" customHeight="1">
      <c r="A892" s="43"/>
      <c r="B892" s="43"/>
      <c r="C892" s="43"/>
      <c r="D892" s="35"/>
      <c r="E892" s="35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4.25" customHeight="1">
      <c r="A893" s="43"/>
      <c r="B893" s="43"/>
      <c r="C893" s="43"/>
      <c r="D893" s="35"/>
      <c r="E893" s="35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4.25" customHeight="1">
      <c r="A894" s="43"/>
      <c r="B894" s="43"/>
      <c r="C894" s="43"/>
      <c r="D894" s="35"/>
      <c r="E894" s="35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4.25" customHeight="1">
      <c r="A895" s="43"/>
      <c r="B895" s="43"/>
      <c r="C895" s="43"/>
      <c r="D895" s="35"/>
      <c r="E895" s="35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4.25" customHeight="1">
      <c r="A896" s="43"/>
      <c r="B896" s="43"/>
      <c r="C896" s="43"/>
      <c r="D896" s="35"/>
      <c r="E896" s="35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4.25" customHeight="1">
      <c r="A897" s="43"/>
      <c r="B897" s="43"/>
      <c r="C897" s="43"/>
      <c r="D897" s="35"/>
      <c r="E897" s="35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4.25" customHeight="1">
      <c r="A898" s="43"/>
      <c r="B898" s="43"/>
      <c r="C898" s="43"/>
      <c r="D898" s="35"/>
      <c r="E898" s="35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4.25" customHeight="1">
      <c r="A899" s="43"/>
      <c r="B899" s="43"/>
      <c r="C899" s="43"/>
      <c r="D899" s="35"/>
      <c r="E899" s="35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4.25" customHeight="1">
      <c r="A900" s="43"/>
      <c r="B900" s="43"/>
      <c r="C900" s="43"/>
      <c r="D900" s="35"/>
      <c r="E900" s="35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4.25" customHeight="1">
      <c r="A901" s="43"/>
      <c r="B901" s="43"/>
      <c r="C901" s="43"/>
      <c r="D901" s="35"/>
      <c r="E901" s="35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4.25" customHeight="1">
      <c r="A902" s="43"/>
      <c r="B902" s="43"/>
      <c r="C902" s="43"/>
      <c r="D902" s="35"/>
      <c r="E902" s="35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4.25" customHeight="1">
      <c r="A903" s="43"/>
      <c r="B903" s="43"/>
      <c r="C903" s="43"/>
      <c r="D903" s="35"/>
      <c r="E903" s="35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4.25" customHeight="1">
      <c r="A904" s="43"/>
      <c r="B904" s="43"/>
      <c r="C904" s="43"/>
      <c r="D904" s="35"/>
      <c r="E904" s="35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4.25" customHeight="1">
      <c r="A905" s="43"/>
      <c r="B905" s="43"/>
      <c r="C905" s="43"/>
      <c r="D905" s="35"/>
      <c r="E905" s="35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4.25" customHeight="1">
      <c r="A906" s="43"/>
      <c r="B906" s="43"/>
      <c r="C906" s="43"/>
      <c r="D906" s="35"/>
      <c r="E906" s="35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4.25" customHeight="1">
      <c r="A907" s="43"/>
      <c r="B907" s="43"/>
      <c r="C907" s="43"/>
      <c r="D907" s="35"/>
      <c r="E907" s="35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4.25" customHeight="1">
      <c r="A908" s="43"/>
      <c r="B908" s="43"/>
      <c r="C908" s="43"/>
      <c r="D908" s="35"/>
      <c r="E908" s="35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4.25" customHeight="1">
      <c r="A909" s="43"/>
      <c r="B909" s="43"/>
      <c r="C909" s="43"/>
      <c r="D909" s="35"/>
      <c r="E909" s="35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4.25" customHeight="1">
      <c r="A910" s="43"/>
      <c r="B910" s="43"/>
      <c r="C910" s="43"/>
      <c r="D910" s="35"/>
      <c r="E910" s="35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4.25" customHeight="1">
      <c r="A911" s="43"/>
      <c r="B911" s="43"/>
      <c r="C911" s="43"/>
      <c r="D911" s="35"/>
      <c r="E911" s="35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4.25" customHeight="1">
      <c r="A912" s="43"/>
      <c r="B912" s="43"/>
      <c r="C912" s="43"/>
      <c r="D912" s="35"/>
      <c r="E912" s="35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4.25" customHeight="1">
      <c r="A913" s="43"/>
      <c r="B913" s="43"/>
      <c r="C913" s="43"/>
      <c r="D913" s="35"/>
      <c r="E913" s="35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4.25" customHeight="1">
      <c r="A914" s="43"/>
      <c r="B914" s="43"/>
      <c r="C914" s="43"/>
      <c r="D914" s="35"/>
      <c r="E914" s="35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4.25" customHeight="1">
      <c r="A915" s="43"/>
      <c r="B915" s="43"/>
      <c r="C915" s="43"/>
      <c r="D915" s="35"/>
      <c r="E915" s="35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4.25" customHeight="1">
      <c r="A916" s="43"/>
      <c r="B916" s="43"/>
      <c r="C916" s="43"/>
      <c r="D916" s="35"/>
      <c r="E916" s="35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4.25" customHeight="1">
      <c r="A917" s="43"/>
      <c r="B917" s="43"/>
      <c r="C917" s="43"/>
      <c r="D917" s="35"/>
      <c r="E917" s="35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4.25" customHeight="1">
      <c r="A918" s="43"/>
      <c r="B918" s="43"/>
      <c r="C918" s="43"/>
      <c r="D918" s="35"/>
      <c r="E918" s="35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4.25" customHeight="1">
      <c r="A919" s="43"/>
      <c r="B919" s="43"/>
      <c r="C919" s="43"/>
      <c r="D919" s="35"/>
      <c r="E919" s="35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4.25" customHeight="1">
      <c r="A920" s="43"/>
      <c r="B920" s="43"/>
      <c r="C920" s="43"/>
      <c r="D920" s="35"/>
      <c r="E920" s="35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4.25" customHeight="1">
      <c r="A921" s="43"/>
      <c r="B921" s="43"/>
      <c r="C921" s="43"/>
      <c r="D921" s="35"/>
      <c r="E921" s="35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4.25" customHeight="1">
      <c r="A922" s="43"/>
      <c r="B922" s="43"/>
      <c r="C922" s="43"/>
      <c r="D922" s="35"/>
      <c r="E922" s="35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4.25" customHeight="1">
      <c r="A923" s="43"/>
      <c r="B923" s="43"/>
      <c r="C923" s="43"/>
      <c r="D923" s="35"/>
      <c r="E923" s="35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4.25" customHeight="1">
      <c r="A924" s="43"/>
      <c r="B924" s="43"/>
      <c r="C924" s="43"/>
      <c r="D924" s="35"/>
      <c r="E924" s="35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4.25" customHeight="1">
      <c r="A925" s="43"/>
      <c r="B925" s="43"/>
      <c r="C925" s="43"/>
      <c r="D925" s="35"/>
      <c r="E925" s="35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4.25" customHeight="1">
      <c r="A926" s="43"/>
      <c r="B926" s="43"/>
      <c r="C926" s="43"/>
      <c r="D926" s="35"/>
      <c r="E926" s="35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4.25" customHeight="1">
      <c r="A927" s="43"/>
      <c r="B927" s="43"/>
      <c r="C927" s="43"/>
      <c r="D927" s="35"/>
      <c r="E927" s="35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4.25" customHeight="1">
      <c r="A928" s="43"/>
      <c r="B928" s="43"/>
      <c r="C928" s="43"/>
      <c r="D928" s="35"/>
      <c r="E928" s="35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4.25" customHeight="1">
      <c r="A929" s="43"/>
      <c r="B929" s="43"/>
      <c r="C929" s="43"/>
      <c r="D929" s="35"/>
      <c r="E929" s="35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4.25" customHeight="1">
      <c r="A930" s="43"/>
      <c r="B930" s="43"/>
      <c r="C930" s="43"/>
      <c r="D930" s="35"/>
      <c r="E930" s="35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4.25" customHeight="1">
      <c r="A931" s="43"/>
      <c r="B931" s="43"/>
      <c r="C931" s="43"/>
      <c r="D931" s="35"/>
      <c r="E931" s="35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4.25" customHeight="1">
      <c r="A932" s="43"/>
      <c r="B932" s="43"/>
      <c r="C932" s="43"/>
      <c r="D932" s="35"/>
      <c r="E932" s="35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4.25" customHeight="1">
      <c r="A933" s="43"/>
      <c r="B933" s="43"/>
      <c r="C933" s="43"/>
      <c r="D933" s="35"/>
      <c r="E933" s="35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4.25" customHeight="1">
      <c r="A934" s="43"/>
      <c r="B934" s="43"/>
      <c r="C934" s="43"/>
      <c r="D934" s="35"/>
      <c r="E934" s="35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4.25" customHeight="1">
      <c r="A935" s="43"/>
      <c r="B935" s="43"/>
      <c r="C935" s="43"/>
      <c r="D935" s="35"/>
      <c r="E935" s="35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4.25" customHeight="1">
      <c r="A936" s="43"/>
      <c r="B936" s="43"/>
      <c r="C936" s="43"/>
      <c r="D936" s="35"/>
      <c r="E936" s="35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4.25" customHeight="1">
      <c r="A937" s="43"/>
      <c r="B937" s="43"/>
      <c r="C937" s="43"/>
      <c r="D937" s="35"/>
      <c r="E937" s="35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4.25" customHeight="1">
      <c r="A938" s="43"/>
      <c r="B938" s="43"/>
      <c r="C938" s="43"/>
      <c r="D938" s="35"/>
      <c r="E938" s="35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4.25" customHeight="1">
      <c r="A939" s="43"/>
      <c r="B939" s="43"/>
      <c r="C939" s="43"/>
      <c r="D939" s="35"/>
      <c r="E939" s="35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4.25" customHeight="1">
      <c r="A940" s="43"/>
      <c r="B940" s="43"/>
      <c r="C940" s="43"/>
      <c r="D940" s="35"/>
      <c r="E940" s="35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4.25" customHeight="1">
      <c r="A941" s="43"/>
      <c r="B941" s="43"/>
      <c r="C941" s="43"/>
      <c r="D941" s="35"/>
      <c r="E941" s="35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4.25" customHeight="1">
      <c r="A942" s="43"/>
      <c r="B942" s="43"/>
      <c r="C942" s="43"/>
      <c r="D942" s="35"/>
      <c r="E942" s="35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4.25" customHeight="1">
      <c r="A943" s="43"/>
      <c r="B943" s="43"/>
      <c r="C943" s="43"/>
      <c r="D943" s="35"/>
      <c r="E943" s="35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4.25" customHeight="1">
      <c r="A944" s="43"/>
      <c r="B944" s="43"/>
      <c r="C944" s="43"/>
      <c r="D944" s="35"/>
      <c r="E944" s="35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4.25" customHeight="1">
      <c r="A945" s="43"/>
      <c r="B945" s="43"/>
      <c r="C945" s="43"/>
      <c r="D945" s="35"/>
      <c r="E945" s="35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4.25" customHeight="1">
      <c r="A946" s="43"/>
      <c r="B946" s="43"/>
      <c r="C946" s="43"/>
      <c r="D946" s="35"/>
      <c r="E946" s="35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4.25" customHeight="1">
      <c r="A947" s="43"/>
      <c r="B947" s="43"/>
      <c r="C947" s="43"/>
      <c r="D947" s="35"/>
      <c r="E947" s="35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4.25" customHeight="1">
      <c r="A948" s="43"/>
      <c r="B948" s="43"/>
      <c r="C948" s="43"/>
      <c r="D948" s="35"/>
      <c r="E948" s="35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4.25" customHeight="1">
      <c r="A949" s="43"/>
      <c r="B949" s="43"/>
      <c r="C949" s="43"/>
      <c r="D949" s="35"/>
      <c r="E949" s="35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4.25" customHeight="1">
      <c r="A950" s="43"/>
      <c r="B950" s="43"/>
      <c r="C950" s="43"/>
      <c r="D950" s="35"/>
      <c r="E950" s="35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4.25" customHeight="1">
      <c r="A951" s="43"/>
      <c r="B951" s="43"/>
      <c r="C951" s="43"/>
      <c r="D951" s="35"/>
      <c r="E951" s="35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4.25" customHeight="1">
      <c r="A952" s="43"/>
      <c r="B952" s="43"/>
      <c r="C952" s="43"/>
      <c r="D952" s="35"/>
      <c r="E952" s="35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4.25" customHeight="1">
      <c r="A953" s="43"/>
      <c r="B953" s="43"/>
      <c r="C953" s="43"/>
      <c r="D953" s="35"/>
      <c r="E953" s="35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4.25" customHeight="1">
      <c r="A954" s="43"/>
      <c r="B954" s="43"/>
      <c r="C954" s="43"/>
      <c r="D954" s="35"/>
      <c r="E954" s="35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4.25" customHeight="1">
      <c r="A955" s="43"/>
      <c r="B955" s="43"/>
      <c r="C955" s="43"/>
      <c r="D955" s="35"/>
      <c r="E955" s="35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4.25" customHeight="1">
      <c r="A956" s="43"/>
      <c r="B956" s="43"/>
      <c r="C956" s="43"/>
      <c r="D956" s="35"/>
      <c r="E956" s="35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4.25" customHeight="1">
      <c r="A957" s="43"/>
      <c r="B957" s="43"/>
      <c r="C957" s="43"/>
      <c r="D957" s="35"/>
      <c r="E957" s="35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4.25" customHeight="1">
      <c r="A958" s="43"/>
      <c r="B958" s="43"/>
      <c r="C958" s="43"/>
      <c r="D958" s="35"/>
      <c r="E958" s="35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4.25" customHeight="1">
      <c r="A959" s="43"/>
      <c r="B959" s="43"/>
      <c r="C959" s="43"/>
      <c r="D959" s="35"/>
      <c r="E959" s="35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4.25" customHeight="1">
      <c r="A960" s="43"/>
      <c r="B960" s="43"/>
      <c r="C960" s="43"/>
      <c r="D960" s="35"/>
      <c r="E960" s="35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4.25" customHeight="1">
      <c r="A961" s="43"/>
      <c r="B961" s="43"/>
      <c r="C961" s="43"/>
      <c r="D961" s="35"/>
      <c r="E961" s="35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4.25" customHeight="1">
      <c r="A962" s="43"/>
      <c r="B962" s="43"/>
      <c r="C962" s="43"/>
      <c r="D962" s="35"/>
      <c r="E962" s="35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4.25" customHeight="1">
      <c r="A963" s="43"/>
      <c r="B963" s="43"/>
      <c r="C963" s="43"/>
      <c r="D963" s="35"/>
      <c r="E963" s="35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4.25" customHeight="1">
      <c r="A964" s="43"/>
      <c r="B964" s="43"/>
      <c r="C964" s="43"/>
      <c r="D964" s="35"/>
      <c r="E964" s="35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4.25" customHeight="1">
      <c r="A965" s="43"/>
      <c r="B965" s="43"/>
      <c r="C965" s="43"/>
      <c r="D965" s="35"/>
      <c r="E965" s="35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4.25" customHeight="1">
      <c r="A966" s="43"/>
      <c r="B966" s="43"/>
      <c r="C966" s="43"/>
      <c r="D966" s="35"/>
      <c r="E966" s="35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4.25" customHeight="1">
      <c r="A967" s="43"/>
      <c r="B967" s="43"/>
      <c r="C967" s="43"/>
      <c r="D967" s="35"/>
      <c r="E967" s="35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4.25" customHeight="1">
      <c r="A968" s="43"/>
      <c r="B968" s="43"/>
      <c r="C968" s="43"/>
      <c r="D968" s="35"/>
      <c r="E968" s="35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4.25" customHeight="1">
      <c r="A969" s="43"/>
      <c r="B969" s="43"/>
      <c r="C969" s="43"/>
      <c r="D969" s="35"/>
      <c r="E969" s="35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4.25" customHeight="1">
      <c r="A970" s="43"/>
      <c r="B970" s="43"/>
      <c r="C970" s="43"/>
      <c r="D970" s="35"/>
      <c r="E970" s="35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4.25" customHeight="1">
      <c r="A971" s="43"/>
      <c r="B971" s="43"/>
      <c r="C971" s="43"/>
      <c r="D971" s="35"/>
      <c r="E971" s="35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4.25" customHeight="1">
      <c r="A972" s="43"/>
      <c r="B972" s="43"/>
      <c r="C972" s="43"/>
      <c r="D972" s="35"/>
      <c r="E972" s="35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4.25" customHeight="1">
      <c r="A973" s="43"/>
      <c r="B973" s="43"/>
      <c r="C973" s="43"/>
      <c r="D973" s="35"/>
      <c r="E973" s="35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4.25" customHeight="1">
      <c r="A974" s="43"/>
      <c r="B974" s="43"/>
      <c r="C974" s="43"/>
      <c r="D974" s="35"/>
      <c r="E974" s="35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4.25" customHeight="1">
      <c r="A975" s="43"/>
      <c r="B975" s="43"/>
      <c r="C975" s="43"/>
      <c r="D975" s="35"/>
      <c r="E975" s="35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4.25" customHeight="1">
      <c r="A976" s="43"/>
      <c r="B976" s="43"/>
      <c r="C976" s="43"/>
      <c r="D976" s="35"/>
      <c r="E976" s="35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4.25" customHeight="1">
      <c r="A977" s="43"/>
      <c r="B977" s="43"/>
      <c r="C977" s="43"/>
      <c r="D977" s="35"/>
      <c r="E977" s="35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4.25" customHeight="1">
      <c r="A978" s="43"/>
      <c r="B978" s="43"/>
      <c r="C978" s="43"/>
      <c r="D978" s="35"/>
      <c r="E978" s="35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4.25" customHeight="1">
      <c r="A979" s="43"/>
      <c r="B979" s="43"/>
      <c r="C979" s="43"/>
      <c r="D979" s="35"/>
      <c r="E979" s="35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4.25" customHeight="1">
      <c r="A980" s="43"/>
      <c r="B980" s="43"/>
      <c r="C980" s="43"/>
      <c r="D980" s="35"/>
      <c r="E980" s="35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4.25" customHeight="1">
      <c r="A981" s="43"/>
      <c r="B981" s="43"/>
      <c r="C981" s="43"/>
      <c r="D981" s="35"/>
      <c r="E981" s="35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4.25" customHeight="1">
      <c r="A982" s="43"/>
      <c r="B982" s="43"/>
      <c r="C982" s="43"/>
      <c r="D982" s="35"/>
      <c r="E982" s="35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4.25" customHeight="1">
      <c r="A983" s="43"/>
      <c r="B983" s="43"/>
      <c r="C983" s="43"/>
      <c r="D983" s="35"/>
      <c r="E983" s="35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4.25" customHeight="1">
      <c r="A984" s="43"/>
      <c r="B984" s="43"/>
      <c r="C984" s="43"/>
      <c r="D984" s="35"/>
      <c r="E984" s="35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4.25" customHeight="1">
      <c r="A985" s="43"/>
      <c r="B985" s="43"/>
      <c r="C985" s="43"/>
      <c r="D985" s="35"/>
      <c r="E985" s="35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4.25" customHeight="1">
      <c r="A986" s="43"/>
      <c r="B986" s="43"/>
      <c r="C986" s="43"/>
      <c r="D986" s="35"/>
      <c r="E986" s="35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4.25" customHeight="1">
      <c r="A987" s="43"/>
      <c r="B987" s="43"/>
      <c r="C987" s="43"/>
      <c r="D987" s="35"/>
      <c r="E987" s="35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4.25" customHeight="1">
      <c r="A988" s="43"/>
      <c r="B988" s="43"/>
      <c r="C988" s="43"/>
      <c r="D988" s="35"/>
      <c r="E988" s="35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4.25" customHeight="1">
      <c r="A989" s="43"/>
      <c r="B989" s="43"/>
      <c r="C989" s="43"/>
      <c r="D989" s="35"/>
      <c r="E989" s="35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4.25" customHeight="1">
      <c r="A990" s="43"/>
      <c r="B990" s="43"/>
      <c r="C990" s="43"/>
      <c r="D990" s="35"/>
      <c r="E990" s="35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4.25" customHeight="1">
      <c r="A991" s="43"/>
      <c r="B991" s="43"/>
      <c r="C991" s="43"/>
      <c r="D991" s="35"/>
      <c r="E991" s="35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4.25" customHeight="1">
      <c r="A992" s="43"/>
      <c r="B992" s="43"/>
      <c r="C992" s="43"/>
      <c r="D992" s="35"/>
      <c r="E992" s="35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4.25" customHeight="1">
      <c r="A993" s="43"/>
      <c r="B993" s="43"/>
      <c r="C993" s="43"/>
      <c r="D993" s="35"/>
      <c r="E993" s="35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4.25" customHeight="1">
      <c r="A994" s="43"/>
      <c r="B994" s="43"/>
      <c r="C994" s="43"/>
      <c r="D994" s="35"/>
      <c r="E994" s="35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4.25" customHeight="1">
      <c r="A995" s="43"/>
      <c r="B995" s="43"/>
      <c r="C995" s="43"/>
      <c r="D995" s="35"/>
      <c r="E995" s="35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4.25" customHeight="1">
      <c r="A996" s="43"/>
      <c r="B996" s="43"/>
      <c r="C996" s="43"/>
      <c r="D996" s="35"/>
      <c r="E996" s="35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4.25" customHeight="1">
      <c r="A997" s="43"/>
      <c r="B997" s="43"/>
      <c r="C997" s="43"/>
      <c r="D997" s="35"/>
      <c r="E997" s="35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4.25" customHeight="1">
      <c r="A998" s="43"/>
      <c r="B998" s="43"/>
      <c r="C998" s="43"/>
      <c r="D998" s="35"/>
      <c r="E998" s="35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4.25" customHeight="1">
      <c r="A999" s="43"/>
      <c r="B999" s="43"/>
      <c r="C999" s="43"/>
      <c r="D999" s="35"/>
      <c r="E999" s="35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4.25" customHeight="1">
      <c r="A1000" s="43"/>
      <c r="B1000" s="43"/>
      <c r="C1000" s="43"/>
      <c r="D1000" s="35"/>
      <c r="E1000" s="35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1">
    <mergeCell ref="A1:E1"/>
  </mergeCells>
  <conditionalFormatting sqref="E3:E127">
    <cfRule type="cellIs" dxfId="7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1000"/>
  <sheetViews>
    <sheetView topLeftCell="K114" workbookViewId="0">
      <selection activeCell="R7" sqref="R7:R130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9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ht="19.5" customHeight="1">
      <c r="A2" s="114" t="s">
        <v>314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9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35" ht="19.5" customHeight="1">
      <c r="A3" s="114" t="s">
        <v>335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9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5" ht="37.5" customHeight="1">
      <c r="A4" s="30" t="s">
        <v>25</v>
      </c>
      <c r="B4" s="28" t="s">
        <v>303</v>
      </c>
      <c r="C4" s="30" t="s">
        <v>27</v>
      </c>
      <c r="D4" s="11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9"/>
      <c r="R4" s="122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7.5" customHeight="1">
      <c r="A5" s="30"/>
      <c r="B5" s="28"/>
      <c r="C5" s="30" t="s">
        <v>304</v>
      </c>
      <c r="D5" s="30" t="s">
        <v>305</v>
      </c>
      <c r="E5" s="30" t="s">
        <v>306</v>
      </c>
      <c r="F5" s="30" t="s">
        <v>307</v>
      </c>
      <c r="G5" s="121" t="s">
        <v>334</v>
      </c>
      <c r="H5" s="121" t="s">
        <v>332</v>
      </c>
      <c r="I5" s="121" t="s">
        <v>333</v>
      </c>
      <c r="J5" s="30" t="s">
        <v>315</v>
      </c>
      <c r="K5" s="121" t="s">
        <v>334</v>
      </c>
      <c r="L5" s="121" t="s">
        <v>332</v>
      </c>
      <c r="M5" s="121" t="s">
        <v>333</v>
      </c>
      <c r="N5" s="30" t="s">
        <v>316</v>
      </c>
      <c r="O5" s="121" t="s">
        <v>334</v>
      </c>
      <c r="P5" s="121" t="s">
        <v>332</v>
      </c>
      <c r="Q5" s="121" t="s">
        <v>333</v>
      </c>
      <c r="R5" s="101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ht="37.5" customHeight="1">
      <c r="A6" s="50"/>
      <c r="B6" s="51"/>
      <c r="C6" s="50" t="s">
        <v>32</v>
      </c>
      <c r="D6" s="30"/>
      <c r="E6" s="30"/>
      <c r="F6" s="30">
        <v>14</v>
      </c>
      <c r="G6" s="101"/>
      <c r="H6" s="101"/>
      <c r="I6" s="101"/>
      <c r="J6" s="30">
        <v>28</v>
      </c>
      <c r="K6" s="101"/>
      <c r="L6" s="101"/>
      <c r="M6" s="101"/>
      <c r="N6" s="30">
        <v>28</v>
      </c>
      <c r="O6" s="101"/>
      <c r="P6" s="101"/>
      <c r="Q6" s="101"/>
      <c r="R6" s="30">
        <v>70</v>
      </c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</row>
    <row r="7" spans="1:35" ht="19.5" customHeight="1">
      <c r="A7" s="11">
        <v>1</v>
      </c>
      <c r="B7" s="12" t="s">
        <v>36</v>
      </c>
      <c r="C7" s="12" t="s">
        <v>37</v>
      </c>
      <c r="D7" s="37"/>
      <c r="E7" s="52"/>
      <c r="F7" s="76">
        <f>(R7-(J7+N7))</f>
        <v>5</v>
      </c>
      <c r="G7" s="37">
        <f>IF(F7&gt;=($F$6*0.7),1,0)</f>
        <v>0</v>
      </c>
      <c r="H7" s="37">
        <f>IF(F7&gt;=($F$6*0.8),1,0)</f>
        <v>0</v>
      </c>
      <c r="I7" s="37">
        <f>IF(F7&gt;=($F$6*0.9),1,0)</f>
        <v>0</v>
      </c>
      <c r="J7" s="76">
        <v>23</v>
      </c>
      <c r="K7" s="37">
        <f>IF(J7&gt;=($J$6*0.7),1,0)</f>
        <v>1</v>
      </c>
      <c r="L7" s="37">
        <f>IF(J7&gt;=($J$6*0.8),1,0)</f>
        <v>1</v>
      </c>
      <c r="M7" s="37">
        <f>IF(J7&gt;=($J$6*0.9),1,0)</f>
        <v>0</v>
      </c>
      <c r="N7" s="76">
        <v>26</v>
      </c>
      <c r="O7" s="37">
        <f>IF(N7&gt;=($N$6*0.7),1,0)</f>
        <v>1</v>
      </c>
      <c r="P7" s="37">
        <f>IF(N7&gt;=($N$6*0.8),1,0)</f>
        <v>1</v>
      </c>
      <c r="Q7" s="37">
        <f>IF(N7&gt;=($N$6*0.9),1,0)</f>
        <v>1</v>
      </c>
      <c r="R7" s="53">
        <v>54</v>
      </c>
      <c r="S7" s="2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</row>
    <row r="8" spans="1:35" ht="19.5" customHeight="1">
      <c r="A8" s="11">
        <v>2</v>
      </c>
      <c r="B8" s="12" t="s">
        <v>38</v>
      </c>
      <c r="C8" s="12" t="s">
        <v>39</v>
      </c>
      <c r="D8" s="37"/>
      <c r="E8" s="52"/>
      <c r="F8" s="76">
        <f t="shared" ref="F8:F71" si="0">(R8-(J8+N8))</f>
        <v>14</v>
      </c>
      <c r="G8" s="37">
        <f t="shared" ref="G8:G71" si="1">IF(F8&gt;=($F$6*0.7),1,0)</f>
        <v>1</v>
      </c>
      <c r="H8" s="37">
        <f t="shared" ref="H8:H71" si="2">IF(F8&gt;=($F$6*0.8),1,0)</f>
        <v>1</v>
      </c>
      <c r="I8" s="37">
        <f t="shared" ref="I8:I71" si="3">IF(F8&gt;=($F$6*0.9),1,0)</f>
        <v>1</v>
      </c>
      <c r="J8" s="76">
        <v>28</v>
      </c>
      <c r="K8" s="37">
        <f t="shared" ref="K8:K71" si="4">IF(J8&gt;=($J$6*0.7),1,0)</f>
        <v>1</v>
      </c>
      <c r="L8" s="37">
        <f t="shared" ref="L8:L71" si="5">IF(J8&gt;=($J$6*0.8),1,0)</f>
        <v>1</v>
      </c>
      <c r="M8" s="37">
        <f t="shared" ref="M8:M71" si="6">IF(J8&gt;=($J$6*0.9),1,0)</f>
        <v>1</v>
      </c>
      <c r="N8" s="76">
        <v>28</v>
      </c>
      <c r="O8" s="37">
        <f t="shared" ref="O8:O71" si="7">IF(N8&gt;=($N$6*0.7),1,0)</f>
        <v>1</v>
      </c>
      <c r="P8" s="37">
        <f t="shared" ref="P8:P71" si="8">IF(N8&gt;=($N$6*0.8),1,0)</f>
        <v>1</v>
      </c>
      <c r="Q8" s="37">
        <f t="shared" ref="Q8:Q71" si="9">IF(N8&gt;=($N$6*0.9),1,0)</f>
        <v>1</v>
      </c>
      <c r="R8" s="53">
        <v>70</v>
      </c>
      <c r="S8" s="2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</row>
    <row r="9" spans="1:35" s="91" customFormat="1" ht="19.5" customHeight="1">
      <c r="A9" s="85">
        <v>3</v>
      </c>
      <c r="B9" s="86" t="s">
        <v>40</v>
      </c>
      <c r="C9" s="86" t="s">
        <v>41</v>
      </c>
      <c r="D9" s="87"/>
      <c r="E9" s="88"/>
      <c r="F9" s="76">
        <f t="shared" si="0"/>
        <v>14</v>
      </c>
      <c r="G9" s="87">
        <f t="shared" si="1"/>
        <v>1</v>
      </c>
      <c r="H9" s="87">
        <f t="shared" si="2"/>
        <v>1</v>
      </c>
      <c r="I9" s="87">
        <f t="shared" si="3"/>
        <v>1</v>
      </c>
      <c r="J9" s="76">
        <v>28</v>
      </c>
      <c r="K9" s="87">
        <f t="shared" si="4"/>
        <v>1</v>
      </c>
      <c r="L9" s="87">
        <f t="shared" si="5"/>
        <v>1</v>
      </c>
      <c r="M9" s="87">
        <f t="shared" si="6"/>
        <v>1</v>
      </c>
      <c r="N9" s="76">
        <v>28</v>
      </c>
      <c r="O9" s="87">
        <f t="shared" si="7"/>
        <v>1</v>
      </c>
      <c r="P9" s="87">
        <f t="shared" si="8"/>
        <v>1</v>
      </c>
      <c r="Q9" s="87">
        <f t="shared" si="9"/>
        <v>1</v>
      </c>
      <c r="R9" s="84">
        <v>70</v>
      </c>
      <c r="S9" s="89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ht="19.5" customHeight="1">
      <c r="A10" s="11">
        <v>4</v>
      </c>
      <c r="B10" s="12" t="s">
        <v>42</v>
      </c>
      <c r="C10" s="12" t="s">
        <v>43</v>
      </c>
      <c r="D10" s="37"/>
      <c r="E10" s="52"/>
      <c r="F10" s="76">
        <f t="shared" si="0"/>
        <v>14</v>
      </c>
      <c r="G10" s="37">
        <f t="shared" si="1"/>
        <v>1</v>
      </c>
      <c r="H10" s="37">
        <f t="shared" si="2"/>
        <v>1</v>
      </c>
      <c r="I10" s="37">
        <f t="shared" si="3"/>
        <v>1</v>
      </c>
      <c r="J10" s="76">
        <v>26</v>
      </c>
      <c r="K10" s="37">
        <f t="shared" si="4"/>
        <v>1</v>
      </c>
      <c r="L10" s="37">
        <f t="shared" si="5"/>
        <v>1</v>
      </c>
      <c r="M10" s="37">
        <f t="shared" si="6"/>
        <v>1</v>
      </c>
      <c r="N10" s="76">
        <v>26</v>
      </c>
      <c r="O10" s="37">
        <f t="shared" si="7"/>
        <v>1</v>
      </c>
      <c r="P10" s="37">
        <f t="shared" si="8"/>
        <v>1</v>
      </c>
      <c r="Q10" s="37">
        <f t="shared" si="9"/>
        <v>1</v>
      </c>
      <c r="R10" s="53">
        <v>66</v>
      </c>
      <c r="S10" s="2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1:35" ht="19.5" customHeight="1">
      <c r="A11" s="11">
        <v>5</v>
      </c>
      <c r="B11" s="12" t="s">
        <v>44</v>
      </c>
      <c r="C11" s="12" t="s">
        <v>45</v>
      </c>
      <c r="D11" s="37"/>
      <c r="E11" s="52"/>
      <c r="F11" s="76">
        <f t="shared" si="0"/>
        <v>7</v>
      </c>
      <c r="G11" s="37">
        <f t="shared" si="1"/>
        <v>0</v>
      </c>
      <c r="H11" s="37">
        <f t="shared" si="2"/>
        <v>0</v>
      </c>
      <c r="I11" s="37">
        <f t="shared" si="3"/>
        <v>0</v>
      </c>
      <c r="J11" s="76">
        <v>24</v>
      </c>
      <c r="K11" s="37">
        <f t="shared" si="4"/>
        <v>1</v>
      </c>
      <c r="L11" s="37">
        <f t="shared" si="5"/>
        <v>1</v>
      </c>
      <c r="M11" s="37">
        <f t="shared" si="6"/>
        <v>0</v>
      </c>
      <c r="N11" s="76">
        <v>28</v>
      </c>
      <c r="O11" s="37">
        <f t="shared" si="7"/>
        <v>1</v>
      </c>
      <c r="P11" s="37">
        <f t="shared" si="8"/>
        <v>1</v>
      </c>
      <c r="Q11" s="37">
        <f t="shared" si="9"/>
        <v>1</v>
      </c>
      <c r="R11" s="53">
        <v>59</v>
      </c>
      <c r="S11" s="2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1:35" ht="19.5" customHeight="1">
      <c r="A12" s="11">
        <v>6</v>
      </c>
      <c r="B12" s="12" t="s">
        <v>46</v>
      </c>
      <c r="C12" s="12" t="s">
        <v>47</v>
      </c>
      <c r="D12" s="37"/>
      <c r="E12" s="52"/>
      <c r="F12" s="76">
        <f t="shared" si="0"/>
        <v>10</v>
      </c>
      <c r="G12" s="37">
        <f t="shared" si="1"/>
        <v>1</v>
      </c>
      <c r="H12" s="37">
        <f t="shared" si="2"/>
        <v>0</v>
      </c>
      <c r="I12" s="37">
        <f t="shared" si="3"/>
        <v>0</v>
      </c>
      <c r="J12" s="76">
        <v>23</v>
      </c>
      <c r="K12" s="37">
        <f t="shared" si="4"/>
        <v>1</v>
      </c>
      <c r="L12" s="37">
        <f t="shared" si="5"/>
        <v>1</v>
      </c>
      <c r="M12" s="37">
        <f t="shared" si="6"/>
        <v>0</v>
      </c>
      <c r="N12" s="76">
        <v>26</v>
      </c>
      <c r="O12" s="37">
        <f t="shared" si="7"/>
        <v>1</v>
      </c>
      <c r="P12" s="37">
        <f t="shared" si="8"/>
        <v>1</v>
      </c>
      <c r="Q12" s="37">
        <f t="shared" si="9"/>
        <v>1</v>
      </c>
      <c r="R12" s="53">
        <v>59</v>
      </c>
      <c r="S12" s="2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1:35" ht="19.5" customHeight="1">
      <c r="A13" s="11">
        <v>7</v>
      </c>
      <c r="B13" s="12" t="s">
        <v>48</v>
      </c>
      <c r="C13" s="12" t="s">
        <v>49</v>
      </c>
      <c r="D13" s="37"/>
      <c r="E13" s="52"/>
      <c r="F13" s="76">
        <f t="shared" si="0"/>
        <v>13</v>
      </c>
      <c r="G13" s="37">
        <f t="shared" si="1"/>
        <v>1</v>
      </c>
      <c r="H13" s="37">
        <f t="shared" si="2"/>
        <v>1</v>
      </c>
      <c r="I13" s="37">
        <f t="shared" si="3"/>
        <v>1</v>
      </c>
      <c r="J13" s="76">
        <v>27</v>
      </c>
      <c r="K13" s="37">
        <f t="shared" si="4"/>
        <v>1</v>
      </c>
      <c r="L13" s="37">
        <f t="shared" si="5"/>
        <v>1</v>
      </c>
      <c r="M13" s="37">
        <f t="shared" si="6"/>
        <v>1</v>
      </c>
      <c r="N13" s="76">
        <v>28</v>
      </c>
      <c r="O13" s="37">
        <f t="shared" si="7"/>
        <v>1</v>
      </c>
      <c r="P13" s="37">
        <f t="shared" si="8"/>
        <v>1</v>
      </c>
      <c r="Q13" s="37">
        <f t="shared" si="9"/>
        <v>1</v>
      </c>
      <c r="R13" s="53">
        <v>68</v>
      </c>
      <c r="S13" s="2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ht="19.5" customHeight="1">
      <c r="A14" s="11">
        <v>8</v>
      </c>
      <c r="B14" s="12" t="s">
        <v>50</v>
      </c>
      <c r="C14" s="12" t="s">
        <v>51</v>
      </c>
      <c r="D14" s="37"/>
      <c r="E14" s="52"/>
      <c r="F14" s="76">
        <f t="shared" si="0"/>
        <v>14</v>
      </c>
      <c r="G14" s="37">
        <f t="shared" si="1"/>
        <v>1</v>
      </c>
      <c r="H14" s="37">
        <f t="shared" si="2"/>
        <v>1</v>
      </c>
      <c r="I14" s="37">
        <f t="shared" si="3"/>
        <v>1</v>
      </c>
      <c r="J14" s="76">
        <v>28</v>
      </c>
      <c r="K14" s="37">
        <f t="shared" si="4"/>
        <v>1</v>
      </c>
      <c r="L14" s="37">
        <f t="shared" si="5"/>
        <v>1</v>
      </c>
      <c r="M14" s="37">
        <f t="shared" si="6"/>
        <v>1</v>
      </c>
      <c r="N14" s="76">
        <v>28</v>
      </c>
      <c r="O14" s="37">
        <f t="shared" si="7"/>
        <v>1</v>
      </c>
      <c r="P14" s="37">
        <f t="shared" si="8"/>
        <v>1</v>
      </c>
      <c r="Q14" s="37">
        <f t="shared" si="9"/>
        <v>1</v>
      </c>
      <c r="R14" s="53">
        <v>70</v>
      </c>
      <c r="S14" s="2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1:35" ht="19.5" customHeight="1">
      <c r="A15" s="11">
        <v>9</v>
      </c>
      <c r="B15" s="12" t="s">
        <v>52</v>
      </c>
      <c r="C15" s="12" t="s">
        <v>53</v>
      </c>
      <c r="D15" s="37"/>
      <c r="E15" s="52"/>
      <c r="F15" s="76">
        <f t="shared" si="0"/>
        <v>14</v>
      </c>
      <c r="G15" s="37">
        <f t="shared" si="1"/>
        <v>1</v>
      </c>
      <c r="H15" s="37">
        <f t="shared" si="2"/>
        <v>1</v>
      </c>
      <c r="I15" s="37">
        <f t="shared" si="3"/>
        <v>1</v>
      </c>
      <c r="J15" s="76">
        <v>28</v>
      </c>
      <c r="K15" s="37">
        <f t="shared" si="4"/>
        <v>1</v>
      </c>
      <c r="L15" s="37">
        <f t="shared" si="5"/>
        <v>1</v>
      </c>
      <c r="M15" s="37">
        <f t="shared" si="6"/>
        <v>1</v>
      </c>
      <c r="N15" s="76">
        <v>28</v>
      </c>
      <c r="O15" s="37">
        <f t="shared" si="7"/>
        <v>1</v>
      </c>
      <c r="P15" s="37">
        <f t="shared" si="8"/>
        <v>1</v>
      </c>
      <c r="Q15" s="37">
        <f t="shared" si="9"/>
        <v>1</v>
      </c>
      <c r="R15" s="53">
        <v>70</v>
      </c>
      <c r="S15" s="2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s="91" customFormat="1" ht="19.5" customHeight="1">
      <c r="A16" s="85">
        <v>10</v>
      </c>
      <c r="B16" s="86" t="s">
        <v>54</v>
      </c>
      <c r="C16" s="86" t="s">
        <v>55</v>
      </c>
      <c r="D16" s="87"/>
      <c r="E16" s="88"/>
      <c r="F16" s="76">
        <f t="shared" si="0"/>
        <v>19</v>
      </c>
      <c r="G16" s="87">
        <f t="shared" si="1"/>
        <v>1</v>
      </c>
      <c r="H16" s="87">
        <f t="shared" si="2"/>
        <v>1</v>
      </c>
      <c r="I16" s="87">
        <f t="shared" si="3"/>
        <v>1</v>
      </c>
      <c r="J16" s="76">
        <v>19</v>
      </c>
      <c r="K16" s="87">
        <f t="shared" si="4"/>
        <v>0</v>
      </c>
      <c r="L16" s="87">
        <f t="shared" si="5"/>
        <v>0</v>
      </c>
      <c r="M16" s="87">
        <f t="shared" si="6"/>
        <v>0</v>
      </c>
      <c r="N16" s="76">
        <v>25</v>
      </c>
      <c r="O16" s="87">
        <f t="shared" si="7"/>
        <v>1</v>
      </c>
      <c r="P16" s="87">
        <f t="shared" si="8"/>
        <v>1</v>
      </c>
      <c r="Q16" s="87">
        <f t="shared" si="9"/>
        <v>0</v>
      </c>
      <c r="R16" s="84">
        <v>63</v>
      </c>
      <c r="S16" s="89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ht="19.5" customHeight="1">
      <c r="A17" s="11">
        <v>11</v>
      </c>
      <c r="B17" s="12" t="s">
        <v>56</v>
      </c>
      <c r="C17" s="12" t="s">
        <v>57</v>
      </c>
      <c r="D17" s="37"/>
      <c r="E17" s="52"/>
      <c r="F17" s="76">
        <f t="shared" si="0"/>
        <v>13</v>
      </c>
      <c r="G17" s="37">
        <f t="shared" si="1"/>
        <v>1</v>
      </c>
      <c r="H17" s="37">
        <f t="shared" si="2"/>
        <v>1</v>
      </c>
      <c r="I17" s="37">
        <f t="shared" si="3"/>
        <v>1</v>
      </c>
      <c r="J17" s="76">
        <v>19</v>
      </c>
      <c r="K17" s="37">
        <f t="shared" si="4"/>
        <v>0</v>
      </c>
      <c r="L17" s="37">
        <f t="shared" si="5"/>
        <v>0</v>
      </c>
      <c r="M17" s="37">
        <f t="shared" si="6"/>
        <v>0</v>
      </c>
      <c r="N17" s="76">
        <v>27</v>
      </c>
      <c r="O17" s="37">
        <f t="shared" si="7"/>
        <v>1</v>
      </c>
      <c r="P17" s="37">
        <f t="shared" si="8"/>
        <v>1</v>
      </c>
      <c r="Q17" s="37">
        <f t="shared" si="9"/>
        <v>1</v>
      </c>
      <c r="R17" s="53">
        <v>59</v>
      </c>
      <c r="S17" s="2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s="91" customFormat="1" ht="19.5" customHeight="1">
      <c r="A18" s="85">
        <v>12</v>
      </c>
      <c r="B18" s="86" t="s">
        <v>58</v>
      </c>
      <c r="C18" s="86" t="s">
        <v>59</v>
      </c>
      <c r="D18" s="87"/>
      <c r="E18" s="88"/>
      <c r="F18" s="76">
        <f t="shared" si="0"/>
        <v>8</v>
      </c>
      <c r="G18" s="87">
        <f t="shared" si="1"/>
        <v>0</v>
      </c>
      <c r="H18" s="87">
        <f t="shared" si="2"/>
        <v>0</v>
      </c>
      <c r="I18" s="87">
        <f t="shared" si="3"/>
        <v>0</v>
      </c>
      <c r="J18" s="76">
        <v>23</v>
      </c>
      <c r="K18" s="87">
        <f t="shared" si="4"/>
        <v>1</v>
      </c>
      <c r="L18" s="87">
        <f t="shared" si="5"/>
        <v>1</v>
      </c>
      <c r="M18" s="87">
        <f t="shared" si="6"/>
        <v>0</v>
      </c>
      <c r="N18" s="76">
        <v>28</v>
      </c>
      <c r="O18" s="87">
        <f t="shared" si="7"/>
        <v>1</v>
      </c>
      <c r="P18" s="87">
        <f t="shared" si="8"/>
        <v>1</v>
      </c>
      <c r="Q18" s="87">
        <f t="shared" si="9"/>
        <v>1</v>
      </c>
      <c r="R18" s="84">
        <v>59</v>
      </c>
      <c r="S18" s="89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 ht="19.5" customHeight="1">
      <c r="A19" s="11">
        <v>13</v>
      </c>
      <c r="B19" s="12" t="s">
        <v>60</v>
      </c>
      <c r="C19" s="12" t="s">
        <v>61</v>
      </c>
      <c r="D19" s="37"/>
      <c r="E19" s="52"/>
      <c r="F19" s="76">
        <f t="shared" si="0"/>
        <v>14</v>
      </c>
      <c r="G19" s="37">
        <f t="shared" si="1"/>
        <v>1</v>
      </c>
      <c r="H19" s="37">
        <f t="shared" si="2"/>
        <v>1</v>
      </c>
      <c r="I19" s="37">
        <f t="shared" si="3"/>
        <v>1</v>
      </c>
      <c r="J19" s="76">
        <v>25</v>
      </c>
      <c r="K19" s="37">
        <f t="shared" si="4"/>
        <v>1</v>
      </c>
      <c r="L19" s="37">
        <f t="shared" si="5"/>
        <v>1</v>
      </c>
      <c r="M19" s="37">
        <f t="shared" si="6"/>
        <v>0</v>
      </c>
      <c r="N19" s="76">
        <v>27</v>
      </c>
      <c r="O19" s="37">
        <f t="shared" si="7"/>
        <v>1</v>
      </c>
      <c r="P19" s="37">
        <f t="shared" si="8"/>
        <v>1</v>
      </c>
      <c r="Q19" s="37">
        <f t="shared" si="9"/>
        <v>1</v>
      </c>
      <c r="R19" s="53">
        <v>66</v>
      </c>
      <c r="S19" s="2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ht="19.5" customHeight="1">
      <c r="A20" s="11">
        <v>14</v>
      </c>
      <c r="B20" s="12" t="s">
        <v>62</v>
      </c>
      <c r="C20" s="12" t="s">
        <v>63</v>
      </c>
      <c r="D20" s="37"/>
      <c r="E20" s="52"/>
      <c r="F20" s="76">
        <f t="shared" si="0"/>
        <v>14</v>
      </c>
      <c r="G20" s="37">
        <f t="shared" si="1"/>
        <v>1</v>
      </c>
      <c r="H20" s="37">
        <f t="shared" si="2"/>
        <v>1</v>
      </c>
      <c r="I20" s="37">
        <f t="shared" si="3"/>
        <v>1</v>
      </c>
      <c r="J20" s="76">
        <v>28</v>
      </c>
      <c r="K20" s="37">
        <f t="shared" si="4"/>
        <v>1</v>
      </c>
      <c r="L20" s="37">
        <f t="shared" si="5"/>
        <v>1</v>
      </c>
      <c r="M20" s="37">
        <f t="shared" si="6"/>
        <v>1</v>
      </c>
      <c r="N20" s="76">
        <v>26</v>
      </c>
      <c r="O20" s="37">
        <f t="shared" si="7"/>
        <v>1</v>
      </c>
      <c r="P20" s="37">
        <f t="shared" si="8"/>
        <v>1</v>
      </c>
      <c r="Q20" s="37">
        <f t="shared" si="9"/>
        <v>1</v>
      </c>
      <c r="R20" s="53">
        <v>68</v>
      </c>
      <c r="S20" s="2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 spans="1:35" s="91" customFormat="1" ht="19.5" customHeight="1">
      <c r="A21" s="85">
        <v>15</v>
      </c>
      <c r="B21" s="86" t="s">
        <v>64</v>
      </c>
      <c r="C21" s="86" t="s">
        <v>65</v>
      </c>
      <c r="D21" s="87"/>
      <c r="E21" s="88"/>
      <c r="F21" s="76">
        <f t="shared" si="0"/>
        <v>10</v>
      </c>
      <c r="G21" s="87">
        <f t="shared" si="1"/>
        <v>1</v>
      </c>
      <c r="H21" s="87">
        <f t="shared" si="2"/>
        <v>0</v>
      </c>
      <c r="I21" s="87">
        <f t="shared" si="3"/>
        <v>0</v>
      </c>
      <c r="J21" s="76">
        <v>21</v>
      </c>
      <c r="K21" s="87">
        <f t="shared" si="4"/>
        <v>1</v>
      </c>
      <c r="L21" s="87">
        <f t="shared" si="5"/>
        <v>0</v>
      </c>
      <c r="M21" s="87">
        <f t="shared" si="6"/>
        <v>0</v>
      </c>
      <c r="N21" s="76">
        <v>25</v>
      </c>
      <c r="O21" s="87">
        <f t="shared" si="7"/>
        <v>1</v>
      </c>
      <c r="P21" s="87">
        <f t="shared" si="8"/>
        <v>1</v>
      </c>
      <c r="Q21" s="87">
        <f t="shared" si="9"/>
        <v>0</v>
      </c>
      <c r="R21" s="84">
        <v>56</v>
      </c>
      <c r="S21" s="89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</row>
    <row r="22" spans="1:35" ht="19.5" customHeight="1">
      <c r="A22" s="11">
        <v>16</v>
      </c>
      <c r="B22" s="12" t="s">
        <v>66</v>
      </c>
      <c r="C22" s="12" t="s">
        <v>67</v>
      </c>
      <c r="D22" s="37"/>
      <c r="E22" s="52"/>
      <c r="F22" s="76">
        <f t="shared" si="0"/>
        <v>13</v>
      </c>
      <c r="G22" s="37">
        <f t="shared" si="1"/>
        <v>1</v>
      </c>
      <c r="H22" s="37">
        <f t="shared" si="2"/>
        <v>1</v>
      </c>
      <c r="I22" s="37">
        <f t="shared" si="3"/>
        <v>1</v>
      </c>
      <c r="J22" s="76">
        <v>23</v>
      </c>
      <c r="K22" s="37">
        <f t="shared" si="4"/>
        <v>1</v>
      </c>
      <c r="L22" s="37">
        <f t="shared" si="5"/>
        <v>1</v>
      </c>
      <c r="M22" s="37">
        <f t="shared" si="6"/>
        <v>0</v>
      </c>
      <c r="N22" s="76">
        <v>27</v>
      </c>
      <c r="O22" s="37">
        <f t="shared" si="7"/>
        <v>1</v>
      </c>
      <c r="P22" s="37">
        <f t="shared" si="8"/>
        <v>1</v>
      </c>
      <c r="Q22" s="37">
        <f t="shared" si="9"/>
        <v>1</v>
      </c>
      <c r="R22" s="53">
        <v>63</v>
      </c>
      <c r="S22" s="2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ht="19.5" customHeight="1">
      <c r="A23" s="11">
        <v>17</v>
      </c>
      <c r="B23" s="12" t="s">
        <v>68</v>
      </c>
      <c r="C23" s="12" t="s">
        <v>69</v>
      </c>
      <c r="D23" s="37"/>
      <c r="E23" s="52"/>
      <c r="F23" s="76">
        <f t="shared" si="0"/>
        <v>10</v>
      </c>
      <c r="G23" s="37">
        <f t="shared" si="1"/>
        <v>1</v>
      </c>
      <c r="H23" s="37">
        <f t="shared" si="2"/>
        <v>0</v>
      </c>
      <c r="I23" s="37">
        <f t="shared" si="3"/>
        <v>0</v>
      </c>
      <c r="J23" s="76">
        <v>19</v>
      </c>
      <c r="K23" s="37">
        <f t="shared" si="4"/>
        <v>0</v>
      </c>
      <c r="L23" s="37">
        <f t="shared" si="5"/>
        <v>0</v>
      </c>
      <c r="M23" s="37">
        <f t="shared" si="6"/>
        <v>0</v>
      </c>
      <c r="N23" s="76">
        <v>27</v>
      </c>
      <c r="O23" s="37">
        <f t="shared" si="7"/>
        <v>1</v>
      </c>
      <c r="P23" s="37">
        <f t="shared" si="8"/>
        <v>1</v>
      </c>
      <c r="Q23" s="37">
        <f t="shared" si="9"/>
        <v>1</v>
      </c>
      <c r="R23" s="53">
        <v>56</v>
      </c>
      <c r="S23" s="2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ht="19.5" customHeight="1">
      <c r="A24" s="11">
        <v>18</v>
      </c>
      <c r="B24" s="12" t="s">
        <v>70</v>
      </c>
      <c r="C24" s="12" t="s">
        <v>71</v>
      </c>
      <c r="D24" s="37"/>
      <c r="E24" s="52"/>
      <c r="F24" s="76">
        <f t="shared" si="0"/>
        <v>17</v>
      </c>
      <c r="G24" s="37">
        <f t="shared" si="1"/>
        <v>1</v>
      </c>
      <c r="H24" s="37">
        <f t="shared" si="2"/>
        <v>1</v>
      </c>
      <c r="I24" s="37">
        <f t="shared" si="3"/>
        <v>1</v>
      </c>
      <c r="J24" s="76">
        <v>23</v>
      </c>
      <c r="K24" s="37">
        <f t="shared" si="4"/>
        <v>1</v>
      </c>
      <c r="L24" s="37">
        <f t="shared" si="5"/>
        <v>1</v>
      </c>
      <c r="M24" s="37">
        <f t="shared" si="6"/>
        <v>0</v>
      </c>
      <c r="N24" s="76">
        <v>28</v>
      </c>
      <c r="O24" s="37">
        <f t="shared" si="7"/>
        <v>1</v>
      </c>
      <c r="P24" s="37">
        <f t="shared" si="8"/>
        <v>1</v>
      </c>
      <c r="Q24" s="37">
        <f t="shared" si="9"/>
        <v>1</v>
      </c>
      <c r="R24" s="53">
        <v>68</v>
      </c>
      <c r="S24" s="2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spans="1:35" ht="19.5" customHeight="1">
      <c r="A25" s="11">
        <v>19</v>
      </c>
      <c r="B25" s="12" t="s">
        <v>72</v>
      </c>
      <c r="C25" s="12" t="s">
        <v>73</v>
      </c>
      <c r="D25" s="37"/>
      <c r="E25" s="52"/>
      <c r="F25" s="76">
        <f t="shared" si="0"/>
        <v>14</v>
      </c>
      <c r="G25" s="37">
        <f t="shared" si="1"/>
        <v>1</v>
      </c>
      <c r="H25" s="37">
        <f t="shared" si="2"/>
        <v>1</v>
      </c>
      <c r="I25" s="37">
        <f t="shared" si="3"/>
        <v>1</v>
      </c>
      <c r="J25" s="76">
        <v>28</v>
      </c>
      <c r="K25" s="37">
        <f t="shared" si="4"/>
        <v>1</v>
      </c>
      <c r="L25" s="37">
        <f t="shared" si="5"/>
        <v>1</v>
      </c>
      <c r="M25" s="37">
        <f t="shared" si="6"/>
        <v>1</v>
      </c>
      <c r="N25" s="76">
        <v>26</v>
      </c>
      <c r="O25" s="37">
        <f t="shared" si="7"/>
        <v>1</v>
      </c>
      <c r="P25" s="37">
        <f t="shared" si="8"/>
        <v>1</v>
      </c>
      <c r="Q25" s="37">
        <f t="shared" si="9"/>
        <v>1</v>
      </c>
      <c r="R25" s="53">
        <v>68</v>
      </c>
      <c r="S25" s="2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9.5" customHeight="1">
      <c r="A26" s="11">
        <v>20</v>
      </c>
      <c r="B26" s="12" t="s">
        <v>74</v>
      </c>
      <c r="C26" s="12" t="s">
        <v>75</v>
      </c>
      <c r="D26" s="37"/>
      <c r="E26" s="52"/>
      <c r="F26" s="76">
        <f t="shared" si="0"/>
        <v>9</v>
      </c>
      <c r="G26" s="37">
        <f t="shared" si="1"/>
        <v>0</v>
      </c>
      <c r="H26" s="37">
        <f t="shared" si="2"/>
        <v>0</v>
      </c>
      <c r="I26" s="37">
        <f t="shared" si="3"/>
        <v>0</v>
      </c>
      <c r="J26" s="76">
        <v>24</v>
      </c>
      <c r="K26" s="37">
        <f t="shared" si="4"/>
        <v>1</v>
      </c>
      <c r="L26" s="37">
        <f t="shared" si="5"/>
        <v>1</v>
      </c>
      <c r="M26" s="37">
        <f t="shared" si="6"/>
        <v>0</v>
      </c>
      <c r="N26" s="76">
        <v>26</v>
      </c>
      <c r="O26" s="37">
        <f t="shared" si="7"/>
        <v>1</v>
      </c>
      <c r="P26" s="37">
        <f t="shared" si="8"/>
        <v>1</v>
      </c>
      <c r="Q26" s="37">
        <f t="shared" si="9"/>
        <v>1</v>
      </c>
      <c r="R26" s="53">
        <v>59</v>
      </c>
      <c r="S26" s="2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ht="19.5" customHeight="1">
      <c r="A27" s="11">
        <v>21</v>
      </c>
      <c r="B27" s="12" t="s">
        <v>76</v>
      </c>
      <c r="C27" s="12" t="s">
        <v>77</v>
      </c>
      <c r="D27" s="37"/>
      <c r="E27" s="52"/>
      <c r="F27" s="76">
        <f t="shared" si="0"/>
        <v>14</v>
      </c>
      <c r="G27" s="37">
        <f t="shared" si="1"/>
        <v>1</v>
      </c>
      <c r="H27" s="37">
        <f t="shared" si="2"/>
        <v>1</v>
      </c>
      <c r="I27" s="37">
        <f t="shared" si="3"/>
        <v>1</v>
      </c>
      <c r="J27" s="76">
        <v>26</v>
      </c>
      <c r="K27" s="37">
        <f t="shared" si="4"/>
        <v>1</v>
      </c>
      <c r="L27" s="37">
        <f t="shared" si="5"/>
        <v>1</v>
      </c>
      <c r="M27" s="37">
        <f t="shared" si="6"/>
        <v>1</v>
      </c>
      <c r="N27" s="76">
        <v>28</v>
      </c>
      <c r="O27" s="37">
        <f t="shared" si="7"/>
        <v>1</v>
      </c>
      <c r="P27" s="37">
        <f t="shared" si="8"/>
        <v>1</v>
      </c>
      <c r="Q27" s="37">
        <f t="shared" si="9"/>
        <v>1</v>
      </c>
      <c r="R27" s="53">
        <v>68</v>
      </c>
      <c r="S27" s="2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ht="19.5" customHeight="1">
      <c r="A28" s="11">
        <v>22</v>
      </c>
      <c r="B28" s="12" t="s">
        <v>78</v>
      </c>
      <c r="C28" s="12" t="s">
        <v>79</v>
      </c>
      <c r="D28" s="37"/>
      <c r="E28" s="52"/>
      <c r="F28" s="76">
        <f t="shared" si="0"/>
        <v>7</v>
      </c>
      <c r="G28" s="37">
        <f t="shared" si="1"/>
        <v>0</v>
      </c>
      <c r="H28" s="37">
        <f t="shared" si="2"/>
        <v>0</v>
      </c>
      <c r="I28" s="37">
        <f t="shared" si="3"/>
        <v>0</v>
      </c>
      <c r="J28" s="76">
        <v>23</v>
      </c>
      <c r="K28" s="37">
        <f t="shared" si="4"/>
        <v>1</v>
      </c>
      <c r="L28" s="37">
        <f t="shared" si="5"/>
        <v>1</v>
      </c>
      <c r="M28" s="37">
        <f t="shared" si="6"/>
        <v>0</v>
      </c>
      <c r="N28" s="76">
        <v>26</v>
      </c>
      <c r="O28" s="37">
        <f t="shared" si="7"/>
        <v>1</v>
      </c>
      <c r="P28" s="37">
        <f t="shared" si="8"/>
        <v>1</v>
      </c>
      <c r="Q28" s="37">
        <f t="shared" si="9"/>
        <v>1</v>
      </c>
      <c r="R28" s="53">
        <v>56</v>
      </c>
      <c r="S28" s="2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ht="19.5" customHeight="1">
      <c r="A29" s="11">
        <v>23</v>
      </c>
      <c r="B29" s="12" t="s">
        <v>80</v>
      </c>
      <c r="C29" s="12" t="s">
        <v>81</v>
      </c>
      <c r="D29" s="37"/>
      <c r="E29" s="52"/>
      <c r="F29" s="76">
        <f t="shared" si="0"/>
        <v>7</v>
      </c>
      <c r="G29" s="37">
        <f t="shared" si="1"/>
        <v>0</v>
      </c>
      <c r="H29" s="37">
        <f t="shared" si="2"/>
        <v>0</v>
      </c>
      <c r="I29" s="37">
        <f t="shared" si="3"/>
        <v>0</v>
      </c>
      <c r="J29" s="76">
        <v>21</v>
      </c>
      <c r="K29" s="37">
        <f t="shared" si="4"/>
        <v>1</v>
      </c>
      <c r="L29" s="37">
        <f t="shared" si="5"/>
        <v>0</v>
      </c>
      <c r="M29" s="37">
        <f t="shared" si="6"/>
        <v>0</v>
      </c>
      <c r="N29" s="76">
        <v>28</v>
      </c>
      <c r="O29" s="37">
        <f t="shared" si="7"/>
        <v>1</v>
      </c>
      <c r="P29" s="37">
        <f t="shared" si="8"/>
        <v>1</v>
      </c>
      <c r="Q29" s="37">
        <f t="shared" si="9"/>
        <v>1</v>
      </c>
      <c r="R29" s="53">
        <v>56</v>
      </c>
      <c r="S29" s="2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ht="19.5" customHeight="1">
      <c r="A30" s="11">
        <v>24</v>
      </c>
      <c r="B30" s="12" t="s">
        <v>82</v>
      </c>
      <c r="C30" s="12" t="s">
        <v>83</v>
      </c>
      <c r="D30" s="37"/>
      <c r="E30" s="52"/>
      <c r="F30" s="76">
        <f t="shared" si="0"/>
        <v>13</v>
      </c>
      <c r="G30" s="37">
        <f t="shared" si="1"/>
        <v>1</v>
      </c>
      <c r="H30" s="37">
        <f t="shared" si="2"/>
        <v>1</v>
      </c>
      <c r="I30" s="37">
        <f t="shared" si="3"/>
        <v>1</v>
      </c>
      <c r="J30" s="76">
        <v>21</v>
      </c>
      <c r="K30" s="37">
        <f t="shared" si="4"/>
        <v>1</v>
      </c>
      <c r="L30" s="37">
        <f t="shared" si="5"/>
        <v>0</v>
      </c>
      <c r="M30" s="37">
        <f t="shared" si="6"/>
        <v>0</v>
      </c>
      <c r="N30" s="76">
        <v>25</v>
      </c>
      <c r="O30" s="37">
        <f t="shared" si="7"/>
        <v>1</v>
      </c>
      <c r="P30" s="37">
        <f t="shared" si="8"/>
        <v>1</v>
      </c>
      <c r="Q30" s="37">
        <f t="shared" si="9"/>
        <v>0</v>
      </c>
      <c r="R30" s="53">
        <v>59</v>
      </c>
      <c r="S30" s="2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ht="19.5" customHeight="1">
      <c r="A31" s="11">
        <v>25</v>
      </c>
      <c r="B31" s="12" t="s">
        <v>84</v>
      </c>
      <c r="C31" s="12" t="s">
        <v>85</v>
      </c>
      <c r="D31" s="37"/>
      <c r="E31" s="52"/>
      <c r="F31" s="76">
        <f t="shared" si="0"/>
        <v>12</v>
      </c>
      <c r="G31" s="37">
        <f t="shared" si="1"/>
        <v>1</v>
      </c>
      <c r="H31" s="37">
        <f t="shared" si="2"/>
        <v>1</v>
      </c>
      <c r="I31" s="37">
        <f t="shared" si="3"/>
        <v>0</v>
      </c>
      <c r="J31" s="76">
        <v>23</v>
      </c>
      <c r="K31" s="37">
        <f t="shared" si="4"/>
        <v>1</v>
      </c>
      <c r="L31" s="37">
        <f t="shared" si="5"/>
        <v>1</v>
      </c>
      <c r="M31" s="37">
        <f t="shared" si="6"/>
        <v>0</v>
      </c>
      <c r="N31" s="76">
        <v>24</v>
      </c>
      <c r="O31" s="37">
        <f t="shared" si="7"/>
        <v>1</v>
      </c>
      <c r="P31" s="37">
        <f t="shared" si="8"/>
        <v>1</v>
      </c>
      <c r="Q31" s="37">
        <f t="shared" si="9"/>
        <v>0</v>
      </c>
      <c r="R31" s="53">
        <v>59</v>
      </c>
      <c r="S31" s="2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s="91" customFormat="1" ht="19.5" customHeight="1">
      <c r="A32" s="85">
        <v>26</v>
      </c>
      <c r="B32" s="86" t="s">
        <v>86</v>
      </c>
      <c r="C32" s="86" t="s">
        <v>87</v>
      </c>
      <c r="D32" s="87"/>
      <c r="E32" s="88"/>
      <c r="F32" s="76">
        <f t="shared" si="0"/>
        <v>15</v>
      </c>
      <c r="G32" s="87">
        <f t="shared" si="1"/>
        <v>1</v>
      </c>
      <c r="H32" s="87">
        <f t="shared" si="2"/>
        <v>1</v>
      </c>
      <c r="I32" s="87">
        <f t="shared" si="3"/>
        <v>1</v>
      </c>
      <c r="J32" s="76">
        <v>21</v>
      </c>
      <c r="K32" s="87">
        <f t="shared" si="4"/>
        <v>1</v>
      </c>
      <c r="L32" s="87">
        <f t="shared" si="5"/>
        <v>0</v>
      </c>
      <c r="M32" s="87">
        <f t="shared" si="6"/>
        <v>0</v>
      </c>
      <c r="N32" s="76">
        <v>27</v>
      </c>
      <c r="O32" s="87">
        <f t="shared" si="7"/>
        <v>1</v>
      </c>
      <c r="P32" s="87">
        <f t="shared" si="8"/>
        <v>1</v>
      </c>
      <c r="Q32" s="87">
        <f t="shared" si="9"/>
        <v>1</v>
      </c>
      <c r="R32" s="84">
        <v>63</v>
      </c>
      <c r="S32" s="89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</row>
    <row r="33" spans="1:35" s="91" customFormat="1" ht="19.5" customHeight="1">
      <c r="A33" s="85">
        <v>27</v>
      </c>
      <c r="B33" s="86" t="s">
        <v>88</v>
      </c>
      <c r="C33" s="86" t="s">
        <v>89</v>
      </c>
      <c r="D33" s="87"/>
      <c r="E33" s="88"/>
      <c r="F33" s="76">
        <f t="shared" si="0"/>
        <v>14</v>
      </c>
      <c r="G33" s="87">
        <f t="shared" si="1"/>
        <v>1</v>
      </c>
      <c r="H33" s="87">
        <f t="shared" si="2"/>
        <v>1</v>
      </c>
      <c r="I33" s="87">
        <f t="shared" si="3"/>
        <v>1</v>
      </c>
      <c r="J33" s="76">
        <v>28</v>
      </c>
      <c r="K33" s="87">
        <f t="shared" si="4"/>
        <v>1</v>
      </c>
      <c r="L33" s="87">
        <f t="shared" si="5"/>
        <v>1</v>
      </c>
      <c r="M33" s="87">
        <f t="shared" si="6"/>
        <v>1</v>
      </c>
      <c r="N33" s="76">
        <v>26</v>
      </c>
      <c r="O33" s="87">
        <f t="shared" si="7"/>
        <v>1</v>
      </c>
      <c r="P33" s="87">
        <f t="shared" si="8"/>
        <v>1</v>
      </c>
      <c r="Q33" s="87">
        <f t="shared" si="9"/>
        <v>1</v>
      </c>
      <c r="R33" s="84">
        <v>68</v>
      </c>
      <c r="S33" s="89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</row>
    <row r="34" spans="1:35" ht="19.5" customHeight="1">
      <c r="A34" s="11">
        <v>28</v>
      </c>
      <c r="B34" s="12" t="s">
        <v>90</v>
      </c>
      <c r="C34" s="12" t="s">
        <v>91</v>
      </c>
      <c r="D34" s="37"/>
      <c r="E34" s="52"/>
      <c r="F34" s="76">
        <f t="shared" si="0"/>
        <v>15</v>
      </c>
      <c r="G34" s="37">
        <f t="shared" si="1"/>
        <v>1</v>
      </c>
      <c r="H34" s="37">
        <f t="shared" si="2"/>
        <v>1</v>
      </c>
      <c r="I34" s="37">
        <f t="shared" si="3"/>
        <v>1</v>
      </c>
      <c r="J34" s="76">
        <v>18</v>
      </c>
      <c r="K34" s="37">
        <f t="shared" si="4"/>
        <v>0</v>
      </c>
      <c r="L34" s="37">
        <f t="shared" si="5"/>
        <v>0</v>
      </c>
      <c r="M34" s="37">
        <f t="shared" si="6"/>
        <v>0</v>
      </c>
      <c r="N34" s="76">
        <v>28</v>
      </c>
      <c r="O34" s="37">
        <f t="shared" si="7"/>
        <v>1</v>
      </c>
      <c r="P34" s="37">
        <f t="shared" si="8"/>
        <v>1</v>
      </c>
      <c r="Q34" s="37">
        <f t="shared" si="9"/>
        <v>1</v>
      </c>
      <c r="R34" s="53">
        <v>61</v>
      </c>
      <c r="S34" s="2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ht="19.5" customHeight="1">
      <c r="A35" s="11">
        <v>29</v>
      </c>
      <c r="B35" s="12" t="s">
        <v>92</v>
      </c>
      <c r="C35" s="12" t="s">
        <v>93</v>
      </c>
      <c r="D35" s="37"/>
      <c r="E35" s="52"/>
      <c r="F35" s="76">
        <f t="shared" si="0"/>
        <v>14</v>
      </c>
      <c r="G35" s="37">
        <f t="shared" si="1"/>
        <v>1</v>
      </c>
      <c r="H35" s="37">
        <f t="shared" si="2"/>
        <v>1</v>
      </c>
      <c r="I35" s="37">
        <f t="shared" si="3"/>
        <v>1</v>
      </c>
      <c r="J35" s="76">
        <v>24</v>
      </c>
      <c r="K35" s="37">
        <f t="shared" si="4"/>
        <v>1</v>
      </c>
      <c r="L35" s="37">
        <f t="shared" si="5"/>
        <v>1</v>
      </c>
      <c r="M35" s="37">
        <f t="shared" si="6"/>
        <v>0</v>
      </c>
      <c r="N35" s="76">
        <v>25</v>
      </c>
      <c r="O35" s="37">
        <f t="shared" si="7"/>
        <v>1</v>
      </c>
      <c r="P35" s="37">
        <f t="shared" si="8"/>
        <v>1</v>
      </c>
      <c r="Q35" s="37">
        <f t="shared" si="9"/>
        <v>0</v>
      </c>
      <c r="R35" s="53">
        <v>63</v>
      </c>
      <c r="S35" s="2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19.5" customHeight="1">
      <c r="A36" s="11">
        <v>30</v>
      </c>
      <c r="B36" s="12" t="s">
        <v>94</v>
      </c>
      <c r="C36" s="12" t="s">
        <v>95</v>
      </c>
      <c r="D36" s="37"/>
      <c r="E36" s="52"/>
      <c r="F36" s="76">
        <f t="shared" si="0"/>
        <v>15</v>
      </c>
      <c r="G36" s="37">
        <f t="shared" si="1"/>
        <v>1</v>
      </c>
      <c r="H36" s="37">
        <f t="shared" si="2"/>
        <v>1</v>
      </c>
      <c r="I36" s="37">
        <f t="shared" si="3"/>
        <v>1</v>
      </c>
      <c r="J36" s="76">
        <v>26</v>
      </c>
      <c r="K36" s="37">
        <f t="shared" si="4"/>
        <v>1</v>
      </c>
      <c r="L36" s="37">
        <f t="shared" si="5"/>
        <v>1</v>
      </c>
      <c r="M36" s="37">
        <f t="shared" si="6"/>
        <v>1</v>
      </c>
      <c r="N36" s="76">
        <v>27</v>
      </c>
      <c r="O36" s="37">
        <f t="shared" si="7"/>
        <v>1</v>
      </c>
      <c r="P36" s="37">
        <f t="shared" si="8"/>
        <v>1</v>
      </c>
      <c r="Q36" s="37">
        <f t="shared" si="9"/>
        <v>1</v>
      </c>
      <c r="R36" s="53">
        <v>68</v>
      </c>
      <c r="S36" s="2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ht="19.5" customHeight="1">
      <c r="A37" s="11">
        <v>31</v>
      </c>
      <c r="B37" s="12" t="s">
        <v>96</v>
      </c>
      <c r="C37" s="12" t="s">
        <v>97</v>
      </c>
      <c r="D37" s="37"/>
      <c r="E37" s="52"/>
      <c r="F37" s="76">
        <f t="shared" si="0"/>
        <v>13</v>
      </c>
      <c r="G37" s="37">
        <f t="shared" si="1"/>
        <v>1</v>
      </c>
      <c r="H37" s="37">
        <f t="shared" si="2"/>
        <v>1</v>
      </c>
      <c r="I37" s="37">
        <f t="shared" si="3"/>
        <v>1</v>
      </c>
      <c r="J37" s="76">
        <v>28</v>
      </c>
      <c r="K37" s="37">
        <f t="shared" si="4"/>
        <v>1</v>
      </c>
      <c r="L37" s="37">
        <f t="shared" si="5"/>
        <v>1</v>
      </c>
      <c r="M37" s="37">
        <f t="shared" si="6"/>
        <v>1</v>
      </c>
      <c r="N37" s="76">
        <v>25</v>
      </c>
      <c r="O37" s="37">
        <f t="shared" si="7"/>
        <v>1</v>
      </c>
      <c r="P37" s="37">
        <f t="shared" si="8"/>
        <v>1</v>
      </c>
      <c r="Q37" s="37">
        <f t="shared" si="9"/>
        <v>0</v>
      </c>
      <c r="R37" s="53">
        <v>66</v>
      </c>
      <c r="S37" s="2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5" s="91" customFormat="1" ht="19.5" customHeight="1">
      <c r="A38" s="85">
        <v>32</v>
      </c>
      <c r="B38" s="86" t="s">
        <v>98</v>
      </c>
      <c r="C38" s="86" t="s">
        <v>99</v>
      </c>
      <c r="D38" s="87"/>
      <c r="E38" s="88"/>
      <c r="F38" s="76">
        <f t="shared" si="0"/>
        <v>14</v>
      </c>
      <c r="G38" s="87">
        <f t="shared" si="1"/>
        <v>1</v>
      </c>
      <c r="H38" s="87">
        <f t="shared" si="2"/>
        <v>1</v>
      </c>
      <c r="I38" s="87">
        <f t="shared" si="3"/>
        <v>1</v>
      </c>
      <c r="J38" s="76">
        <v>28</v>
      </c>
      <c r="K38" s="87">
        <f t="shared" si="4"/>
        <v>1</v>
      </c>
      <c r="L38" s="87">
        <f t="shared" si="5"/>
        <v>1</v>
      </c>
      <c r="M38" s="87">
        <f t="shared" si="6"/>
        <v>1</v>
      </c>
      <c r="N38" s="76">
        <v>28</v>
      </c>
      <c r="O38" s="87">
        <f t="shared" si="7"/>
        <v>1</v>
      </c>
      <c r="P38" s="87">
        <f t="shared" si="8"/>
        <v>1</v>
      </c>
      <c r="Q38" s="87">
        <f t="shared" si="9"/>
        <v>1</v>
      </c>
      <c r="R38" s="84">
        <v>70</v>
      </c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</row>
    <row r="39" spans="1:35" ht="19.5" customHeight="1">
      <c r="A39" s="11">
        <v>33</v>
      </c>
      <c r="B39" s="12" t="s">
        <v>100</v>
      </c>
      <c r="C39" s="12" t="s">
        <v>101</v>
      </c>
      <c r="D39" s="37"/>
      <c r="E39" s="52"/>
      <c r="F39" s="76">
        <f t="shared" si="0"/>
        <v>14</v>
      </c>
      <c r="G39" s="37">
        <f t="shared" si="1"/>
        <v>1</v>
      </c>
      <c r="H39" s="37">
        <f t="shared" si="2"/>
        <v>1</v>
      </c>
      <c r="I39" s="37">
        <f t="shared" si="3"/>
        <v>1</v>
      </c>
      <c r="J39" s="76">
        <v>26</v>
      </c>
      <c r="K39" s="37">
        <f t="shared" si="4"/>
        <v>1</v>
      </c>
      <c r="L39" s="37">
        <f t="shared" si="5"/>
        <v>1</v>
      </c>
      <c r="M39" s="37">
        <f t="shared" si="6"/>
        <v>1</v>
      </c>
      <c r="N39" s="76">
        <v>28</v>
      </c>
      <c r="O39" s="37">
        <f t="shared" si="7"/>
        <v>1</v>
      </c>
      <c r="P39" s="37">
        <f t="shared" si="8"/>
        <v>1</v>
      </c>
      <c r="Q39" s="37">
        <f t="shared" si="9"/>
        <v>1</v>
      </c>
      <c r="R39" s="53">
        <v>68</v>
      </c>
      <c r="S39" s="2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9.5" customHeight="1">
      <c r="A40" s="11">
        <v>34</v>
      </c>
      <c r="B40" s="12" t="s">
        <v>102</v>
      </c>
      <c r="C40" s="12" t="s">
        <v>103</v>
      </c>
      <c r="D40" s="37"/>
      <c r="E40" s="52"/>
      <c r="F40" s="76">
        <f t="shared" si="0"/>
        <v>14</v>
      </c>
      <c r="G40" s="37">
        <f t="shared" si="1"/>
        <v>1</v>
      </c>
      <c r="H40" s="37">
        <f t="shared" si="2"/>
        <v>1</v>
      </c>
      <c r="I40" s="37">
        <f t="shared" si="3"/>
        <v>1</v>
      </c>
      <c r="J40" s="76">
        <v>28</v>
      </c>
      <c r="K40" s="37">
        <f t="shared" si="4"/>
        <v>1</v>
      </c>
      <c r="L40" s="37">
        <f t="shared" si="5"/>
        <v>1</v>
      </c>
      <c r="M40" s="37">
        <f t="shared" si="6"/>
        <v>1</v>
      </c>
      <c r="N40" s="76">
        <v>28</v>
      </c>
      <c r="O40" s="37">
        <f t="shared" si="7"/>
        <v>1</v>
      </c>
      <c r="P40" s="37">
        <f t="shared" si="8"/>
        <v>1</v>
      </c>
      <c r="Q40" s="37">
        <f t="shared" si="9"/>
        <v>1</v>
      </c>
      <c r="R40" s="53">
        <v>70</v>
      </c>
      <c r="S40" s="2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19.5" customHeight="1">
      <c r="A41" s="11">
        <v>35</v>
      </c>
      <c r="B41" s="12" t="s">
        <v>104</v>
      </c>
      <c r="C41" s="12" t="s">
        <v>105</v>
      </c>
      <c r="D41" s="37"/>
      <c r="E41" s="52"/>
      <c r="F41" s="76">
        <f t="shared" si="0"/>
        <v>10</v>
      </c>
      <c r="G41" s="37">
        <f t="shared" si="1"/>
        <v>1</v>
      </c>
      <c r="H41" s="37">
        <f t="shared" si="2"/>
        <v>0</v>
      </c>
      <c r="I41" s="37">
        <f t="shared" si="3"/>
        <v>0</v>
      </c>
      <c r="J41" s="76">
        <v>16</v>
      </c>
      <c r="K41" s="37">
        <f t="shared" si="4"/>
        <v>0</v>
      </c>
      <c r="L41" s="37">
        <f t="shared" si="5"/>
        <v>0</v>
      </c>
      <c r="M41" s="37">
        <f t="shared" si="6"/>
        <v>0</v>
      </c>
      <c r="N41" s="76">
        <v>21</v>
      </c>
      <c r="O41" s="37">
        <f t="shared" si="7"/>
        <v>1</v>
      </c>
      <c r="P41" s="37">
        <f t="shared" si="8"/>
        <v>0</v>
      </c>
      <c r="Q41" s="37">
        <f t="shared" si="9"/>
        <v>0</v>
      </c>
      <c r="R41" s="53">
        <v>47</v>
      </c>
      <c r="S41" s="2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s="91" customFormat="1" ht="19.5" customHeight="1">
      <c r="A42" s="85">
        <v>36</v>
      </c>
      <c r="B42" s="86" t="s">
        <v>106</v>
      </c>
      <c r="C42" s="86" t="s">
        <v>107</v>
      </c>
      <c r="D42" s="87"/>
      <c r="E42" s="88"/>
      <c r="F42" s="76">
        <f t="shared" si="0"/>
        <v>12</v>
      </c>
      <c r="G42" s="87">
        <f t="shared" si="1"/>
        <v>1</v>
      </c>
      <c r="H42" s="87">
        <f t="shared" si="2"/>
        <v>1</v>
      </c>
      <c r="I42" s="87">
        <f t="shared" si="3"/>
        <v>0</v>
      </c>
      <c r="J42" s="76">
        <v>18</v>
      </c>
      <c r="K42" s="87">
        <f t="shared" si="4"/>
        <v>0</v>
      </c>
      <c r="L42" s="87">
        <f t="shared" si="5"/>
        <v>0</v>
      </c>
      <c r="M42" s="87">
        <f t="shared" si="6"/>
        <v>0</v>
      </c>
      <c r="N42" s="76">
        <v>17</v>
      </c>
      <c r="O42" s="87">
        <f t="shared" si="7"/>
        <v>0</v>
      </c>
      <c r="P42" s="87">
        <f t="shared" si="8"/>
        <v>0</v>
      </c>
      <c r="Q42" s="87">
        <f t="shared" si="9"/>
        <v>0</v>
      </c>
      <c r="R42" s="84">
        <v>47</v>
      </c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</row>
    <row r="43" spans="1:35" s="91" customFormat="1" ht="19.5" customHeight="1">
      <c r="A43" s="85">
        <v>37</v>
      </c>
      <c r="B43" s="86" t="s">
        <v>108</v>
      </c>
      <c r="C43" s="86" t="s">
        <v>109</v>
      </c>
      <c r="D43" s="87"/>
      <c r="E43" s="88"/>
      <c r="F43" s="76">
        <f t="shared" si="0"/>
        <v>10</v>
      </c>
      <c r="G43" s="87">
        <f t="shared" si="1"/>
        <v>1</v>
      </c>
      <c r="H43" s="87">
        <f t="shared" si="2"/>
        <v>0</v>
      </c>
      <c r="I43" s="87">
        <f t="shared" si="3"/>
        <v>0</v>
      </c>
      <c r="J43" s="76">
        <v>15</v>
      </c>
      <c r="K43" s="87">
        <f t="shared" si="4"/>
        <v>0</v>
      </c>
      <c r="L43" s="87">
        <f t="shared" si="5"/>
        <v>0</v>
      </c>
      <c r="M43" s="87">
        <f t="shared" si="6"/>
        <v>0</v>
      </c>
      <c r="N43" s="76">
        <v>27</v>
      </c>
      <c r="O43" s="87">
        <f t="shared" si="7"/>
        <v>1</v>
      </c>
      <c r="P43" s="87">
        <f t="shared" si="8"/>
        <v>1</v>
      </c>
      <c r="Q43" s="87">
        <f t="shared" si="9"/>
        <v>1</v>
      </c>
      <c r="R43" s="84">
        <v>52</v>
      </c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</row>
    <row r="44" spans="1:35" ht="19.5" customHeight="1">
      <c r="A44" s="11">
        <v>38</v>
      </c>
      <c r="B44" s="12" t="s">
        <v>110</v>
      </c>
      <c r="C44" s="12" t="s">
        <v>111</v>
      </c>
      <c r="D44" s="37"/>
      <c r="E44" s="52"/>
      <c r="F44" s="76">
        <f t="shared" si="0"/>
        <v>14</v>
      </c>
      <c r="G44" s="37">
        <f t="shared" si="1"/>
        <v>1</v>
      </c>
      <c r="H44" s="37">
        <f t="shared" si="2"/>
        <v>1</v>
      </c>
      <c r="I44" s="37">
        <f t="shared" si="3"/>
        <v>1</v>
      </c>
      <c r="J44" s="76">
        <v>28</v>
      </c>
      <c r="K44" s="37">
        <f t="shared" si="4"/>
        <v>1</v>
      </c>
      <c r="L44" s="37">
        <f t="shared" si="5"/>
        <v>1</v>
      </c>
      <c r="M44" s="37">
        <f t="shared" si="6"/>
        <v>1</v>
      </c>
      <c r="N44" s="76">
        <v>28</v>
      </c>
      <c r="O44" s="37">
        <f t="shared" si="7"/>
        <v>1</v>
      </c>
      <c r="P44" s="37">
        <f t="shared" si="8"/>
        <v>1</v>
      </c>
      <c r="Q44" s="37">
        <f t="shared" si="9"/>
        <v>1</v>
      </c>
      <c r="R44" s="53">
        <v>70</v>
      </c>
      <c r="S44" s="2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1:35" ht="19.5" customHeight="1">
      <c r="A45" s="11">
        <v>39</v>
      </c>
      <c r="B45" s="12" t="s">
        <v>112</v>
      </c>
      <c r="C45" s="12" t="s">
        <v>113</v>
      </c>
      <c r="D45" s="37"/>
      <c r="E45" s="52"/>
      <c r="F45" s="76">
        <f t="shared" si="0"/>
        <v>14</v>
      </c>
      <c r="G45" s="37">
        <f t="shared" si="1"/>
        <v>1</v>
      </c>
      <c r="H45" s="37">
        <f t="shared" si="2"/>
        <v>1</v>
      </c>
      <c r="I45" s="37">
        <f t="shared" si="3"/>
        <v>1</v>
      </c>
      <c r="J45" s="76">
        <v>28</v>
      </c>
      <c r="K45" s="37">
        <f t="shared" si="4"/>
        <v>1</v>
      </c>
      <c r="L45" s="37">
        <f t="shared" si="5"/>
        <v>1</v>
      </c>
      <c r="M45" s="37">
        <f t="shared" si="6"/>
        <v>1</v>
      </c>
      <c r="N45" s="76">
        <v>28</v>
      </c>
      <c r="O45" s="37">
        <f t="shared" si="7"/>
        <v>1</v>
      </c>
      <c r="P45" s="37">
        <f t="shared" si="8"/>
        <v>1</v>
      </c>
      <c r="Q45" s="37">
        <f t="shared" si="9"/>
        <v>1</v>
      </c>
      <c r="R45" s="53">
        <v>70</v>
      </c>
      <c r="S45" s="2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ht="19.5" customHeight="1">
      <c r="A46" s="11">
        <v>40</v>
      </c>
      <c r="B46" s="12" t="s">
        <v>114</v>
      </c>
      <c r="C46" s="12" t="s">
        <v>115</v>
      </c>
      <c r="D46" s="37"/>
      <c r="E46" s="52"/>
      <c r="F46" s="76">
        <f t="shared" si="0"/>
        <v>7</v>
      </c>
      <c r="G46" s="37">
        <f t="shared" si="1"/>
        <v>0</v>
      </c>
      <c r="H46" s="37">
        <f t="shared" si="2"/>
        <v>0</v>
      </c>
      <c r="I46" s="37">
        <f t="shared" si="3"/>
        <v>0</v>
      </c>
      <c r="J46" s="76">
        <v>19</v>
      </c>
      <c r="K46" s="37">
        <f t="shared" si="4"/>
        <v>0</v>
      </c>
      <c r="L46" s="37">
        <f t="shared" si="5"/>
        <v>0</v>
      </c>
      <c r="M46" s="37">
        <f t="shared" si="6"/>
        <v>0</v>
      </c>
      <c r="N46" s="76">
        <v>26</v>
      </c>
      <c r="O46" s="37">
        <f t="shared" si="7"/>
        <v>1</v>
      </c>
      <c r="P46" s="37">
        <f t="shared" si="8"/>
        <v>1</v>
      </c>
      <c r="Q46" s="37">
        <f t="shared" si="9"/>
        <v>1</v>
      </c>
      <c r="R46" s="53">
        <v>52</v>
      </c>
      <c r="S46" s="2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1:35" ht="19.5" customHeight="1">
      <c r="A47" s="11">
        <v>41</v>
      </c>
      <c r="B47" s="12" t="s">
        <v>116</v>
      </c>
      <c r="C47" s="12" t="s">
        <v>117</v>
      </c>
      <c r="D47" s="37"/>
      <c r="E47" s="52"/>
      <c r="F47" s="76">
        <f t="shared" si="0"/>
        <v>10</v>
      </c>
      <c r="G47" s="37">
        <f t="shared" si="1"/>
        <v>1</v>
      </c>
      <c r="H47" s="37">
        <f t="shared" si="2"/>
        <v>0</v>
      </c>
      <c r="I47" s="37">
        <f t="shared" si="3"/>
        <v>0</v>
      </c>
      <c r="J47" s="76">
        <v>24</v>
      </c>
      <c r="K47" s="37">
        <f t="shared" si="4"/>
        <v>1</v>
      </c>
      <c r="L47" s="37">
        <f t="shared" si="5"/>
        <v>1</v>
      </c>
      <c r="M47" s="37">
        <f t="shared" si="6"/>
        <v>0</v>
      </c>
      <c r="N47" s="76">
        <v>25</v>
      </c>
      <c r="O47" s="37">
        <f t="shared" si="7"/>
        <v>1</v>
      </c>
      <c r="P47" s="37">
        <f t="shared" si="8"/>
        <v>1</v>
      </c>
      <c r="Q47" s="37">
        <f t="shared" si="9"/>
        <v>0</v>
      </c>
      <c r="R47" s="53">
        <v>59</v>
      </c>
      <c r="S47" s="2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</row>
    <row r="48" spans="1:35" s="91" customFormat="1" ht="19.5" customHeight="1">
      <c r="A48" s="85">
        <v>42</v>
      </c>
      <c r="B48" s="86" t="s">
        <v>118</v>
      </c>
      <c r="C48" s="86" t="s">
        <v>119</v>
      </c>
      <c r="D48" s="87"/>
      <c r="E48" s="88"/>
      <c r="F48" s="76">
        <f t="shared" si="0"/>
        <v>14</v>
      </c>
      <c r="G48" s="87">
        <f t="shared" si="1"/>
        <v>1</v>
      </c>
      <c r="H48" s="87">
        <f t="shared" si="2"/>
        <v>1</v>
      </c>
      <c r="I48" s="87">
        <f t="shared" si="3"/>
        <v>1</v>
      </c>
      <c r="J48" s="76">
        <v>19</v>
      </c>
      <c r="K48" s="87">
        <f t="shared" si="4"/>
        <v>0</v>
      </c>
      <c r="L48" s="87">
        <f t="shared" si="5"/>
        <v>0</v>
      </c>
      <c r="M48" s="87">
        <f t="shared" si="6"/>
        <v>0</v>
      </c>
      <c r="N48" s="76">
        <v>28</v>
      </c>
      <c r="O48" s="87">
        <f t="shared" si="7"/>
        <v>1</v>
      </c>
      <c r="P48" s="87">
        <f t="shared" si="8"/>
        <v>1</v>
      </c>
      <c r="Q48" s="87">
        <f t="shared" si="9"/>
        <v>1</v>
      </c>
      <c r="R48" s="84">
        <v>61</v>
      </c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</row>
    <row r="49" spans="1:35" ht="19.5" customHeight="1">
      <c r="A49" s="11">
        <v>43</v>
      </c>
      <c r="B49" s="12" t="s">
        <v>120</v>
      </c>
      <c r="C49" s="12" t="s">
        <v>121</v>
      </c>
      <c r="D49" s="37"/>
      <c r="E49" s="52"/>
      <c r="F49" s="76">
        <f t="shared" si="0"/>
        <v>8</v>
      </c>
      <c r="G49" s="37">
        <f t="shared" si="1"/>
        <v>0</v>
      </c>
      <c r="H49" s="37">
        <f t="shared" si="2"/>
        <v>0</v>
      </c>
      <c r="I49" s="37">
        <f t="shared" si="3"/>
        <v>0</v>
      </c>
      <c r="J49" s="76">
        <v>18</v>
      </c>
      <c r="K49" s="37">
        <f t="shared" si="4"/>
        <v>0</v>
      </c>
      <c r="L49" s="37">
        <f t="shared" si="5"/>
        <v>0</v>
      </c>
      <c r="M49" s="37">
        <f t="shared" si="6"/>
        <v>0</v>
      </c>
      <c r="N49" s="76">
        <v>21</v>
      </c>
      <c r="O49" s="37">
        <f t="shared" si="7"/>
        <v>1</v>
      </c>
      <c r="P49" s="37">
        <f t="shared" si="8"/>
        <v>0</v>
      </c>
      <c r="Q49" s="37">
        <f t="shared" si="9"/>
        <v>0</v>
      </c>
      <c r="R49" s="53">
        <v>47</v>
      </c>
      <c r="S49" s="2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9.5" customHeight="1">
      <c r="A50" s="11">
        <v>44</v>
      </c>
      <c r="B50" s="12" t="s">
        <v>122</v>
      </c>
      <c r="C50" s="12" t="s">
        <v>123</v>
      </c>
      <c r="D50" s="37"/>
      <c r="E50" s="52"/>
      <c r="F50" s="76">
        <f t="shared" si="0"/>
        <v>14</v>
      </c>
      <c r="G50" s="37">
        <f t="shared" si="1"/>
        <v>1</v>
      </c>
      <c r="H50" s="37">
        <f t="shared" si="2"/>
        <v>1</v>
      </c>
      <c r="I50" s="37">
        <f t="shared" si="3"/>
        <v>1</v>
      </c>
      <c r="J50" s="76">
        <v>28</v>
      </c>
      <c r="K50" s="37">
        <f t="shared" si="4"/>
        <v>1</v>
      </c>
      <c r="L50" s="37">
        <f t="shared" si="5"/>
        <v>1</v>
      </c>
      <c r="M50" s="37">
        <f t="shared" si="6"/>
        <v>1</v>
      </c>
      <c r="N50" s="76">
        <v>24</v>
      </c>
      <c r="O50" s="37">
        <f t="shared" si="7"/>
        <v>1</v>
      </c>
      <c r="P50" s="37">
        <f t="shared" si="8"/>
        <v>1</v>
      </c>
      <c r="Q50" s="37">
        <f t="shared" si="9"/>
        <v>0</v>
      </c>
      <c r="R50" s="53">
        <v>66</v>
      </c>
      <c r="S50" s="2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9.5" customHeight="1">
      <c r="A51" s="11">
        <v>45</v>
      </c>
      <c r="B51" s="12" t="s">
        <v>124</v>
      </c>
      <c r="C51" s="12" t="s">
        <v>125</v>
      </c>
      <c r="D51" s="37"/>
      <c r="E51" s="52"/>
      <c r="F51" s="76">
        <f t="shared" si="0"/>
        <v>14</v>
      </c>
      <c r="G51" s="37">
        <f t="shared" si="1"/>
        <v>1</v>
      </c>
      <c r="H51" s="37">
        <f t="shared" si="2"/>
        <v>1</v>
      </c>
      <c r="I51" s="37">
        <f t="shared" si="3"/>
        <v>1</v>
      </c>
      <c r="J51" s="76">
        <v>17</v>
      </c>
      <c r="K51" s="37">
        <f t="shared" si="4"/>
        <v>0</v>
      </c>
      <c r="L51" s="37">
        <f t="shared" si="5"/>
        <v>0</v>
      </c>
      <c r="M51" s="37">
        <f t="shared" si="6"/>
        <v>0</v>
      </c>
      <c r="N51" s="76">
        <v>16</v>
      </c>
      <c r="O51" s="37">
        <f t="shared" si="7"/>
        <v>0</v>
      </c>
      <c r="P51" s="37">
        <f t="shared" si="8"/>
        <v>0</v>
      </c>
      <c r="Q51" s="37">
        <f t="shared" si="9"/>
        <v>0</v>
      </c>
      <c r="R51" s="53">
        <v>47</v>
      </c>
      <c r="S51" s="2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1:35" s="91" customFormat="1" ht="19.5" customHeight="1">
      <c r="A52" s="85">
        <v>46</v>
      </c>
      <c r="B52" s="86" t="s">
        <v>126</v>
      </c>
      <c r="C52" s="86" t="s">
        <v>127</v>
      </c>
      <c r="D52" s="87"/>
      <c r="E52" s="88"/>
      <c r="F52" s="76">
        <f t="shared" si="0"/>
        <v>12</v>
      </c>
      <c r="G52" s="87">
        <f t="shared" si="1"/>
        <v>1</v>
      </c>
      <c r="H52" s="87">
        <f t="shared" si="2"/>
        <v>1</v>
      </c>
      <c r="I52" s="87">
        <f t="shared" si="3"/>
        <v>0</v>
      </c>
      <c r="J52" s="76">
        <v>25</v>
      </c>
      <c r="K52" s="87">
        <f t="shared" si="4"/>
        <v>1</v>
      </c>
      <c r="L52" s="87">
        <f t="shared" si="5"/>
        <v>1</v>
      </c>
      <c r="M52" s="87">
        <f t="shared" si="6"/>
        <v>0</v>
      </c>
      <c r="N52" s="76">
        <v>26</v>
      </c>
      <c r="O52" s="87">
        <f t="shared" si="7"/>
        <v>1</v>
      </c>
      <c r="P52" s="87">
        <f t="shared" si="8"/>
        <v>1</v>
      </c>
      <c r="Q52" s="87">
        <f t="shared" si="9"/>
        <v>1</v>
      </c>
      <c r="R52" s="84">
        <v>63</v>
      </c>
      <c r="S52" s="89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</row>
    <row r="53" spans="1:35" ht="19.5" customHeight="1">
      <c r="A53" s="11">
        <v>47</v>
      </c>
      <c r="B53" s="12" t="s">
        <v>128</v>
      </c>
      <c r="C53" s="12" t="s">
        <v>129</v>
      </c>
      <c r="D53" s="37"/>
      <c r="E53" s="52"/>
      <c r="F53" s="76">
        <f t="shared" si="0"/>
        <v>10</v>
      </c>
      <c r="G53" s="37">
        <f t="shared" si="1"/>
        <v>1</v>
      </c>
      <c r="H53" s="37">
        <f t="shared" si="2"/>
        <v>0</v>
      </c>
      <c r="I53" s="37">
        <f t="shared" si="3"/>
        <v>0</v>
      </c>
      <c r="J53" s="76">
        <v>26</v>
      </c>
      <c r="K53" s="37">
        <f t="shared" si="4"/>
        <v>1</v>
      </c>
      <c r="L53" s="37">
        <f t="shared" si="5"/>
        <v>1</v>
      </c>
      <c r="M53" s="37">
        <f t="shared" si="6"/>
        <v>1</v>
      </c>
      <c r="N53" s="76">
        <v>27</v>
      </c>
      <c r="O53" s="37">
        <f t="shared" si="7"/>
        <v>1</v>
      </c>
      <c r="P53" s="37">
        <f t="shared" si="8"/>
        <v>1</v>
      </c>
      <c r="Q53" s="37">
        <f t="shared" si="9"/>
        <v>1</v>
      </c>
      <c r="R53" s="53">
        <v>63</v>
      </c>
      <c r="S53" s="2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ht="19.5" customHeight="1">
      <c r="A54" s="11">
        <v>48</v>
      </c>
      <c r="B54" s="12" t="s">
        <v>130</v>
      </c>
      <c r="C54" s="12" t="s">
        <v>131</v>
      </c>
      <c r="D54" s="37"/>
      <c r="E54" s="52"/>
      <c r="F54" s="76">
        <f t="shared" si="0"/>
        <v>9</v>
      </c>
      <c r="G54" s="37">
        <f t="shared" si="1"/>
        <v>0</v>
      </c>
      <c r="H54" s="37">
        <f t="shared" si="2"/>
        <v>0</v>
      </c>
      <c r="I54" s="37">
        <f t="shared" si="3"/>
        <v>0</v>
      </c>
      <c r="J54" s="76">
        <v>18</v>
      </c>
      <c r="K54" s="37">
        <f t="shared" si="4"/>
        <v>0</v>
      </c>
      <c r="L54" s="37">
        <f t="shared" si="5"/>
        <v>0</v>
      </c>
      <c r="M54" s="37">
        <f t="shared" si="6"/>
        <v>0</v>
      </c>
      <c r="N54" s="76">
        <v>20</v>
      </c>
      <c r="O54" s="37">
        <f t="shared" si="7"/>
        <v>1</v>
      </c>
      <c r="P54" s="37">
        <f t="shared" si="8"/>
        <v>0</v>
      </c>
      <c r="Q54" s="37">
        <f t="shared" si="9"/>
        <v>0</v>
      </c>
      <c r="R54" s="53">
        <v>47</v>
      </c>
      <c r="S54" s="2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35" s="91" customFormat="1" ht="19.5" customHeight="1">
      <c r="A55" s="85">
        <v>49</v>
      </c>
      <c r="B55" s="86" t="s">
        <v>132</v>
      </c>
      <c r="C55" s="86" t="s">
        <v>133</v>
      </c>
      <c r="D55" s="87"/>
      <c r="E55" s="88"/>
      <c r="F55" s="76">
        <f t="shared" si="0"/>
        <v>14</v>
      </c>
      <c r="G55" s="87">
        <f t="shared" si="1"/>
        <v>1</v>
      </c>
      <c r="H55" s="87">
        <f t="shared" si="2"/>
        <v>1</v>
      </c>
      <c r="I55" s="87">
        <f t="shared" si="3"/>
        <v>1</v>
      </c>
      <c r="J55" s="76">
        <v>28</v>
      </c>
      <c r="K55" s="87">
        <f t="shared" si="4"/>
        <v>1</v>
      </c>
      <c r="L55" s="87">
        <f t="shared" si="5"/>
        <v>1</v>
      </c>
      <c r="M55" s="87">
        <f t="shared" si="6"/>
        <v>1</v>
      </c>
      <c r="N55" s="76">
        <v>26</v>
      </c>
      <c r="O55" s="87">
        <f t="shared" si="7"/>
        <v>1</v>
      </c>
      <c r="P55" s="87">
        <f t="shared" si="8"/>
        <v>1</v>
      </c>
      <c r="Q55" s="87">
        <f t="shared" si="9"/>
        <v>1</v>
      </c>
      <c r="R55" s="84">
        <v>68</v>
      </c>
      <c r="S55" s="89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</row>
    <row r="56" spans="1:35" ht="19.5" customHeight="1">
      <c r="A56" s="11">
        <v>50</v>
      </c>
      <c r="B56" s="12" t="s">
        <v>134</v>
      </c>
      <c r="C56" s="12" t="s">
        <v>135</v>
      </c>
      <c r="D56" s="37"/>
      <c r="E56" s="52"/>
      <c r="F56" s="76">
        <f t="shared" si="0"/>
        <v>13</v>
      </c>
      <c r="G56" s="37">
        <f t="shared" si="1"/>
        <v>1</v>
      </c>
      <c r="H56" s="37">
        <f t="shared" si="2"/>
        <v>1</v>
      </c>
      <c r="I56" s="37">
        <f t="shared" si="3"/>
        <v>1</v>
      </c>
      <c r="J56" s="76">
        <v>26</v>
      </c>
      <c r="K56" s="37">
        <f t="shared" si="4"/>
        <v>1</v>
      </c>
      <c r="L56" s="37">
        <f t="shared" si="5"/>
        <v>1</v>
      </c>
      <c r="M56" s="37">
        <f t="shared" si="6"/>
        <v>1</v>
      </c>
      <c r="N56" s="76">
        <v>27</v>
      </c>
      <c r="O56" s="37">
        <f t="shared" si="7"/>
        <v>1</v>
      </c>
      <c r="P56" s="37">
        <f t="shared" si="8"/>
        <v>1</v>
      </c>
      <c r="Q56" s="37">
        <f t="shared" si="9"/>
        <v>1</v>
      </c>
      <c r="R56" s="53">
        <v>66</v>
      </c>
      <c r="S56" s="2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1:35" ht="19.5" customHeight="1">
      <c r="A57" s="11">
        <v>51</v>
      </c>
      <c r="B57" s="12" t="s">
        <v>136</v>
      </c>
      <c r="C57" s="12" t="s">
        <v>137</v>
      </c>
      <c r="D57" s="37"/>
      <c r="E57" s="52"/>
      <c r="F57" s="76">
        <f t="shared" si="0"/>
        <v>14</v>
      </c>
      <c r="G57" s="37">
        <f t="shared" si="1"/>
        <v>1</v>
      </c>
      <c r="H57" s="37">
        <f t="shared" si="2"/>
        <v>1</v>
      </c>
      <c r="I57" s="37">
        <f t="shared" si="3"/>
        <v>1</v>
      </c>
      <c r="J57" s="76">
        <v>28</v>
      </c>
      <c r="K57" s="37">
        <f t="shared" si="4"/>
        <v>1</v>
      </c>
      <c r="L57" s="37">
        <f t="shared" si="5"/>
        <v>1</v>
      </c>
      <c r="M57" s="37">
        <f t="shared" si="6"/>
        <v>1</v>
      </c>
      <c r="N57" s="76">
        <v>26</v>
      </c>
      <c r="O57" s="37">
        <f t="shared" si="7"/>
        <v>1</v>
      </c>
      <c r="P57" s="37">
        <f t="shared" si="8"/>
        <v>1</v>
      </c>
      <c r="Q57" s="37">
        <f t="shared" si="9"/>
        <v>1</v>
      </c>
      <c r="R57" s="53">
        <v>68</v>
      </c>
      <c r="S57" s="2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1:35" s="91" customFormat="1" ht="19.5" customHeight="1">
      <c r="A58" s="85">
        <v>52</v>
      </c>
      <c r="B58" s="86" t="s">
        <v>138</v>
      </c>
      <c r="C58" s="86" t="s">
        <v>139</v>
      </c>
      <c r="D58" s="87"/>
      <c r="E58" s="88"/>
      <c r="F58" s="76">
        <f t="shared" si="0"/>
        <v>14</v>
      </c>
      <c r="G58" s="87">
        <f t="shared" si="1"/>
        <v>1</v>
      </c>
      <c r="H58" s="87">
        <f t="shared" si="2"/>
        <v>1</v>
      </c>
      <c r="I58" s="87">
        <f t="shared" si="3"/>
        <v>1</v>
      </c>
      <c r="J58" s="76">
        <v>28</v>
      </c>
      <c r="K58" s="87">
        <f t="shared" si="4"/>
        <v>1</v>
      </c>
      <c r="L58" s="87">
        <f t="shared" si="5"/>
        <v>1</v>
      </c>
      <c r="M58" s="87">
        <f t="shared" si="6"/>
        <v>1</v>
      </c>
      <c r="N58" s="76">
        <v>28</v>
      </c>
      <c r="O58" s="87">
        <f t="shared" si="7"/>
        <v>1</v>
      </c>
      <c r="P58" s="87">
        <f t="shared" si="8"/>
        <v>1</v>
      </c>
      <c r="Q58" s="87">
        <f t="shared" si="9"/>
        <v>1</v>
      </c>
      <c r="R58" s="84">
        <v>70</v>
      </c>
      <c r="S58" s="89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</row>
    <row r="59" spans="1:35" ht="19.5" customHeight="1">
      <c r="A59" s="11">
        <v>53</v>
      </c>
      <c r="B59" s="12" t="s">
        <v>140</v>
      </c>
      <c r="C59" s="12" t="s">
        <v>141</v>
      </c>
      <c r="D59" s="37"/>
      <c r="E59" s="52"/>
      <c r="F59" s="76">
        <f t="shared" si="0"/>
        <v>14</v>
      </c>
      <c r="G59" s="37">
        <f t="shared" si="1"/>
        <v>1</v>
      </c>
      <c r="H59" s="37">
        <f t="shared" si="2"/>
        <v>1</v>
      </c>
      <c r="I59" s="37">
        <f t="shared" si="3"/>
        <v>1</v>
      </c>
      <c r="J59" s="76">
        <v>21</v>
      </c>
      <c r="K59" s="37">
        <f t="shared" si="4"/>
        <v>1</v>
      </c>
      <c r="L59" s="37">
        <f t="shared" si="5"/>
        <v>0</v>
      </c>
      <c r="M59" s="37">
        <f t="shared" si="6"/>
        <v>0</v>
      </c>
      <c r="N59" s="76">
        <v>26</v>
      </c>
      <c r="O59" s="37">
        <f t="shared" si="7"/>
        <v>1</v>
      </c>
      <c r="P59" s="37">
        <f t="shared" si="8"/>
        <v>1</v>
      </c>
      <c r="Q59" s="37">
        <f t="shared" si="9"/>
        <v>1</v>
      </c>
      <c r="R59" s="53">
        <v>61</v>
      </c>
      <c r="S59" s="2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1:35" ht="19.5" customHeight="1">
      <c r="A60" s="11">
        <v>54</v>
      </c>
      <c r="B60" s="12" t="s">
        <v>142</v>
      </c>
      <c r="C60" s="12" t="s">
        <v>143</v>
      </c>
      <c r="D60" s="37"/>
      <c r="E60" s="52"/>
      <c r="F60" s="76">
        <f t="shared" si="0"/>
        <v>8</v>
      </c>
      <c r="G60" s="37">
        <f t="shared" si="1"/>
        <v>0</v>
      </c>
      <c r="H60" s="37">
        <f t="shared" si="2"/>
        <v>0</v>
      </c>
      <c r="I60" s="37">
        <f t="shared" si="3"/>
        <v>0</v>
      </c>
      <c r="J60" s="76">
        <v>20</v>
      </c>
      <c r="K60" s="37">
        <f t="shared" si="4"/>
        <v>1</v>
      </c>
      <c r="L60" s="37">
        <f t="shared" si="5"/>
        <v>0</v>
      </c>
      <c r="M60" s="37">
        <f t="shared" si="6"/>
        <v>0</v>
      </c>
      <c r="N60" s="76">
        <v>28</v>
      </c>
      <c r="O60" s="37">
        <f t="shared" si="7"/>
        <v>1</v>
      </c>
      <c r="P60" s="37">
        <f t="shared" si="8"/>
        <v>1</v>
      </c>
      <c r="Q60" s="37">
        <f t="shared" si="9"/>
        <v>1</v>
      </c>
      <c r="R60" s="53">
        <v>56</v>
      </c>
      <c r="S60" s="2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35" s="91" customFormat="1" ht="19.5" customHeight="1">
      <c r="A61" s="85">
        <v>55</v>
      </c>
      <c r="B61" s="86" t="s">
        <v>144</v>
      </c>
      <c r="C61" s="86" t="s">
        <v>145</v>
      </c>
      <c r="D61" s="87"/>
      <c r="E61" s="88"/>
      <c r="F61" s="76">
        <f t="shared" si="0"/>
        <v>13</v>
      </c>
      <c r="G61" s="87">
        <f t="shared" si="1"/>
        <v>1</v>
      </c>
      <c r="H61" s="87">
        <f t="shared" si="2"/>
        <v>1</v>
      </c>
      <c r="I61" s="87">
        <f t="shared" si="3"/>
        <v>1</v>
      </c>
      <c r="J61" s="76">
        <v>22</v>
      </c>
      <c r="K61" s="87">
        <f t="shared" si="4"/>
        <v>1</v>
      </c>
      <c r="L61" s="87">
        <f t="shared" si="5"/>
        <v>0</v>
      </c>
      <c r="M61" s="87">
        <f t="shared" si="6"/>
        <v>0</v>
      </c>
      <c r="N61" s="76">
        <v>24</v>
      </c>
      <c r="O61" s="87">
        <f t="shared" si="7"/>
        <v>1</v>
      </c>
      <c r="P61" s="87">
        <f t="shared" si="8"/>
        <v>1</v>
      </c>
      <c r="Q61" s="87">
        <f t="shared" si="9"/>
        <v>0</v>
      </c>
      <c r="R61" s="84">
        <v>59</v>
      </c>
      <c r="S61" s="89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</row>
    <row r="62" spans="1:35" ht="19.5" customHeight="1">
      <c r="A62" s="11">
        <v>56</v>
      </c>
      <c r="B62" s="12" t="s">
        <v>146</v>
      </c>
      <c r="C62" s="12" t="s">
        <v>147</v>
      </c>
      <c r="D62" s="37"/>
      <c r="E62" s="52"/>
      <c r="F62" s="76">
        <f t="shared" si="0"/>
        <v>14</v>
      </c>
      <c r="G62" s="37">
        <f t="shared" si="1"/>
        <v>1</v>
      </c>
      <c r="H62" s="37">
        <f t="shared" si="2"/>
        <v>1</v>
      </c>
      <c r="I62" s="37">
        <f t="shared" si="3"/>
        <v>1</v>
      </c>
      <c r="J62" s="76">
        <v>26</v>
      </c>
      <c r="K62" s="37">
        <f t="shared" si="4"/>
        <v>1</v>
      </c>
      <c r="L62" s="37">
        <f t="shared" si="5"/>
        <v>1</v>
      </c>
      <c r="M62" s="37">
        <f t="shared" si="6"/>
        <v>1</v>
      </c>
      <c r="N62" s="76">
        <v>28</v>
      </c>
      <c r="O62" s="37">
        <f t="shared" si="7"/>
        <v>1</v>
      </c>
      <c r="P62" s="37">
        <f t="shared" si="8"/>
        <v>1</v>
      </c>
      <c r="Q62" s="37">
        <f t="shared" si="9"/>
        <v>1</v>
      </c>
      <c r="R62" s="53">
        <v>68</v>
      </c>
      <c r="S62" s="2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1:35" ht="19.5" customHeight="1">
      <c r="A63" s="11">
        <v>57</v>
      </c>
      <c r="B63" s="12" t="s">
        <v>148</v>
      </c>
      <c r="C63" s="12" t="s">
        <v>149</v>
      </c>
      <c r="D63" s="37"/>
      <c r="E63" s="52"/>
      <c r="F63" s="76">
        <f t="shared" si="0"/>
        <v>12</v>
      </c>
      <c r="G63" s="37">
        <f t="shared" si="1"/>
        <v>1</v>
      </c>
      <c r="H63" s="37">
        <f t="shared" si="2"/>
        <v>1</v>
      </c>
      <c r="I63" s="37">
        <f t="shared" si="3"/>
        <v>0</v>
      </c>
      <c r="J63" s="76">
        <v>17</v>
      </c>
      <c r="K63" s="37">
        <f t="shared" si="4"/>
        <v>0</v>
      </c>
      <c r="L63" s="37">
        <f t="shared" si="5"/>
        <v>0</v>
      </c>
      <c r="M63" s="37">
        <f t="shared" si="6"/>
        <v>0</v>
      </c>
      <c r="N63" s="76">
        <v>23</v>
      </c>
      <c r="O63" s="37">
        <f t="shared" si="7"/>
        <v>1</v>
      </c>
      <c r="P63" s="37">
        <f t="shared" si="8"/>
        <v>1</v>
      </c>
      <c r="Q63" s="37">
        <f t="shared" si="9"/>
        <v>0</v>
      </c>
      <c r="R63" s="53">
        <v>52</v>
      </c>
      <c r="S63" s="2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1:35" s="91" customFormat="1" ht="19.5" customHeight="1">
      <c r="A64" s="85">
        <v>58</v>
      </c>
      <c r="B64" s="86" t="s">
        <v>150</v>
      </c>
      <c r="C64" s="86" t="s">
        <v>151</v>
      </c>
      <c r="D64" s="87"/>
      <c r="E64" s="88"/>
      <c r="F64" s="76">
        <f t="shared" si="0"/>
        <v>8</v>
      </c>
      <c r="G64" s="87">
        <f t="shared" si="1"/>
        <v>0</v>
      </c>
      <c r="H64" s="87">
        <f t="shared" si="2"/>
        <v>0</v>
      </c>
      <c r="I64" s="87">
        <f t="shared" si="3"/>
        <v>0</v>
      </c>
      <c r="J64" s="76">
        <v>19</v>
      </c>
      <c r="K64" s="87">
        <f t="shared" si="4"/>
        <v>0</v>
      </c>
      <c r="L64" s="87">
        <f t="shared" si="5"/>
        <v>0</v>
      </c>
      <c r="M64" s="87">
        <f t="shared" si="6"/>
        <v>0</v>
      </c>
      <c r="N64" s="76">
        <v>27</v>
      </c>
      <c r="O64" s="87">
        <f t="shared" si="7"/>
        <v>1</v>
      </c>
      <c r="P64" s="87">
        <f t="shared" si="8"/>
        <v>1</v>
      </c>
      <c r="Q64" s="87">
        <f t="shared" si="9"/>
        <v>1</v>
      </c>
      <c r="R64" s="84">
        <v>54</v>
      </c>
      <c r="S64" s="89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</row>
    <row r="65" spans="1:35" ht="19.5" customHeight="1">
      <c r="A65" s="11">
        <v>59</v>
      </c>
      <c r="B65" s="12" t="s">
        <v>152</v>
      </c>
      <c r="C65" s="12" t="s">
        <v>153</v>
      </c>
      <c r="D65" s="37"/>
      <c r="E65" s="52"/>
      <c r="F65" s="76">
        <f t="shared" si="0"/>
        <v>14</v>
      </c>
      <c r="G65" s="37">
        <f t="shared" si="1"/>
        <v>1</v>
      </c>
      <c r="H65" s="37">
        <f t="shared" si="2"/>
        <v>1</v>
      </c>
      <c r="I65" s="37">
        <f t="shared" si="3"/>
        <v>1</v>
      </c>
      <c r="J65" s="76">
        <v>19</v>
      </c>
      <c r="K65" s="37">
        <f t="shared" si="4"/>
        <v>0</v>
      </c>
      <c r="L65" s="37">
        <f t="shared" si="5"/>
        <v>0</v>
      </c>
      <c r="M65" s="37">
        <f t="shared" si="6"/>
        <v>0</v>
      </c>
      <c r="N65" s="76">
        <v>26</v>
      </c>
      <c r="O65" s="37">
        <f t="shared" si="7"/>
        <v>1</v>
      </c>
      <c r="P65" s="37">
        <f t="shared" si="8"/>
        <v>1</v>
      </c>
      <c r="Q65" s="37">
        <f t="shared" si="9"/>
        <v>1</v>
      </c>
      <c r="R65" s="53">
        <v>59</v>
      </c>
      <c r="S65" s="2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</row>
    <row r="66" spans="1:35" s="91" customFormat="1" ht="19.5" customHeight="1">
      <c r="A66" s="85">
        <v>60</v>
      </c>
      <c r="B66" s="86" t="s">
        <v>154</v>
      </c>
      <c r="C66" s="86" t="s">
        <v>155</v>
      </c>
      <c r="D66" s="87"/>
      <c r="E66" s="88"/>
      <c r="F66" s="76">
        <f t="shared" si="0"/>
        <v>10</v>
      </c>
      <c r="G66" s="87">
        <f t="shared" si="1"/>
        <v>1</v>
      </c>
      <c r="H66" s="87">
        <f t="shared" si="2"/>
        <v>0</v>
      </c>
      <c r="I66" s="87">
        <f t="shared" si="3"/>
        <v>0</v>
      </c>
      <c r="J66" s="76">
        <v>24</v>
      </c>
      <c r="K66" s="87">
        <f t="shared" si="4"/>
        <v>1</v>
      </c>
      <c r="L66" s="87">
        <f t="shared" si="5"/>
        <v>1</v>
      </c>
      <c r="M66" s="87">
        <f t="shared" si="6"/>
        <v>0</v>
      </c>
      <c r="N66" s="76">
        <v>27</v>
      </c>
      <c r="O66" s="87">
        <f t="shared" si="7"/>
        <v>1</v>
      </c>
      <c r="P66" s="87">
        <f t="shared" si="8"/>
        <v>1</v>
      </c>
      <c r="Q66" s="87">
        <f t="shared" si="9"/>
        <v>1</v>
      </c>
      <c r="R66" s="84">
        <v>61</v>
      </c>
      <c r="S66" s="89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</row>
    <row r="67" spans="1:35" s="91" customFormat="1" ht="19.5" customHeight="1">
      <c r="A67" s="85">
        <v>61</v>
      </c>
      <c r="B67" s="86" t="s">
        <v>156</v>
      </c>
      <c r="C67" s="86" t="s">
        <v>157</v>
      </c>
      <c r="D67" s="87"/>
      <c r="E67" s="88"/>
      <c r="F67" s="76">
        <f t="shared" si="0"/>
        <v>13</v>
      </c>
      <c r="G67" s="87">
        <f t="shared" si="1"/>
        <v>1</v>
      </c>
      <c r="H67" s="87">
        <f t="shared" si="2"/>
        <v>1</v>
      </c>
      <c r="I67" s="87">
        <f t="shared" si="3"/>
        <v>1</v>
      </c>
      <c r="J67" s="76">
        <v>23</v>
      </c>
      <c r="K67" s="87">
        <f t="shared" si="4"/>
        <v>1</v>
      </c>
      <c r="L67" s="87">
        <f t="shared" si="5"/>
        <v>1</v>
      </c>
      <c r="M67" s="87">
        <f t="shared" si="6"/>
        <v>0</v>
      </c>
      <c r="N67" s="76">
        <v>25</v>
      </c>
      <c r="O67" s="87">
        <f t="shared" si="7"/>
        <v>1</v>
      </c>
      <c r="P67" s="87">
        <f t="shared" si="8"/>
        <v>1</v>
      </c>
      <c r="Q67" s="87">
        <f t="shared" si="9"/>
        <v>0</v>
      </c>
      <c r="R67" s="84">
        <v>61</v>
      </c>
      <c r="S67" s="89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</row>
    <row r="68" spans="1:35" ht="19.5" customHeight="1">
      <c r="A68" s="11">
        <v>62</v>
      </c>
      <c r="B68" s="12" t="s">
        <v>158</v>
      </c>
      <c r="C68" s="12" t="s">
        <v>159</v>
      </c>
      <c r="D68" s="37"/>
      <c r="E68" s="52"/>
      <c r="F68" s="76">
        <f t="shared" si="0"/>
        <v>12</v>
      </c>
      <c r="G68" s="37">
        <f t="shared" si="1"/>
        <v>1</v>
      </c>
      <c r="H68" s="37">
        <f t="shared" si="2"/>
        <v>1</v>
      </c>
      <c r="I68" s="37">
        <f t="shared" si="3"/>
        <v>0</v>
      </c>
      <c r="J68" s="76">
        <v>28</v>
      </c>
      <c r="K68" s="37">
        <f t="shared" si="4"/>
        <v>1</v>
      </c>
      <c r="L68" s="37">
        <f t="shared" si="5"/>
        <v>1</v>
      </c>
      <c r="M68" s="37">
        <f t="shared" si="6"/>
        <v>1</v>
      </c>
      <c r="N68" s="76">
        <v>28</v>
      </c>
      <c r="O68" s="37">
        <f t="shared" si="7"/>
        <v>1</v>
      </c>
      <c r="P68" s="37">
        <f t="shared" si="8"/>
        <v>1</v>
      </c>
      <c r="Q68" s="37">
        <f t="shared" si="9"/>
        <v>1</v>
      </c>
      <c r="R68" s="53">
        <v>68</v>
      </c>
      <c r="S68" s="2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</row>
    <row r="69" spans="1:35" ht="19.5" customHeight="1">
      <c r="A69" s="11">
        <v>63</v>
      </c>
      <c r="B69" s="12" t="s">
        <v>160</v>
      </c>
      <c r="C69" s="12" t="s">
        <v>161</v>
      </c>
      <c r="D69" s="37"/>
      <c r="E69" s="52"/>
      <c r="F69" s="76">
        <f t="shared" si="0"/>
        <v>13</v>
      </c>
      <c r="G69" s="37">
        <f t="shared" si="1"/>
        <v>1</v>
      </c>
      <c r="H69" s="37">
        <f t="shared" si="2"/>
        <v>1</v>
      </c>
      <c r="I69" s="37">
        <f t="shared" si="3"/>
        <v>1</v>
      </c>
      <c r="J69" s="76">
        <v>24</v>
      </c>
      <c r="K69" s="37">
        <f t="shared" si="4"/>
        <v>1</v>
      </c>
      <c r="L69" s="37">
        <f t="shared" si="5"/>
        <v>1</v>
      </c>
      <c r="M69" s="37">
        <f t="shared" si="6"/>
        <v>0</v>
      </c>
      <c r="N69" s="76">
        <v>26</v>
      </c>
      <c r="O69" s="37">
        <f t="shared" si="7"/>
        <v>1</v>
      </c>
      <c r="P69" s="37">
        <f t="shared" si="8"/>
        <v>1</v>
      </c>
      <c r="Q69" s="37">
        <f t="shared" si="9"/>
        <v>1</v>
      </c>
      <c r="R69" s="53">
        <v>63</v>
      </c>
      <c r="S69" s="2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</row>
    <row r="70" spans="1:35" s="91" customFormat="1" ht="19.5" customHeight="1">
      <c r="A70" s="85">
        <v>64</v>
      </c>
      <c r="B70" s="86" t="s">
        <v>162</v>
      </c>
      <c r="C70" s="86" t="s">
        <v>163</v>
      </c>
      <c r="D70" s="87"/>
      <c r="E70" s="88"/>
      <c r="F70" s="76">
        <f t="shared" si="0"/>
        <v>14</v>
      </c>
      <c r="G70" s="87">
        <f t="shared" si="1"/>
        <v>1</v>
      </c>
      <c r="H70" s="87">
        <f t="shared" si="2"/>
        <v>1</v>
      </c>
      <c r="I70" s="87">
        <f t="shared" si="3"/>
        <v>1</v>
      </c>
      <c r="J70" s="76">
        <v>25</v>
      </c>
      <c r="K70" s="87">
        <f t="shared" si="4"/>
        <v>1</v>
      </c>
      <c r="L70" s="87">
        <f t="shared" si="5"/>
        <v>1</v>
      </c>
      <c r="M70" s="87">
        <f t="shared" si="6"/>
        <v>0</v>
      </c>
      <c r="N70" s="76">
        <v>27</v>
      </c>
      <c r="O70" s="87">
        <f t="shared" si="7"/>
        <v>1</v>
      </c>
      <c r="P70" s="87">
        <f t="shared" si="8"/>
        <v>1</v>
      </c>
      <c r="Q70" s="87">
        <f t="shared" si="9"/>
        <v>1</v>
      </c>
      <c r="R70" s="84">
        <v>66</v>
      </c>
      <c r="S70" s="89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</row>
    <row r="71" spans="1:35" ht="19.5" customHeight="1">
      <c r="A71" s="11">
        <v>65</v>
      </c>
      <c r="B71" s="12" t="s">
        <v>164</v>
      </c>
      <c r="C71" s="12" t="s">
        <v>165</v>
      </c>
      <c r="D71" s="37"/>
      <c r="E71" s="52"/>
      <c r="F71" s="76">
        <f t="shared" si="0"/>
        <v>13</v>
      </c>
      <c r="G71" s="37">
        <f t="shared" si="1"/>
        <v>1</v>
      </c>
      <c r="H71" s="37">
        <f t="shared" si="2"/>
        <v>1</v>
      </c>
      <c r="I71" s="37">
        <f t="shared" si="3"/>
        <v>1</v>
      </c>
      <c r="J71" s="76">
        <v>24</v>
      </c>
      <c r="K71" s="37">
        <f t="shared" si="4"/>
        <v>1</v>
      </c>
      <c r="L71" s="37">
        <f t="shared" si="5"/>
        <v>1</v>
      </c>
      <c r="M71" s="37">
        <f t="shared" si="6"/>
        <v>0</v>
      </c>
      <c r="N71" s="76">
        <v>26</v>
      </c>
      <c r="O71" s="37">
        <f t="shared" si="7"/>
        <v>1</v>
      </c>
      <c r="P71" s="37">
        <f t="shared" si="8"/>
        <v>1</v>
      </c>
      <c r="Q71" s="37">
        <f t="shared" si="9"/>
        <v>1</v>
      </c>
      <c r="R71" s="53">
        <v>63</v>
      </c>
      <c r="S71" s="2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</row>
    <row r="72" spans="1:35" s="91" customFormat="1" ht="19.5" customHeight="1">
      <c r="A72" s="85">
        <v>66</v>
      </c>
      <c r="B72" s="86" t="s">
        <v>166</v>
      </c>
      <c r="C72" s="86" t="s">
        <v>167</v>
      </c>
      <c r="D72" s="87"/>
      <c r="E72" s="88"/>
      <c r="F72" s="76">
        <f t="shared" ref="F72:F130" si="10">(R72-(J72+N72))</f>
        <v>10</v>
      </c>
      <c r="G72" s="87">
        <f t="shared" ref="G72:G130" si="11">IF(F72&gt;=($F$6*0.7),1,0)</f>
        <v>1</v>
      </c>
      <c r="H72" s="87">
        <f t="shared" ref="H72:H130" si="12">IF(F72&gt;=($F$6*0.8),1,0)</f>
        <v>0</v>
      </c>
      <c r="I72" s="87">
        <f t="shared" ref="I72:I130" si="13">IF(F72&gt;=($F$6*0.9),1,0)</f>
        <v>0</v>
      </c>
      <c r="J72" s="76">
        <v>22</v>
      </c>
      <c r="K72" s="87">
        <f t="shared" ref="K72:K130" si="14">IF(J72&gt;=($J$6*0.7),1,0)</f>
        <v>1</v>
      </c>
      <c r="L72" s="87">
        <f t="shared" ref="L72:L130" si="15">IF(J72&gt;=($J$6*0.8),1,0)</f>
        <v>0</v>
      </c>
      <c r="M72" s="87">
        <f t="shared" ref="M72:M130" si="16">IF(J72&gt;=($J$6*0.9),1,0)</f>
        <v>0</v>
      </c>
      <c r="N72" s="76">
        <v>24</v>
      </c>
      <c r="O72" s="87">
        <f t="shared" ref="O72:O130" si="17">IF(N72&gt;=($N$6*0.7),1,0)</f>
        <v>1</v>
      </c>
      <c r="P72" s="87">
        <f t="shared" ref="P72:P130" si="18">IF(N72&gt;=($N$6*0.8),1,0)</f>
        <v>1</v>
      </c>
      <c r="Q72" s="87">
        <f t="shared" ref="Q72:Q130" si="19">IF(N72&gt;=($N$6*0.9),1,0)</f>
        <v>0</v>
      </c>
      <c r="R72" s="84">
        <v>56</v>
      </c>
      <c r="S72" s="89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</row>
    <row r="73" spans="1:35" ht="19.5" customHeight="1">
      <c r="A73" s="11">
        <v>67</v>
      </c>
      <c r="B73" s="12" t="s">
        <v>168</v>
      </c>
      <c r="C73" s="12" t="s">
        <v>169</v>
      </c>
      <c r="D73" s="37"/>
      <c r="E73" s="52"/>
      <c r="F73" s="76">
        <f t="shared" si="10"/>
        <v>14</v>
      </c>
      <c r="G73" s="37">
        <f t="shared" si="11"/>
        <v>1</v>
      </c>
      <c r="H73" s="37">
        <f t="shared" si="12"/>
        <v>1</v>
      </c>
      <c r="I73" s="37">
        <f t="shared" si="13"/>
        <v>1</v>
      </c>
      <c r="J73" s="76">
        <v>21</v>
      </c>
      <c r="K73" s="37">
        <f t="shared" si="14"/>
        <v>1</v>
      </c>
      <c r="L73" s="37">
        <f t="shared" si="15"/>
        <v>0</v>
      </c>
      <c r="M73" s="37">
        <f t="shared" si="16"/>
        <v>0</v>
      </c>
      <c r="N73" s="76">
        <v>28</v>
      </c>
      <c r="O73" s="37">
        <f t="shared" si="17"/>
        <v>1</v>
      </c>
      <c r="P73" s="37">
        <f t="shared" si="18"/>
        <v>1</v>
      </c>
      <c r="Q73" s="37">
        <f t="shared" si="19"/>
        <v>1</v>
      </c>
      <c r="R73" s="53">
        <v>63</v>
      </c>
      <c r="S73" s="2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</row>
    <row r="74" spans="1:35" ht="19.5" customHeight="1">
      <c r="A74" s="11">
        <v>68</v>
      </c>
      <c r="B74" s="12" t="s">
        <v>170</v>
      </c>
      <c r="C74" s="12" t="s">
        <v>171</v>
      </c>
      <c r="D74" s="37"/>
      <c r="E74" s="52"/>
      <c r="F74" s="76">
        <f t="shared" si="10"/>
        <v>5</v>
      </c>
      <c r="G74" s="37">
        <f t="shared" si="11"/>
        <v>0</v>
      </c>
      <c r="H74" s="37">
        <f t="shared" si="12"/>
        <v>0</v>
      </c>
      <c r="I74" s="37">
        <f t="shared" si="13"/>
        <v>0</v>
      </c>
      <c r="J74" s="76">
        <v>23</v>
      </c>
      <c r="K74" s="37">
        <f t="shared" si="14"/>
        <v>1</v>
      </c>
      <c r="L74" s="37">
        <f t="shared" si="15"/>
        <v>1</v>
      </c>
      <c r="M74" s="37">
        <f t="shared" si="16"/>
        <v>0</v>
      </c>
      <c r="N74" s="76">
        <v>28</v>
      </c>
      <c r="O74" s="37">
        <f t="shared" si="17"/>
        <v>1</v>
      </c>
      <c r="P74" s="37">
        <f t="shared" si="18"/>
        <v>1</v>
      </c>
      <c r="Q74" s="37">
        <f t="shared" si="19"/>
        <v>1</v>
      </c>
      <c r="R74" s="53">
        <v>56</v>
      </c>
      <c r="S74" s="2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 ht="19.5" customHeight="1">
      <c r="A75" s="11">
        <v>69</v>
      </c>
      <c r="B75" s="12" t="s">
        <v>172</v>
      </c>
      <c r="C75" s="12" t="s">
        <v>173</v>
      </c>
      <c r="D75" s="37"/>
      <c r="E75" s="52"/>
      <c r="F75" s="76">
        <f t="shared" si="10"/>
        <v>14</v>
      </c>
      <c r="G75" s="37">
        <f t="shared" si="11"/>
        <v>1</v>
      </c>
      <c r="H75" s="37">
        <f t="shared" si="12"/>
        <v>1</v>
      </c>
      <c r="I75" s="37">
        <f t="shared" si="13"/>
        <v>1</v>
      </c>
      <c r="J75" s="76">
        <v>27</v>
      </c>
      <c r="K75" s="37">
        <f t="shared" si="14"/>
        <v>1</v>
      </c>
      <c r="L75" s="37">
        <f t="shared" si="15"/>
        <v>1</v>
      </c>
      <c r="M75" s="37">
        <f t="shared" si="16"/>
        <v>1</v>
      </c>
      <c r="N75" s="76">
        <v>27</v>
      </c>
      <c r="O75" s="37">
        <f t="shared" si="17"/>
        <v>1</v>
      </c>
      <c r="P75" s="37">
        <f t="shared" si="18"/>
        <v>1</v>
      </c>
      <c r="Q75" s="37">
        <f t="shared" si="19"/>
        <v>1</v>
      </c>
      <c r="R75" s="53">
        <v>68</v>
      </c>
      <c r="S75" s="2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</row>
    <row r="76" spans="1:35" ht="19.5" customHeight="1">
      <c r="A76" s="11">
        <v>70</v>
      </c>
      <c r="B76" s="12" t="s">
        <v>174</v>
      </c>
      <c r="C76" s="12" t="s">
        <v>175</v>
      </c>
      <c r="D76" s="37"/>
      <c r="E76" s="52"/>
      <c r="F76" s="76">
        <f t="shared" si="10"/>
        <v>12</v>
      </c>
      <c r="G76" s="37">
        <f t="shared" si="11"/>
        <v>1</v>
      </c>
      <c r="H76" s="37">
        <f t="shared" si="12"/>
        <v>1</v>
      </c>
      <c r="I76" s="37">
        <f t="shared" si="13"/>
        <v>0</v>
      </c>
      <c r="J76" s="76">
        <v>26</v>
      </c>
      <c r="K76" s="37">
        <f t="shared" si="14"/>
        <v>1</v>
      </c>
      <c r="L76" s="37">
        <f t="shared" si="15"/>
        <v>1</v>
      </c>
      <c r="M76" s="37">
        <f t="shared" si="16"/>
        <v>1</v>
      </c>
      <c r="N76" s="76">
        <v>28</v>
      </c>
      <c r="O76" s="37">
        <f t="shared" si="17"/>
        <v>1</v>
      </c>
      <c r="P76" s="37">
        <f t="shared" si="18"/>
        <v>1</v>
      </c>
      <c r="Q76" s="37">
        <f t="shared" si="19"/>
        <v>1</v>
      </c>
      <c r="R76" s="53">
        <v>66</v>
      </c>
      <c r="S76" s="2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</row>
    <row r="77" spans="1:35" ht="19.5" customHeight="1">
      <c r="A77" s="11">
        <v>71</v>
      </c>
      <c r="B77" s="12" t="s">
        <v>176</v>
      </c>
      <c r="C77" s="12" t="s">
        <v>177</v>
      </c>
      <c r="D77" s="37"/>
      <c r="E77" s="52"/>
      <c r="F77" s="76">
        <f t="shared" si="10"/>
        <v>13</v>
      </c>
      <c r="G77" s="37">
        <f t="shared" si="11"/>
        <v>1</v>
      </c>
      <c r="H77" s="37">
        <f t="shared" si="12"/>
        <v>1</v>
      </c>
      <c r="I77" s="37">
        <f t="shared" si="13"/>
        <v>1</v>
      </c>
      <c r="J77" s="76">
        <v>19</v>
      </c>
      <c r="K77" s="37">
        <f t="shared" si="14"/>
        <v>0</v>
      </c>
      <c r="L77" s="37">
        <f t="shared" si="15"/>
        <v>0</v>
      </c>
      <c r="M77" s="37">
        <f t="shared" si="16"/>
        <v>0</v>
      </c>
      <c r="N77" s="76">
        <v>24</v>
      </c>
      <c r="O77" s="37">
        <f t="shared" si="17"/>
        <v>1</v>
      </c>
      <c r="P77" s="37">
        <f t="shared" si="18"/>
        <v>1</v>
      </c>
      <c r="Q77" s="37">
        <f t="shared" si="19"/>
        <v>0</v>
      </c>
      <c r="R77" s="53">
        <v>56</v>
      </c>
      <c r="S77" s="2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</row>
    <row r="78" spans="1:35" ht="19.5" customHeight="1">
      <c r="A78" s="11">
        <v>72</v>
      </c>
      <c r="B78" s="12" t="s">
        <v>178</v>
      </c>
      <c r="C78" s="12" t="s">
        <v>179</v>
      </c>
      <c r="D78" s="37"/>
      <c r="E78" s="52"/>
      <c r="F78" s="76">
        <f t="shared" si="10"/>
        <v>12</v>
      </c>
      <c r="G78" s="37">
        <f t="shared" si="11"/>
        <v>1</v>
      </c>
      <c r="H78" s="37">
        <f t="shared" si="12"/>
        <v>1</v>
      </c>
      <c r="I78" s="37">
        <f t="shared" si="13"/>
        <v>0</v>
      </c>
      <c r="J78" s="76">
        <v>23</v>
      </c>
      <c r="K78" s="37">
        <f t="shared" si="14"/>
        <v>1</v>
      </c>
      <c r="L78" s="37">
        <f t="shared" si="15"/>
        <v>1</v>
      </c>
      <c r="M78" s="37">
        <f t="shared" si="16"/>
        <v>0</v>
      </c>
      <c r="N78" s="76">
        <v>28</v>
      </c>
      <c r="O78" s="37">
        <f t="shared" si="17"/>
        <v>1</v>
      </c>
      <c r="P78" s="37">
        <f t="shared" si="18"/>
        <v>1</v>
      </c>
      <c r="Q78" s="37">
        <f t="shared" si="19"/>
        <v>1</v>
      </c>
      <c r="R78" s="53">
        <v>63</v>
      </c>
      <c r="S78" s="2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</row>
    <row r="79" spans="1:35" s="91" customFormat="1" ht="19.5" customHeight="1">
      <c r="A79" s="85">
        <v>73</v>
      </c>
      <c r="B79" s="86" t="s">
        <v>180</v>
      </c>
      <c r="C79" s="86" t="s">
        <v>181</v>
      </c>
      <c r="D79" s="87"/>
      <c r="E79" s="88"/>
      <c r="F79" s="76">
        <f t="shared" si="10"/>
        <v>14</v>
      </c>
      <c r="G79" s="87">
        <f t="shared" si="11"/>
        <v>1</v>
      </c>
      <c r="H79" s="87">
        <f t="shared" si="12"/>
        <v>1</v>
      </c>
      <c r="I79" s="87">
        <f t="shared" si="13"/>
        <v>1</v>
      </c>
      <c r="J79" s="76">
        <v>26</v>
      </c>
      <c r="K79" s="87">
        <f t="shared" si="14"/>
        <v>1</v>
      </c>
      <c r="L79" s="87">
        <f t="shared" si="15"/>
        <v>1</v>
      </c>
      <c r="M79" s="87">
        <f t="shared" si="16"/>
        <v>1</v>
      </c>
      <c r="N79" s="76">
        <v>28</v>
      </c>
      <c r="O79" s="87">
        <f t="shared" si="17"/>
        <v>1</v>
      </c>
      <c r="P79" s="87">
        <f t="shared" si="18"/>
        <v>1</v>
      </c>
      <c r="Q79" s="87">
        <f t="shared" si="19"/>
        <v>1</v>
      </c>
      <c r="R79" s="84">
        <v>68</v>
      </c>
      <c r="S79" s="89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</row>
    <row r="80" spans="1:35" ht="19.5" customHeight="1">
      <c r="A80" s="11">
        <v>74</v>
      </c>
      <c r="B80" s="12" t="s">
        <v>182</v>
      </c>
      <c r="C80" s="12" t="s">
        <v>183</v>
      </c>
      <c r="D80" s="37"/>
      <c r="E80" s="52"/>
      <c r="F80" s="76">
        <f t="shared" si="10"/>
        <v>12</v>
      </c>
      <c r="G80" s="37">
        <f t="shared" si="11"/>
        <v>1</v>
      </c>
      <c r="H80" s="37">
        <f t="shared" si="12"/>
        <v>1</v>
      </c>
      <c r="I80" s="37">
        <f t="shared" si="13"/>
        <v>0</v>
      </c>
      <c r="J80" s="76">
        <v>21</v>
      </c>
      <c r="K80" s="37">
        <f t="shared" si="14"/>
        <v>1</v>
      </c>
      <c r="L80" s="37">
        <f t="shared" si="15"/>
        <v>0</v>
      </c>
      <c r="M80" s="37">
        <f t="shared" si="16"/>
        <v>0</v>
      </c>
      <c r="N80" s="76">
        <v>28</v>
      </c>
      <c r="O80" s="37">
        <f t="shared" si="17"/>
        <v>1</v>
      </c>
      <c r="P80" s="37">
        <f t="shared" si="18"/>
        <v>1</v>
      </c>
      <c r="Q80" s="37">
        <f t="shared" si="19"/>
        <v>1</v>
      </c>
      <c r="R80" s="53">
        <v>61</v>
      </c>
      <c r="S80" s="2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</row>
    <row r="81" spans="1:35" ht="19.5" customHeight="1">
      <c r="A81" s="11">
        <v>75</v>
      </c>
      <c r="B81" s="12" t="s">
        <v>184</v>
      </c>
      <c r="C81" s="12" t="s">
        <v>185</v>
      </c>
      <c r="D81" s="37"/>
      <c r="E81" s="52"/>
      <c r="F81" s="76">
        <f t="shared" si="10"/>
        <v>11</v>
      </c>
      <c r="G81" s="37">
        <f t="shared" si="11"/>
        <v>1</v>
      </c>
      <c r="H81" s="37">
        <f t="shared" si="12"/>
        <v>0</v>
      </c>
      <c r="I81" s="37">
        <f t="shared" si="13"/>
        <v>0</v>
      </c>
      <c r="J81" s="76">
        <v>27</v>
      </c>
      <c r="K81" s="37">
        <f t="shared" si="14"/>
        <v>1</v>
      </c>
      <c r="L81" s="37">
        <f t="shared" si="15"/>
        <v>1</v>
      </c>
      <c r="M81" s="37">
        <f t="shared" si="16"/>
        <v>1</v>
      </c>
      <c r="N81" s="76">
        <v>25</v>
      </c>
      <c r="O81" s="37">
        <f t="shared" si="17"/>
        <v>1</v>
      </c>
      <c r="P81" s="37">
        <f t="shared" si="18"/>
        <v>1</v>
      </c>
      <c r="Q81" s="37">
        <f t="shared" si="19"/>
        <v>0</v>
      </c>
      <c r="R81" s="53">
        <v>63</v>
      </c>
      <c r="S81" s="2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</row>
    <row r="82" spans="1:35" s="91" customFormat="1" ht="19.5" customHeight="1">
      <c r="A82" s="85">
        <v>76</v>
      </c>
      <c r="B82" s="86" t="s">
        <v>186</v>
      </c>
      <c r="C82" s="86" t="s">
        <v>187</v>
      </c>
      <c r="D82" s="87"/>
      <c r="E82" s="88"/>
      <c r="F82" s="76">
        <f t="shared" si="10"/>
        <v>14</v>
      </c>
      <c r="G82" s="87">
        <f t="shared" si="11"/>
        <v>1</v>
      </c>
      <c r="H82" s="87">
        <f t="shared" si="12"/>
        <v>1</v>
      </c>
      <c r="I82" s="87">
        <f t="shared" si="13"/>
        <v>1</v>
      </c>
      <c r="J82" s="76">
        <v>28</v>
      </c>
      <c r="K82" s="87">
        <f t="shared" si="14"/>
        <v>1</v>
      </c>
      <c r="L82" s="87">
        <f t="shared" si="15"/>
        <v>1</v>
      </c>
      <c r="M82" s="87">
        <f t="shared" si="16"/>
        <v>1</v>
      </c>
      <c r="N82" s="76">
        <v>28</v>
      </c>
      <c r="O82" s="87">
        <f t="shared" si="17"/>
        <v>1</v>
      </c>
      <c r="P82" s="87">
        <f t="shared" si="18"/>
        <v>1</v>
      </c>
      <c r="Q82" s="87">
        <f t="shared" si="19"/>
        <v>1</v>
      </c>
      <c r="R82" s="84">
        <v>70</v>
      </c>
      <c r="S82" s="89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</row>
    <row r="83" spans="1:35" ht="19.5" customHeight="1">
      <c r="A83" s="11">
        <v>77</v>
      </c>
      <c r="B83" s="12" t="s">
        <v>188</v>
      </c>
      <c r="C83" s="12" t="s">
        <v>189</v>
      </c>
      <c r="D83" s="37"/>
      <c r="E83" s="52"/>
      <c r="F83" s="76">
        <f t="shared" si="10"/>
        <v>9</v>
      </c>
      <c r="G83" s="37">
        <f t="shared" si="11"/>
        <v>0</v>
      </c>
      <c r="H83" s="37">
        <f t="shared" si="12"/>
        <v>0</v>
      </c>
      <c r="I83" s="37">
        <f t="shared" si="13"/>
        <v>0</v>
      </c>
      <c r="J83" s="76">
        <v>24</v>
      </c>
      <c r="K83" s="37">
        <f t="shared" si="14"/>
        <v>1</v>
      </c>
      <c r="L83" s="37">
        <f t="shared" si="15"/>
        <v>1</v>
      </c>
      <c r="M83" s="37">
        <f t="shared" si="16"/>
        <v>0</v>
      </c>
      <c r="N83" s="76">
        <v>28</v>
      </c>
      <c r="O83" s="37">
        <f t="shared" si="17"/>
        <v>1</v>
      </c>
      <c r="P83" s="37">
        <f t="shared" si="18"/>
        <v>1</v>
      </c>
      <c r="Q83" s="37">
        <f t="shared" si="19"/>
        <v>1</v>
      </c>
      <c r="R83" s="53">
        <v>61</v>
      </c>
      <c r="S83" s="2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</row>
    <row r="84" spans="1:35" ht="19.5" customHeight="1">
      <c r="A84" s="11">
        <v>78</v>
      </c>
      <c r="B84" s="12" t="s">
        <v>190</v>
      </c>
      <c r="C84" s="12" t="s">
        <v>191</v>
      </c>
      <c r="D84" s="37"/>
      <c r="E84" s="52"/>
      <c r="F84" s="76">
        <f t="shared" si="10"/>
        <v>8</v>
      </c>
      <c r="G84" s="37">
        <f t="shared" si="11"/>
        <v>0</v>
      </c>
      <c r="H84" s="37">
        <f t="shared" si="12"/>
        <v>0</v>
      </c>
      <c r="I84" s="37">
        <f t="shared" si="13"/>
        <v>0</v>
      </c>
      <c r="J84" s="76">
        <v>16</v>
      </c>
      <c r="K84" s="37">
        <f t="shared" si="14"/>
        <v>0</v>
      </c>
      <c r="L84" s="37">
        <f t="shared" si="15"/>
        <v>0</v>
      </c>
      <c r="M84" s="37">
        <f t="shared" si="16"/>
        <v>0</v>
      </c>
      <c r="N84" s="76">
        <v>23</v>
      </c>
      <c r="O84" s="37">
        <f t="shared" si="17"/>
        <v>1</v>
      </c>
      <c r="P84" s="37">
        <f t="shared" si="18"/>
        <v>1</v>
      </c>
      <c r="Q84" s="37">
        <f t="shared" si="19"/>
        <v>0</v>
      </c>
      <c r="R84" s="53">
        <v>47</v>
      </c>
      <c r="S84" s="2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</row>
    <row r="85" spans="1:35" ht="19.5" customHeight="1">
      <c r="A85" s="11">
        <v>79</v>
      </c>
      <c r="B85" s="12" t="s">
        <v>192</v>
      </c>
      <c r="C85" s="12" t="s">
        <v>193</v>
      </c>
      <c r="D85" s="37"/>
      <c r="E85" s="52"/>
      <c r="F85" s="76">
        <f t="shared" si="10"/>
        <v>10</v>
      </c>
      <c r="G85" s="37">
        <f t="shared" si="11"/>
        <v>1</v>
      </c>
      <c r="H85" s="37">
        <f t="shared" si="12"/>
        <v>0</v>
      </c>
      <c r="I85" s="37">
        <f t="shared" si="13"/>
        <v>0</v>
      </c>
      <c r="J85" s="76">
        <v>28</v>
      </c>
      <c r="K85" s="37">
        <f t="shared" si="14"/>
        <v>1</v>
      </c>
      <c r="L85" s="37">
        <f t="shared" si="15"/>
        <v>1</v>
      </c>
      <c r="M85" s="37">
        <f t="shared" si="16"/>
        <v>1</v>
      </c>
      <c r="N85" s="76">
        <v>28</v>
      </c>
      <c r="O85" s="37">
        <f t="shared" si="17"/>
        <v>1</v>
      </c>
      <c r="P85" s="37">
        <f t="shared" si="18"/>
        <v>1</v>
      </c>
      <c r="Q85" s="37">
        <f t="shared" si="19"/>
        <v>1</v>
      </c>
      <c r="R85" s="53">
        <v>66</v>
      </c>
      <c r="S85" s="2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</row>
    <row r="86" spans="1:35" s="91" customFormat="1" ht="19.5" customHeight="1">
      <c r="A86" s="85">
        <v>80</v>
      </c>
      <c r="B86" s="86" t="s">
        <v>194</v>
      </c>
      <c r="C86" s="86" t="s">
        <v>195</v>
      </c>
      <c r="D86" s="87"/>
      <c r="E86" s="88"/>
      <c r="F86" s="76">
        <f t="shared" si="10"/>
        <v>12</v>
      </c>
      <c r="G86" s="87">
        <f t="shared" si="11"/>
        <v>1</v>
      </c>
      <c r="H86" s="87">
        <f t="shared" si="12"/>
        <v>1</v>
      </c>
      <c r="I86" s="87">
        <f t="shared" si="13"/>
        <v>0</v>
      </c>
      <c r="J86" s="76">
        <v>27</v>
      </c>
      <c r="K86" s="87">
        <f t="shared" si="14"/>
        <v>1</v>
      </c>
      <c r="L86" s="87">
        <f t="shared" si="15"/>
        <v>1</v>
      </c>
      <c r="M86" s="87">
        <f t="shared" si="16"/>
        <v>1</v>
      </c>
      <c r="N86" s="76">
        <v>27</v>
      </c>
      <c r="O86" s="87">
        <f t="shared" si="17"/>
        <v>1</v>
      </c>
      <c r="P86" s="87">
        <f t="shared" si="18"/>
        <v>1</v>
      </c>
      <c r="Q86" s="87">
        <f t="shared" si="19"/>
        <v>1</v>
      </c>
      <c r="R86" s="84">
        <v>66</v>
      </c>
      <c r="S86" s="89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</row>
    <row r="87" spans="1:35" ht="19.5" customHeight="1">
      <c r="A87" s="11">
        <v>81</v>
      </c>
      <c r="B87" s="12" t="s">
        <v>196</v>
      </c>
      <c r="C87" s="12" t="s">
        <v>197</v>
      </c>
      <c r="D87" s="37"/>
      <c r="E87" s="52"/>
      <c r="F87" s="76">
        <f t="shared" si="10"/>
        <v>13</v>
      </c>
      <c r="G87" s="37">
        <f t="shared" si="11"/>
        <v>1</v>
      </c>
      <c r="H87" s="37">
        <f t="shared" si="12"/>
        <v>1</v>
      </c>
      <c r="I87" s="37">
        <f t="shared" si="13"/>
        <v>1</v>
      </c>
      <c r="J87" s="76">
        <v>19</v>
      </c>
      <c r="K87" s="37">
        <f t="shared" si="14"/>
        <v>0</v>
      </c>
      <c r="L87" s="37">
        <f t="shared" si="15"/>
        <v>0</v>
      </c>
      <c r="M87" s="37">
        <f t="shared" si="16"/>
        <v>0</v>
      </c>
      <c r="N87" s="76">
        <v>27</v>
      </c>
      <c r="O87" s="37">
        <f t="shared" si="17"/>
        <v>1</v>
      </c>
      <c r="P87" s="37">
        <f t="shared" si="18"/>
        <v>1</v>
      </c>
      <c r="Q87" s="37">
        <f t="shared" si="19"/>
        <v>1</v>
      </c>
      <c r="R87" s="53">
        <v>59</v>
      </c>
      <c r="S87" s="2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</row>
    <row r="88" spans="1:35" ht="19.5" customHeight="1">
      <c r="A88" s="11">
        <v>82</v>
      </c>
      <c r="B88" s="12" t="s">
        <v>198</v>
      </c>
      <c r="C88" s="12" t="s">
        <v>199</v>
      </c>
      <c r="D88" s="37"/>
      <c r="E88" s="52"/>
      <c r="F88" s="76">
        <f t="shared" si="10"/>
        <v>12</v>
      </c>
      <c r="G88" s="37">
        <f t="shared" si="11"/>
        <v>1</v>
      </c>
      <c r="H88" s="37">
        <f t="shared" si="12"/>
        <v>1</v>
      </c>
      <c r="I88" s="37">
        <f t="shared" si="13"/>
        <v>0</v>
      </c>
      <c r="J88" s="76">
        <v>23</v>
      </c>
      <c r="K88" s="37">
        <f t="shared" si="14"/>
        <v>1</v>
      </c>
      <c r="L88" s="37">
        <f t="shared" si="15"/>
        <v>1</v>
      </c>
      <c r="M88" s="37">
        <f t="shared" si="16"/>
        <v>0</v>
      </c>
      <c r="N88" s="76">
        <v>28</v>
      </c>
      <c r="O88" s="37">
        <f t="shared" si="17"/>
        <v>1</v>
      </c>
      <c r="P88" s="37">
        <f t="shared" si="18"/>
        <v>1</v>
      </c>
      <c r="Q88" s="37">
        <f t="shared" si="19"/>
        <v>1</v>
      </c>
      <c r="R88" s="53">
        <v>63</v>
      </c>
      <c r="S88" s="2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</row>
    <row r="89" spans="1:35" ht="19.5" customHeight="1">
      <c r="A89" s="11">
        <v>83</v>
      </c>
      <c r="B89" s="12" t="s">
        <v>200</v>
      </c>
      <c r="C89" s="12" t="s">
        <v>201</v>
      </c>
      <c r="D89" s="37"/>
      <c r="E89" s="52"/>
      <c r="F89" s="76">
        <f t="shared" si="10"/>
        <v>14</v>
      </c>
      <c r="G89" s="37">
        <f t="shared" si="11"/>
        <v>1</v>
      </c>
      <c r="H89" s="37">
        <f t="shared" si="12"/>
        <v>1</v>
      </c>
      <c r="I89" s="37">
        <f t="shared" si="13"/>
        <v>1</v>
      </c>
      <c r="J89" s="76">
        <v>28</v>
      </c>
      <c r="K89" s="37">
        <f t="shared" si="14"/>
        <v>1</v>
      </c>
      <c r="L89" s="37">
        <f t="shared" si="15"/>
        <v>1</v>
      </c>
      <c r="M89" s="37">
        <f t="shared" si="16"/>
        <v>1</v>
      </c>
      <c r="N89" s="76">
        <v>28</v>
      </c>
      <c r="O89" s="37">
        <f t="shared" si="17"/>
        <v>1</v>
      </c>
      <c r="P89" s="37">
        <f t="shared" si="18"/>
        <v>1</v>
      </c>
      <c r="Q89" s="37">
        <f t="shared" si="19"/>
        <v>1</v>
      </c>
      <c r="R89" s="53">
        <v>70</v>
      </c>
      <c r="S89" s="2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</row>
    <row r="90" spans="1:35" ht="19.5" customHeight="1">
      <c r="A90" s="11">
        <v>84</v>
      </c>
      <c r="B90" s="12" t="s">
        <v>202</v>
      </c>
      <c r="C90" s="12" t="s">
        <v>203</v>
      </c>
      <c r="D90" s="37"/>
      <c r="E90" s="52"/>
      <c r="F90" s="76">
        <f t="shared" si="10"/>
        <v>12</v>
      </c>
      <c r="G90" s="37">
        <f t="shared" si="11"/>
        <v>1</v>
      </c>
      <c r="H90" s="37">
        <f t="shared" si="12"/>
        <v>1</v>
      </c>
      <c r="I90" s="37">
        <f t="shared" si="13"/>
        <v>0</v>
      </c>
      <c r="J90" s="76">
        <v>20</v>
      </c>
      <c r="K90" s="37">
        <f t="shared" si="14"/>
        <v>1</v>
      </c>
      <c r="L90" s="37">
        <f t="shared" si="15"/>
        <v>0</v>
      </c>
      <c r="M90" s="37">
        <f t="shared" si="16"/>
        <v>0</v>
      </c>
      <c r="N90" s="76">
        <v>24</v>
      </c>
      <c r="O90" s="37">
        <f t="shared" si="17"/>
        <v>1</v>
      </c>
      <c r="P90" s="37">
        <f t="shared" si="18"/>
        <v>1</v>
      </c>
      <c r="Q90" s="37">
        <f t="shared" si="19"/>
        <v>0</v>
      </c>
      <c r="R90" s="53">
        <v>56</v>
      </c>
      <c r="S90" s="2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</row>
    <row r="91" spans="1:35" ht="19.5" customHeight="1">
      <c r="A91" s="11">
        <v>85</v>
      </c>
      <c r="B91" s="12" t="s">
        <v>204</v>
      </c>
      <c r="C91" s="12" t="s">
        <v>205</v>
      </c>
      <c r="D91" s="37"/>
      <c r="E91" s="52"/>
      <c r="F91" s="76">
        <f t="shared" si="10"/>
        <v>14</v>
      </c>
      <c r="G91" s="37">
        <f t="shared" si="11"/>
        <v>1</v>
      </c>
      <c r="H91" s="37">
        <f t="shared" si="12"/>
        <v>1</v>
      </c>
      <c r="I91" s="37">
        <f t="shared" si="13"/>
        <v>1</v>
      </c>
      <c r="J91" s="76">
        <v>28</v>
      </c>
      <c r="K91" s="37">
        <f t="shared" si="14"/>
        <v>1</v>
      </c>
      <c r="L91" s="37">
        <f t="shared" si="15"/>
        <v>1</v>
      </c>
      <c r="M91" s="37">
        <f t="shared" si="16"/>
        <v>1</v>
      </c>
      <c r="N91" s="76">
        <v>26</v>
      </c>
      <c r="O91" s="37">
        <f t="shared" si="17"/>
        <v>1</v>
      </c>
      <c r="P91" s="37">
        <f t="shared" si="18"/>
        <v>1</v>
      </c>
      <c r="Q91" s="37">
        <f t="shared" si="19"/>
        <v>1</v>
      </c>
      <c r="R91" s="53">
        <v>68</v>
      </c>
      <c r="S91" s="2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</row>
    <row r="92" spans="1:35" ht="19.5" customHeight="1">
      <c r="A92" s="11">
        <v>86</v>
      </c>
      <c r="B92" s="12" t="s">
        <v>206</v>
      </c>
      <c r="C92" s="12" t="s">
        <v>207</v>
      </c>
      <c r="D92" s="37"/>
      <c r="E92" s="52"/>
      <c r="F92" s="76">
        <f t="shared" si="10"/>
        <v>13</v>
      </c>
      <c r="G92" s="37">
        <f t="shared" si="11"/>
        <v>1</v>
      </c>
      <c r="H92" s="37">
        <f t="shared" si="12"/>
        <v>1</v>
      </c>
      <c r="I92" s="37">
        <f t="shared" si="13"/>
        <v>1</v>
      </c>
      <c r="J92" s="76">
        <v>28</v>
      </c>
      <c r="K92" s="37">
        <f t="shared" si="14"/>
        <v>1</v>
      </c>
      <c r="L92" s="37">
        <f t="shared" si="15"/>
        <v>1</v>
      </c>
      <c r="M92" s="37">
        <f t="shared" si="16"/>
        <v>1</v>
      </c>
      <c r="N92" s="76">
        <v>27</v>
      </c>
      <c r="O92" s="37">
        <f t="shared" si="17"/>
        <v>1</v>
      </c>
      <c r="P92" s="37">
        <f t="shared" si="18"/>
        <v>1</v>
      </c>
      <c r="Q92" s="37">
        <f t="shared" si="19"/>
        <v>1</v>
      </c>
      <c r="R92" s="53">
        <v>68</v>
      </c>
      <c r="S92" s="2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</row>
    <row r="93" spans="1:35" ht="19.5" customHeight="1">
      <c r="A93" s="11">
        <v>87</v>
      </c>
      <c r="B93" s="12" t="s">
        <v>208</v>
      </c>
      <c r="C93" s="12" t="s">
        <v>209</v>
      </c>
      <c r="D93" s="37"/>
      <c r="E93" s="52"/>
      <c r="F93" s="76">
        <f t="shared" si="10"/>
        <v>14</v>
      </c>
      <c r="G93" s="37">
        <f t="shared" si="11"/>
        <v>1</v>
      </c>
      <c r="H93" s="37">
        <f t="shared" si="12"/>
        <v>1</v>
      </c>
      <c r="I93" s="37">
        <f t="shared" si="13"/>
        <v>1</v>
      </c>
      <c r="J93" s="76">
        <v>28</v>
      </c>
      <c r="K93" s="37">
        <f t="shared" si="14"/>
        <v>1</v>
      </c>
      <c r="L93" s="37">
        <f t="shared" si="15"/>
        <v>1</v>
      </c>
      <c r="M93" s="37">
        <f t="shared" si="16"/>
        <v>1</v>
      </c>
      <c r="N93" s="76">
        <v>28</v>
      </c>
      <c r="O93" s="37">
        <f t="shared" si="17"/>
        <v>1</v>
      </c>
      <c r="P93" s="37">
        <f t="shared" si="18"/>
        <v>1</v>
      </c>
      <c r="Q93" s="37">
        <f t="shared" si="19"/>
        <v>1</v>
      </c>
      <c r="R93" s="53">
        <v>70</v>
      </c>
      <c r="S93" s="2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</row>
    <row r="94" spans="1:35" ht="19.5" customHeight="1">
      <c r="A94" s="11">
        <v>88</v>
      </c>
      <c r="B94" s="12" t="s">
        <v>210</v>
      </c>
      <c r="C94" s="12" t="s">
        <v>211</v>
      </c>
      <c r="D94" s="37"/>
      <c r="E94" s="52"/>
      <c r="F94" s="76">
        <f t="shared" si="10"/>
        <v>14</v>
      </c>
      <c r="G94" s="37">
        <f t="shared" si="11"/>
        <v>1</v>
      </c>
      <c r="H94" s="37">
        <f t="shared" si="12"/>
        <v>1</v>
      </c>
      <c r="I94" s="37">
        <f t="shared" si="13"/>
        <v>1</v>
      </c>
      <c r="J94" s="76">
        <v>28</v>
      </c>
      <c r="K94" s="37">
        <f t="shared" si="14"/>
        <v>1</v>
      </c>
      <c r="L94" s="37">
        <f t="shared" si="15"/>
        <v>1</v>
      </c>
      <c r="M94" s="37">
        <f t="shared" si="16"/>
        <v>1</v>
      </c>
      <c r="N94" s="76">
        <v>26</v>
      </c>
      <c r="O94" s="37">
        <f t="shared" si="17"/>
        <v>1</v>
      </c>
      <c r="P94" s="37">
        <f t="shared" si="18"/>
        <v>1</v>
      </c>
      <c r="Q94" s="37">
        <f t="shared" si="19"/>
        <v>1</v>
      </c>
      <c r="R94" s="53">
        <v>68</v>
      </c>
      <c r="S94" s="2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</row>
    <row r="95" spans="1:35" ht="19.5" customHeight="1">
      <c r="A95" s="11">
        <v>89</v>
      </c>
      <c r="B95" s="12" t="s">
        <v>212</v>
      </c>
      <c r="C95" s="12" t="s">
        <v>213</v>
      </c>
      <c r="D95" s="37"/>
      <c r="E95" s="52"/>
      <c r="F95" s="76">
        <f t="shared" si="10"/>
        <v>8</v>
      </c>
      <c r="G95" s="37">
        <f t="shared" si="11"/>
        <v>0</v>
      </c>
      <c r="H95" s="37">
        <f t="shared" si="12"/>
        <v>0</v>
      </c>
      <c r="I95" s="37">
        <f t="shared" si="13"/>
        <v>0</v>
      </c>
      <c r="J95" s="76">
        <v>19</v>
      </c>
      <c r="K95" s="37">
        <f t="shared" si="14"/>
        <v>0</v>
      </c>
      <c r="L95" s="37">
        <f t="shared" si="15"/>
        <v>0</v>
      </c>
      <c r="M95" s="37">
        <f t="shared" si="16"/>
        <v>0</v>
      </c>
      <c r="N95" s="76">
        <v>27</v>
      </c>
      <c r="O95" s="37">
        <f t="shared" si="17"/>
        <v>1</v>
      </c>
      <c r="P95" s="37">
        <f t="shared" si="18"/>
        <v>1</v>
      </c>
      <c r="Q95" s="37">
        <f t="shared" si="19"/>
        <v>1</v>
      </c>
      <c r="R95" s="53">
        <v>54</v>
      </c>
      <c r="S95" s="2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</row>
    <row r="96" spans="1:35" ht="19.5" customHeight="1">
      <c r="A96" s="11">
        <v>90</v>
      </c>
      <c r="B96" s="12" t="s">
        <v>214</v>
      </c>
      <c r="C96" s="12" t="s">
        <v>215</v>
      </c>
      <c r="D96" s="37"/>
      <c r="E96" s="52"/>
      <c r="F96" s="76">
        <f t="shared" si="10"/>
        <v>14</v>
      </c>
      <c r="G96" s="37">
        <f t="shared" si="11"/>
        <v>1</v>
      </c>
      <c r="H96" s="37">
        <f t="shared" si="12"/>
        <v>1</v>
      </c>
      <c r="I96" s="37">
        <f t="shared" si="13"/>
        <v>1</v>
      </c>
      <c r="J96" s="76">
        <v>28</v>
      </c>
      <c r="K96" s="37">
        <f t="shared" si="14"/>
        <v>1</v>
      </c>
      <c r="L96" s="37">
        <f t="shared" si="15"/>
        <v>1</v>
      </c>
      <c r="M96" s="37">
        <f t="shared" si="16"/>
        <v>1</v>
      </c>
      <c r="N96" s="76">
        <v>28</v>
      </c>
      <c r="O96" s="37">
        <f t="shared" si="17"/>
        <v>1</v>
      </c>
      <c r="P96" s="37">
        <f t="shared" si="18"/>
        <v>1</v>
      </c>
      <c r="Q96" s="37">
        <f t="shared" si="19"/>
        <v>1</v>
      </c>
      <c r="R96" s="53">
        <v>70</v>
      </c>
      <c r="S96" s="2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</row>
    <row r="97" spans="1:35" s="91" customFormat="1" ht="19.5" customHeight="1">
      <c r="A97" s="85">
        <v>91</v>
      </c>
      <c r="B97" s="86" t="s">
        <v>216</v>
      </c>
      <c r="C97" s="86" t="s">
        <v>217</v>
      </c>
      <c r="D97" s="87"/>
      <c r="E97" s="88"/>
      <c r="F97" s="76">
        <f t="shared" si="10"/>
        <v>11</v>
      </c>
      <c r="G97" s="87">
        <f t="shared" si="11"/>
        <v>1</v>
      </c>
      <c r="H97" s="87">
        <f t="shared" si="12"/>
        <v>0</v>
      </c>
      <c r="I97" s="87">
        <f t="shared" si="13"/>
        <v>0</v>
      </c>
      <c r="J97" s="76">
        <v>24</v>
      </c>
      <c r="K97" s="87">
        <f t="shared" si="14"/>
        <v>1</v>
      </c>
      <c r="L97" s="87">
        <f t="shared" si="15"/>
        <v>1</v>
      </c>
      <c r="M97" s="87">
        <f t="shared" si="16"/>
        <v>0</v>
      </c>
      <c r="N97" s="76">
        <v>26</v>
      </c>
      <c r="O97" s="87">
        <f t="shared" si="17"/>
        <v>1</v>
      </c>
      <c r="P97" s="87">
        <f t="shared" si="18"/>
        <v>1</v>
      </c>
      <c r="Q97" s="87">
        <f t="shared" si="19"/>
        <v>1</v>
      </c>
      <c r="R97" s="84">
        <v>61</v>
      </c>
      <c r="S97" s="89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</row>
    <row r="98" spans="1:35" ht="19.5" customHeight="1">
      <c r="A98" s="11">
        <v>92</v>
      </c>
      <c r="B98" s="12" t="s">
        <v>218</v>
      </c>
      <c r="C98" s="12" t="s">
        <v>219</v>
      </c>
      <c r="D98" s="37"/>
      <c r="E98" s="52"/>
      <c r="F98" s="76">
        <f t="shared" si="10"/>
        <v>11</v>
      </c>
      <c r="G98" s="37">
        <f t="shared" si="11"/>
        <v>1</v>
      </c>
      <c r="H98" s="37">
        <f t="shared" si="12"/>
        <v>0</v>
      </c>
      <c r="I98" s="37">
        <f t="shared" si="13"/>
        <v>0</v>
      </c>
      <c r="J98" s="76">
        <v>19</v>
      </c>
      <c r="K98" s="37">
        <f t="shared" si="14"/>
        <v>0</v>
      </c>
      <c r="L98" s="37">
        <f t="shared" si="15"/>
        <v>0</v>
      </c>
      <c r="M98" s="37">
        <f t="shared" si="16"/>
        <v>0</v>
      </c>
      <c r="N98" s="76">
        <v>26</v>
      </c>
      <c r="O98" s="37">
        <f t="shared" si="17"/>
        <v>1</v>
      </c>
      <c r="P98" s="37">
        <f t="shared" si="18"/>
        <v>1</v>
      </c>
      <c r="Q98" s="37">
        <f t="shared" si="19"/>
        <v>1</v>
      </c>
      <c r="R98" s="53">
        <v>56</v>
      </c>
      <c r="S98" s="2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</row>
    <row r="99" spans="1:35" ht="19.5" customHeight="1">
      <c r="A99" s="11">
        <v>93</v>
      </c>
      <c r="B99" s="12" t="s">
        <v>220</v>
      </c>
      <c r="C99" s="12" t="s">
        <v>221</v>
      </c>
      <c r="D99" s="37"/>
      <c r="E99" s="52"/>
      <c r="F99" s="76">
        <f t="shared" si="10"/>
        <v>9</v>
      </c>
      <c r="G99" s="37">
        <f t="shared" si="11"/>
        <v>0</v>
      </c>
      <c r="H99" s="37">
        <f t="shared" si="12"/>
        <v>0</v>
      </c>
      <c r="I99" s="37">
        <f t="shared" si="13"/>
        <v>0</v>
      </c>
      <c r="J99" s="76">
        <v>24</v>
      </c>
      <c r="K99" s="37">
        <f t="shared" si="14"/>
        <v>1</v>
      </c>
      <c r="L99" s="37">
        <f t="shared" si="15"/>
        <v>1</v>
      </c>
      <c r="M99" s="37">
        <f t="shared" si="16"/>
        <v>0</v>
      </c>
      <c r="N99" s="76">
        <v>26</v>
      </c>
      <c r="O99" s="37">
        <f t="shared" si="17"/>
        <v>1</v>
      </c>
      <c r="P99" s="37">
        <f t="shared" si="18"/>
        <v>1</v>
      </c>
      <c r="Q99" s="37">
        <f t="shared" si="19"/>
        <v>1</v>
      </c>
      <c r="R99" s="53">
        <v>59</v>
      </c>
      <c r="S99" s="2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</row>
    <row r="100" spans="1:35" s="91" customFormat="1" ht="15.75" customHeight="1">
      <c r="A100" s="85">
        <v>94</v>
      </c>
      <c r="B100" s="86" t="s">
        <v>222</v>
      </c>
      <c r="C100" s="86" t="s">
        <v>223</v>
      </c>
      <c r="D100" s="92"/>
      <c r="E100" s="88"/>
      <c r="F100" s="76">
        <f t="shared" si="10"/>
        <v>13</v>
      </c>
      <c r="G100" s="87">
        <f t="shared" si="11"/>
        <v>1</v>
      </c>
      <c r="H100" s="87">
        <f t="shared" si="12"/>
        <v>1</v>
      </c>
      <c r="I100" s="87">
        <f t="shared" si="13"/>
        <v>1</v>
      </c>
      <c r="J100" s="76">
        <v>28</v>
      </c>
      <c r="K100" s="87">
        <f t="shared" si="14"/>
        <v>1</v>
      </c>
      <c r="L100" s="87">
        <f t="shared" si="15"/>
        <v>1</v>
      </c>
      <c r="M100" s="87">
        <f t="shared" si="16"/>
        <v>1</v>
      </c>
      <c r="N100" s="76">
        <v>27</v>
      </c>
      <c r="O100" s="87">
        <f t="shared" si="17"/>
        <v>1</v>
      </c>
      <c r="P100" s="87">
        <f t="shared" si="18"/>
        <v>1</v>
      </c>
      <c r="Q100" s="87">
        <f t="shared" si="19"/>
        <v>1</v>
      </c>
      <c r="R100" s="84">
        <v>68</v>
      </c>
      <c r="S100" s="89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</row>
    <row r="101" spans="1:35" s="91" customFormat="1" ht="20.25" customHeight="1">
      <c r="A101" s="85">
        <v>95</v>
      </c>
      <c r="B101" s="86" t="s">
        <v>224</v>
      </c>
      <c r="C101" s="86" t="s">
        <v>225</v>
      </c>
      <c r="D101" s="92"/>
      <c r="E101" s="88"/>
      <c r="F101" s="76">
        <f t="shared" si="10"/>
        <v>13</v>
      </c>
      <c r="G101" s="87">
        <f t="shared" si="11"/>
        <v>1</v>
      </c>
      <c r="H101" s="87">
        <f t="shared" si="12"/>
        <v>1</v>
      </c>
      <c r="I101" s="87">
        <f t="shared" si="13"/>
        <v>1</v>
      </c>
      <c r="J101" s="76">
        <v>26</v>
      </c>
      <c r="K101" s="87">
        <f t="shared" si="14"/>
        <v>1</v>
      </c>
      <c r="L101" s="87">
        <f t="shared" si="15"/>
        <v>1</v>
      </c>
      <c r="M101" s="87">
        <f t="shared" si="16"/>
        <v>1</v>
      </c>
      <c r="N101" s="76">
        <v>24</v>
      </c>
      <c r="O101" s="87">
        <f t="shared" si="17"/>
        <v>1</v>
      </c>
      <c r="P101" s="87">
        <f t="shared" si="18"/>
        <v>1</v>
      </c>
      <c r="Q101" s="87">
        <f t="shared" si="19"/>
        <v>0</v>
      </c>
      <c r="R101" s="84">
        <v>63</v>
      </c>
      <c r="S101" s="89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</row>
    <row r="102" spans="1:35" ht="18" customHeight="1">
      <c r="A102" s="11">
        <v>96</v>
      </c>
      <c r="B102" s="12" t="s">
        <v>226</v>
      </c>
      <c r="C102" s="12" t="s">
        <v>227</v>
      </c>
      <c r="D102" s="17"/>
      <c r="E102" s="52"/>
      <c r="F102" s="76">
        <f t="shared" si="10"/>
        <v>13</v>
      </c>
      <c r="G102" s="37">
        <f t="shared" si="11"/>
        <v>1</v>
      </c>
      <c r="H102" s="37">
        <f t="shared" si="12"/>
        <v>1</v>
      </c>
      <c r="I102" s="37">
        <f t="shared" si="13"/>
        <v>1</v>
      </c>
      <c r="J102" s="76">
        <v>27</v>
      </c>
      <c r="K102" s="37">
        <f t="shared" si="14"/>
        <v>1</v>
      </c>
      <c r="L102" s="37">
        <f t="shared" si="15"/>
        <v>1</v>
      </c>
      <c r="M102" s="37">
        <f t="shared" si="16"/>
        <v>1</v>
      </c>
      <c r="N102" s="76">
        <v>28</v>
      </c>
      <c r="O102" s="37">
        <f t="shared" si="17"/>
        <v>1</v>
      </c>
      <c r="P102" s="37">
        <f t="shared" si="18"/>
        <v>1</v>
      </c>
      <c r="Q102" s="37">
        <f t="shared" si="19"/>
        <v>1</v>
      </c>
      <c r="R102" s="53">
        <v>68</v>
      </c>
      <c r="S102" s="2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ht="18" customHeight="1">
      <c r="A103" s="11">
        <v>97</v>
      </c>
      <c r="B103" s="12" t="s">
        <v>228</v>
      </c>
      <c r="C103" s="12" t="s">
        <v>229</v>
      </c>
      <c r="D103" s="17"/>
      <c r="E103" s="52"/>
      <c r="F103" s="76">
        <f t="shared" si="10"/>
        <v>14</v>
      </c>
      <c r="G103" s="37">
        <f t="shared" si="11"/>
        <v>1</v>
      </c>
      <c r="H103" s="37">
        <f t="shared" si="12"/>
        <v>1</v>
      </c>
      <c r="I103" s="37">
        <f t="shared" si="13"/>
        <v>1</v>
      </c>
      <c r="J103" s="76">
        <v>28</v>
      </c>
      <c r="K103" s="37">
        <f t="shared" si="14"/>
        <v>1</v>
      </c>
      <c r="L103" s="37">
        <f t="shared" si="15"/>
        <v>1</v>
      </c>
      <c r="M103" s="37">
        <f t="shared" si="16"/>
        <v>1</v>
      </c>
      <c r="N103" s="76">
        <v>26</v>
      </c>
      <c r="O103" s="37">
        <f t="shared" si="17"/>
        <v>1</v>
      </c>
      <c r="P103" s="37">
        <f t="shared" si="18"/>
        <v>1</v>
      </c>
      <c r="Q103" s="37">
        <f t="shared" si="19"/>
        <v>1</v>
      </c>
      <c r="R103" s="53">
        <v>68</v>
      </c>
      <c r="S103" s="2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</row>
    <row r="104" spans="1:35" ht="18" customHeight="1">
      <c r="A104" s="11">
        <v>98</v>
      </c>
      <c r="B104" s="12" t="s">
        <v>230</v>
      </c>
      <c r="C104" s="12" t="s">
        <v>231</v>
      </c>
      <c r="D104" s="17"/>
      <c r="E104" s="52"/>
      <c r="F104" s="76">
        <f t="shared" si="10"/>
        <v>12</v>
      </c>
      <c r="G104" s="37">
        <f t="shared" si="11"/>
        <v>1</v>
      </c>
      <c r="H104" s="37">
        <f t="shared" si="12"/>
        <v>1</v>
      </c>
      <c r="I104" s="37">
        <f t="shared" si="13"/>
        <v>0</v>
      </c>
      <c r="J104" s="76">
        <v>19</v>
      </c>
      <c r="K104" s="37">
        <f t="shared" si="14"/>
        <v>0</v>
      </c>
      <c r="L104" s="37">
        <f t="shared" si="15"/>
        <v>0</v>
      </c>
      <c r="M104" s="37">
        <f t="shared" si="16"/>
        <v>0</v>
      </c>
      <c r="N104" s="76">
        <v>25</v>
      </c>
      <c r="O104" s="37">
        <f t="shared" si="17"/>
        <v>1</v>
      </c>
      <c r="P104" s="37">
        <f t="shared" si="18"/>
        <v>1</v>
      </c>
      <c r="Q104" s="37">
        <f t="shared" si="19"/>
        <v>0</v>
      </c>
      <c r="R104" s="53">
        <v>56</v>
      </c>
      <c r="S104" s="2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</row>
    <row r="105" spans="1:35" ht="18" customHeight="1">
      <c r="A105" s="11">
        <v>99</v>
      </c>
      <c r="B105" s="12" t="s">
        <v>232</v>
      </c>
      <c r="C105" s="12" t="s">
        <v>233</v>
      </c>
      <c r="D105" s="17"/>
      <c r="E105" s="52"/>
      <c r="F105" s="76">
        <f t="shared" si="10"/>
        <v>14</v>
      </c>
      <c r="G105" s="37">
        <f t="shared" si="11"/>
        <v>1</v>
      </c>
      <c r="H105" s="37">
        <f t="shared" si="12"/>
        <v>1</v>
      </c>
      <c r="I105" s="37">
        <f t="shared" si="13"/>
        <v>1</v>
      </c>
      <c r="J105" s="76">
        <v>28</v>
      </c>
      <c r="K105" s="37">
        <f t="shared" si="14"/>
        <v>1</v>
      </c>
      <c r="L105" s="37">
        <f t="shared" si="15"/>
        <v>1</v>
      </c>
      <c r="M105" s="37">
        <f t="shared" si="16"/>
        <v>1</v>
      </c>
      <c r="N105" s="76">
        <v>28</v>
      </c>
      <c r="O105" s="37">
        <f t="shared" si="17"/>
        <v>1</v>
      </c>
      <c r="P105" s="37">
        <f t="shared" si="18"/>
        <v>1</v>
      </c>
      <c r="Q105" s="37">
        <f t="shared" si="19"/>
        <v>1</v>
      </c>
      <c r="R105" s="53">
        <v>70</v>
      </c>
      <c r="S105" s="2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</row>
    <row r="106" spans="1:35" ht="20.25" customHeight="1">
      <c r="A106" s="11">
        <v>100</v>
      </c>
      <c r="B106" s="38" t="s">
        <v>234</v>
      </c>
      <c r="C106" s="38" t="s">
        <v>235</v>
      </c>
      <c r="D106" s="39"/>
      <c r="E106" s="52"/>
      <c r="F106" s="76">
        <f t="shared" si="10"/>
        <v>12</v>
      </c>
      <c r="G106" s="37">
        <f t="shared" si="11"/>
        <v>1</v>
      </c>
      <c r="H106" s="37">
        <f t="shared" si="12"/>
        <v>1</v>
      </c>
      <c r="I106" s="37">
        <f t="shared" si="13"/>
        <v>0</v>
      </c>
      <c r="J106" s="76">
        <v>28</v>
      </c>
      <c r="K106" s="37">
        <f t="shared" si="14"/>
        <v>1</v>
      </c>
      <c r="L106" s="37">
        <f t="shared" si="15"/>
        <v>1</v>
      </c>
      <c r="M106" s="37">
        <f t="shared" si="16"/>
        <v>1</v>
      </c>
      <c r="N106" s="76">
        <v>26</v>
      </c>
      <c r="O106" s="37">
        <f t="shared" si="17"/>
        <v>1</v>
      </c>
      <c r="P106" s="37">
        <f t="shared" si="18"/>
        <v>1</v>
      </c>
      <c r="Q106" s="37">
        <f t="shared" si="19"/>
        <v>1</v>
      </c>
      <c r="R106" s="53">
        <v>66</v>
      </c>
      <c r="S106" s="2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</row>
    <row r="107" spans="1:35" s="91" customFormat="1" ht="18" customHeight="1">
      <c r="A107" s="85">
        <v>101</v>
      </c>
      <c r="B107" s="86" t="s">
        <v>236</v>
      </c>
      <c r="C107" s="86" t="s">
        <v>237</v>
      </c>
      <c r="D107" s="92"/>
      <c r="E107" s="88"/>
      <c r="F107" s="76">
        <f t="shared" si="10"/>
        <v>12</v>
      </c>
      <c r="G107" s="87">
        <f t="shared" si="11"/>
        <v>1</v>
      </c>
      <c r="H107" s="87">
        <f t="shared" si="12"/>
        <v>1</v>
      </c>
      <c r="I107" s="87">
        <f t="shared" si="13"/>
        <v>0</v>
      </c>
      <c r="J107" s="76">
        <v>23</v>
      </c>
      <c r="K107" s="87">
        <f t="shared" si="14"/>
        <v>1</v>
      </c>
      <c r="L107" s="87">
        <f t="shared" si="15"/>
        <v>1</v>
      </c>
      <c r="M107" s="87">
        <f t="shared" si="16"/>
        <v>0</v>
      </c>
      <c r="N107" s="76">
        <v>28</v>
      </c>
      <c r="O107" s="87">
        <f t="shared" si="17"/>
        <v>1</v>
      </c>
      <c r="P107" s="87">
        <f t="shared" si="18"/>
        <v>1</v>
      </c>
      <c r="Q107" s="87">
        <f t="shared" si="19"/>
        <v>1</v>
      </c>
      <c r="R107" s="84">
        <v>63</v>
      </c>
      <c r="S107" s="89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</row>
    <row r="108" spans="1:35" ht="18" customHeight="1">
      <c r="A108" s="11">
        <v>102</v>
      </c>
      <c r="B108" s="12" t="s">
        <v>238</v>
      </c>
      <c r="C108" s="12" t="s">
        <v>239</v>
      </c>
      <c r="D108" s="17"/>
      <c r="E108" s="52"/>
      <c r="F108" s="76">
        <f t="shared" si="10"/>
        <v>13</v>
      </c>
      <c r="G108" s="37">
        <f t="shared" si="11"/>
        <v>1</v>
      </c>
      <c r="H108" s="37">
        <f t="shared" si="12"/>
        <v>1</v>
      </c>
      <c r="I108" s="37">
        <f t="shared" si="13"/>
        <v>1</v>
      </c>
      <c r="J108" s="76">
        <v>28</v>
      </c>
      <c r="K108" s="37">
        <f t="shared" si="14"/>
        <v>1</v>
      </c>
      <c r="L108" s="37">
        <f t="shared" si="15"/>
        <v>1</v>
      </c>
      <c r="M108" s="37">
        <f t="shared" si="16"/>
        <v>1</v>
      </c>
      <c r="N108" s="76">
        <v>27</v>
      </c>
      <c r="O108" s="37">
        <f t="shared" si="17"/>
        <v>1</v>
      </c>
      <c r="P108" s="37">
        <f t="shared" si="18"/>
        <v>1</v>
      </c>
      <c r="Q108" s="37">
        <f t="shared" si="19"/>
        <v>1</v>
      </c>
      <c r="R108" s="53">
        <v>68</v>
      </c>
      <c r="S108" s="2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</row>
    <row r="109" spans="1:35" ht="18" customHeight="1">
      <c r="A109" s="11">
        <v>103</v>
      </c>
      <c r="B109" s="12" t="s">
        <v>240</v>
      </c>
      <c r="C109" s="12" t="s">
        <v>241</v>
      </c>
      <c r="D109" s="17"/>
      <c r="E109" s="52"/>
      <c r="F109" s="76">
        <f t="shared" si="10"/>
        <v>14</v>
      </c>
      <c r="G109" s="37">
        <f t="shared" si="11"/>
        <v>1</v>
      </c>
      <c r="H109" s="37">
        <f t="shared" si="12"/>
        <v>1</v>
      </c>
      <c r="I109" s="37">
        <f t="shared" si="13"/>
        <v>1</v>
      </c>
      <c r="J109" s="76">
        <v>28</v>
      </c>
      <c r="K109" s="37">
        <f t="shared" si="14"/>
        <v>1</v>
      </c>
      <c r="L109" s="37">
        <f t="shared" si="15"/>
        <v>1</v>
      </c>
      <c r="M109" s="37">
        <f t="shared" si="16"/>
        <v>1</v>
      </c>
      <c r="N109" s="76">
        <v>28</v>
      </c>
      <c r="O109" s="37">
        <f t="shared" si="17"/>
        <v>1</v>
      </c>
      <c r="P109" s="37">
        <f t="shared" si="18"/>
        <v>1</v>
      </c>
      <c r="Q109" s="37">
        <f t="shared" si="19"/>
        <v>1</v>
      </c>
      <c r="R109" s="53">
        <v>70</v>
      </c>
      <c r="S109" s="2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</row>
    <row r="110" spans="1:35" ht="18" customHeight="1">
      <c r="A110" s="11">
        <v>104</v>
      </c>
      <c r="B110" s="12" t="s">
        <v>242</v>
      </c>
      <c r="C110" s="12" t="s">
        <v>243</v>
      </c>
      <c r="D110" s="17"/>
      <c r="E110" s="52"/>
      <c r="F110" s="76">
        <f t="shared" si="10"/>
        <v>4</v>
      </c>
      <c r="G110" s="37">
        <f t="shared" si="11"/>
        <v>0</v>
      </c>
      <c r="H110" s="37">
        <f t="shared" si="12"/>
        <v>0</v>
      </c>
      <c r="I110" s="37">
        <f t="shared" si="13"/>
        <v>0</v>
      </c>
      <c r="J110" s="76">
        <v>24</v>
      </c>
      <c r="K110" s="37">
        <f t="shared" si="14"/>
        <v>1</v>
      </c>
      <c r="L110" s="37">
        <f t="shared" si="15"/>
        <v>1</v>
      </c>
      <c r="M110" s="37">
        <f t="shared" si="16"/>
        <v>0</v>
      </c>
      <c r="N110" s="76">
        <v>28</v>
      </c>
      <c r="O110" s="37">
        <f t="shared" si="17"/>
        <v>1</v>
      </c>
      <c r="P110" s="37">
        <f t="shared" si="18"/>
        <v>1</v>
      </c>
      <c r="Q110" s="37">
        <f t="shared" si="19"/>
        <v>1</v>
      </c>
      <c r="R110" s="53">
        <v>56</v>
      </c>
      <c r="S110" s="2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</row>
    <row r="111" spans="1:35" ht="18" customHeight="1">
      <c r="A111" s="11">
        <v>105</v>
      </c>
      <c r="B111" s="12" t="s">
        <v>244</v>
      </c>
      <c r="C111" s="12" t="s">
        <v>245</v>
      </c>
      <c r="D111" s="17"/>
      <c r="E111" s="52"/>
      <c r="F111" s="76">
        <f t="shared" si="10"/>
        <v>14</v>
      </c>
      <c r="G111" s="37">
        <f t="shared" si="11"/>
        <v>1</v>
      </c>
      <c r="H111" s="37">
        <f t="shared" si="12"/>
        <v>1</v>
      </c>
      <c r="I111" s="37">
        <f t="shared" si="13"/>
        <v>1</v>
      </c>
      <c r="J111" s="76">
        <v>26</v>
      </c>
      <c r="K111" s="37">
        <f t="shared" si="14"/>
        <v>1</v>
      </c>
      <c r="L111" s="37">
        <f t="shared" si="15"/>
        <v>1</v>
      </c>
      <c r="M111" s="37">
        <f t="shared" si="16"/>
        <v>1</v>
      </c>
      <c r="N111" s="76">
        <v>28</v>
      </c>
      <c r="O111" s="37">
        <f t="shared" si="17"/>
        <v>1</v>
      </c>
      <c r="P111" s="37">
        <f t="shared" si="18"/>
        <v>1</v>
      </c>
      <c r="Q111" s="37">
        <f t="shared" si="19"/>
        <v>1</v>
      </c>
      <c r="R111" s="53">
        <v>68</v>
      </c>
      <c r="S111" s="2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</row>
    <row r="112" spans="1:35" ht="18" customHeight="1">
      <c r="A112" s="11">
        <v>106</v>
      </c>
      <c r="B112" s="12" t="s">
        <v>246</v>
      </c>
      <c r="C112" s="12" t="s">
        <v>247</v>
      </c>
      <c r="D112" s="17"/>
      <c r="E112" s="52"/>
      <c r="F112" s="76">
        <f t="shared" si="10"/>
        <v>14</v>
      </c>
      <c r="G112" s="37">
        <f t="shared" si="11"/>
        <v>1</v>
      </c>
      <c r="H112" s="37">
        <f t="shared" si="12"/>
        <v>1</v>
      </c>
      <c r="I112" s="37">
        <f t="shared" si="13"/>
        <v>1</v>
      </c>
      <c r="J112" s="76">
        <v>28</v>
      </c>
      <c r="K112" s="37">
        <f t="shared" si="14"/>
        <v>1</v>
      </c>
      <c r="L112" s="37">
        <f t="shared" si="15"/>
        <v>1</v>
      </c>
      <c r="M112" s="37">
        <f t="shared" si="16"/>
        <v>1</v>
      </c>
      <c r="N112" s="76">
        <v>28</v>
      </c>
      <c r="O112" s="37">
        <f t="shared" si="17"/>
        <v>1</v>
      </c>
      <c r="P112" s="37">
        <f t="shared" si="18"/>
        <v>1</v>
      </c>
      <c r="Q112" s="37">
        <f t="shared" si="19"/>
        <v>1</v>
      </c>
      <c r="R112" s="53">
        <v>70</v>
      </c>
      <c r="S112" s="2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</row>
    <row r="113" spans="1:35" s="91" customFormat="1" ht="18" customHeight="1">
      <c r="A113" s="85">
        <v>107</v>
      </c>
      <c r="B113" s="86" t="s">
        <v>248</v>
      </c>
      <c r="C113" s="86" t="s">
        <v>249</v>
      </c>
      <c r="D113" s="92"/>
      <c r="E113" s="88"/>
      <c r="F113" s="76">
        <f t="shared" si="10"/>
        <v>14</v>
      </c>
      <c r="G113" s="87">
        <f t="shared" si="11"/>
        <v>1</v>
      </c>
      <c r="H113" s="87">
        <f t="shared" si="12"/>
        <v>1</v>
      </c>
      <c r="I113" s="87">
        <f t="shared" si="13"/>
        <v>1</v>
      </c>
      <c r="J113" s="76">
        <v>26</v>
      </c>
      <c r="K113" s="87">
        <f t="shared" si="14"/>
        <v>1</v>
      </c>
      <c r="L113" s="87">
        <f t="shared" si="15"/>
        <v>1</v>
      </c>
      <c r="M113" s="87">
        <f t="shared" si="16"/>
        <v>1</v>
      </c>
      <c r="N113" s="76">
        <v>26</v>
      </c>
      <c r="O113" s="87">
        <f t="shared" si="17"/>
        <v>1</v>
      </c>
      <c r="P113" s="87">
        <f t="shared" si="18"/>
        <v>1</v>
      </c>
      <c r="Q113" s="87">
        <f t="shared" si="19"/>
        <v>1</v>
      </c>
      <c r="R113" s="84">
        <v>66</v>
      </c>
      <c r="S113" s="89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</row>
    <row r="114" spans="1:35" ht="18" customHeight="1">
      <c r="A114" s="11">
        <v>108</v>
      </c>
      <c r="B114" s="12" t="s">
        <v>250</v>
      </c>
      <c r="C114" s="12" t="s">
        <v>251</v>
      </c>
      <c r="D114" s="17"/>
      <c r="E114" s="52"/>
      <c r="F114" s="76">
        <f t="shared" si="10"/>
        <v>8</v>
      </c>
      <c r="G114" s="37">
        <f t="shared" si="11"/>
        <v>0</v>
      </c>
      <c r="H114" s="37">
        <f t="shared" si="12"/>
        <v>0</v>
      </c>
      <c r="I114" s="37">
        <f t="shared" si="13"/>
        <v>0</v>
      </c>
      <c r="J114" s="76">
        <v>15</v>
      </c>
      <c r="K114" s="37">
        <f t="shared" si="14"/>
        <v>0</v>
      </c>
      <c r="L114" s="37">
        <f t="shared" si="15"/>
        <v>0</v>
      </c>
      <c r="M114" s="37">
        <f t="shared" si="16"/>
        <v>0</v>
      </c>
      <c r="N114" s="76">
        <v>24</v>
      </c>
      <c r="O114" s="37">
        <f t="shared" si="17"/>
        <v>1</v>
      </c>
      <c r="P114" s="37">
        <f t="shared" si="18"/>
        <v>1</v>
      </c>
      <c r="Q114" s="37">
        <f t="shared" si="19"/>
        <v>0</v>
      </c>
      <c r="R114" s="53">
        <v>47</v>
      </c>
      <c r="S114" s="2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</row>
    <row r="115" spans="1:35" ht="18" customHeight="1">
      <c r="A115" s="11">
        <v>109</v>
      </c>
      <c r="B115" s="12" t="s">
        <v>252</v>
      </c>
      <c r="C115" s="12" t="s">
        <v>253</v>
      </c>
      <c r="D115" s="17"/>
      <c r="E115" s="52"/>
      <c r="F115" s="76">
        <f t="shared" si="10"/>
        <v>9</v>
      </c>
      <c r="G115" s="37">
        <f t="shared" si="11"/>
        <v>0</v>
      </c>
      <c r="H115" s="37">
        <f t="shared" si="12"/>
        <v>0</v>
      </c>
      <c r="I115" s="37">
        <f t="shared" si="13"/>
        <v>0</v>
      </c>
      <c r="J115" s="76">
        <v>18</v>
      </c>
      <c r="K115" s="37">
        <f t="shared" si="14"/>
        <v>0</v>
      </c>
      <c r="L115" s="37">
        <f t="shared" si="15"/>
        <v>0</v>
      </c>
      <c r="M115" s="37">
        <f t="shared" si="16"/>
        <v>0</v>
      </c>
      <c r="N115" s="76">
        <v>25</v>
      </c>
      <c r="O115" s="37">
        <f t="shared" si="17"/>
        <v>1</v>
      </c>
      <c r="P115" s="37">
        <f t="shared" si="18"/>
        <v>1</v>
      </c>
      <c r="Q115" s="37">
        <f t="shared" si="19"/>
        <v>0</v>
      </c>
      <c r="R115" s="53">
        <v>52</v>
      </c>
      <c r="S115" s="2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</row>
    <row r="116" spans="1:35" ht="18" customHeight="1">
      <c r="A116" s="11">
        <v>110</v>
      </c>
      <c r="B116" s="12" t="s">
        <v>254</v>
      </c>
      <c r="C116" s="12" t="s">
        <v>255</v>
      </c>
      <c r="D116" s="17"/>
      <c r="E116" s="52"/>
      <c r="F116" s="76">
        <f t="shared" si="10"/>
        <v>9</v>
      </c>
      <c r="G116" s="37">
        <f t="shared" si="11"/>
        <v>0</v>
      </c>
      <c r="H116" s="37">
        <f t="shared" si="12"/>
        <v>0</v>
      </c>
      <c r="I116" s="37">
        <f t="shared" si="13"/>
        <v>0</v>
      </c>
      <c r="J116" s="76">
        <v>17</v>
      </c>
      <c r="K116" s="37">
        <f t="shared" si="14"/>
        <v>0</v>
      </c>
      <c r="L116" s="37">
        <f t="shared" si="15"/>
        <v>0</v>
      </c>
      <c r="M116" s="37">
        <f t="shared" si="16"/>
        <v>0</v>
      </c>
      <c r="N116" s="76">
        <v>21</v>
      </c>
      <c r="O116" s="37">
        <f t="shared" si="17"/>
        <v>1</v>
      </c>
      <c r="P116" s="37">
        <f t="shared" si="18"/>
        <v>0</v>
      </c>
      <c r="Q116" s="37">
        <f t="shared" si="19"/>
        <v>0</v>
      </c>
      <c r="R116" s="53">
        <v>47</v>
      </c>
      <c r="S116" s="2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</row>
    <row r="117" spans="1:35" ht="18" customHeight="1">
      <c r="A117" s="11">
        <v>111</v>
      </c>
      <c r="B117" s="12" t="s">
        <v>256</v>
      </c>
      <c r="C117" s="12" t="s">
        <v>257</v>
      </c>
      <c r="D117" s="17"/>
      <c r="E117" s="52"/>
      <c r="F117" s="76">
        <f t="shared" si="10"/>
        <v>14</v>
      </c>
      <c r="G117" s="37">
        <f t="shared" si="11"/>
        <v>1</v>
      </c>
      <c r="H117" s="37">
        <f t="shared" si="12"/>
        <v>1</v>
      </c>
      <c r="I117" s="37">
        <f t="shared" si="13"/>
        <v>1</v>
      </c>
      <c r="J117" s="76">
        <v>28</v>
      </c>
      <c r="K117" s="37">
        <f t="shared" si="14"/>
        <v>1</v>
      </c>
      <c r="L117" s="37">
        <f t="shared" si="15"/>
        <v>1</v>
      </c>
      <c r="M117" s="37">
        <f t="shared" si="16"/>
        <v>1</v>
      </c>
      <c r="N117" s="76">
        <v>28</v>
      </c>
      <c r="O117" s="37">
        <f t="shared" si="17"/>
        <v>1</v>
      </c>
      <c r="P117" s="37">
        <f t="shared" si="18"/>
        <v>1</v>
      </c>
      <c r="Q117" s="37">
        <f t="shared" si="19"/>
        <v>1</v>
      </c>
      <c r="R117" s="53">
        <v>70</v>
      </c>
      <c r="S117" s="2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</row>
    <row r="118" spans="1:35" s="91" customFormat="1" ht="18" customHeight="1">
      <c r="A118" s="85">
        <v>112</v>
      </c>
      <c r="B118" s="86" t="s">
        <v>258</v>
      </c>
      <c r="C118" s="86" t="s">
        <v>259</v>
      </c>
      <c r="D118" s="92"/>
      <c r="E118" s="88"/>
      <c r="F118" s="76">
        <f t="shared" si="10"/>
        <v>14</v>
      </c>
      <c r="G118" s="87">
        <f t="shared" si="11"/>
        <v>1</v>
      </c>
      <c r="H118" s="87">
        <f t="shared" si="12"/>
        <v>1</v>
      </c>
      <c r="I118" s="87">
        <f t="shared" si="13"/>
        <v>1</v>
      </c>
      <c r="J118" s="76">
        <v>28</v>
      </c>
      <c r="K118" s="87">
        <f t="shared" si="14"/>
        <v>1</v>
      </c>
      <c r="L118" s="87">
        <f t="shared" si="15"/>
        <v>1</v>
      </c>
      <c r="M118" s="87">
        <f t="shared" si="16"/>
        <v>1</v>
      </c>
      <c r="N118" s="76">
        <v>28</v>
      </c>
      <c r="O118" s="87">
        <f t="shared" si="17"/>
        <v>1</v>
      </c>
      <c r="P118" s="87">
        <f t="shared" si="18"/>
        <v>1</v>
      </c>
      <c r="Q118" s="87">
        <f t="shared" si="19"/>
        <v>1</v>
      </c>
      <c r="R118" s="84">
        <v>70</v>
      </c>
      <c r="S118" s="89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</row>
    <row r="119" spans="1:35" s="91" customFormat="1" ht="18" customHeight="1">
      <c r="A119" s="85">
        <v>113</v>
      </c>
      <c r="B119" s="86" t="s">
        <v>260</v>
      </c>
      <c r="C119" s="86" t="s">
        <v>261</v>
      </c>
      <c r="D119" s="92"/>
      <c r="E119" s="88"/>
      <c r="F119" s="76">
        <f t="shared" si="10"/>
        <v>12</v>
      </c>
      <c r="G119" s="87">
        <f t="shared" si="11"/>
        <v>1</v>
      </c>
      <c r="H119" s="87">
        <f t="shared" si="12"/>
        <v>1</v>
      </c>
      <c r="I119" s="87">
        <f t="shared" si="13"/>
        <v>0</v>
      </c>
      <c r="J119" s="76">
        <v>25</v>
      </c>
      <c r="K119" s="87">
        <f t="shared" si="14"/>
        <v>1</v>
      </c>
      <c r="L119" s="87">
        <f t="shared" si="15"/>
        <v>1</v>
      </c>
      <c r="M119" s="87">
        <f t="shared" si="16"/>
        <v>0</v>
      </c>
      <c r="N119" s="76">
        <v>26</v>
      </c>
      <c r="O119" s="87">
        <f t="shared" si="17"/>
        <v>1</v>
      </c>
      <c r="P119" s="87">
        <f t="shared" si="18"/>
        <v>1</v>
      </c>
      <c r="Q119" s="87">
        <f t="shared" si="19"/>
        <v>1</v>
      </c>
      <c r="R119" s="84">
        <v>63</v>
      </c>
      <c r="S119" s="89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</row>
    <row r="120" spans="1:35" s="91" customFormat="1" ht="18" customHeight="1">
      <c r="A120" s="85">
        <v>114</v>
      </c>
      <c r="B120" s="86" t="s">
        <v>262</v>
      </c>
      <c r="C120" s="86" t="s">
        <v>263</v>
      </c>
      <c r="D120" s="92"/>
      <c r="E120" s="88"/>
      <c r="F120" s="76">
        <f t="shared" si="10"/>
        <v>14</v>
      </c>
      <c r="G120" s="87">
        <f t="shared" si="11"/>
        <v>1</v>
      </c>
      <c r="H120" s="87">
        <f t="shared" si="12"/>
        <v>1</v>
      </c>
      <c r="I120" s="87">
        <f t="shared" si="13"/>
        <v>1</v>
      </c>
      <c r="J120" s="76">
        <v>18</v>
      </c>
      <c r="K120" s="87">
        <f t="shared" si="14"/>
        <v>0</v>
      </c>
      <c r="L120" s="87">
        <f t="shared" si="15"/>
        <v>0</v>
      </c>
      <c r="M120" s="87">
        <f t="shared" si="16"/>
        <v>0</v>
      </c>
      <c r="N120" s="76">
        <v>27</v>
      </c>
      <c r="O120" s="87">
        <f t="shared" si="17"/>
        <v>1</v>
      </c>
      <c r="P120" s="87">
        <f t="shared" si="18"/>
        <v>1</v>
      </c>
      <c r="Q120" s="87">
        <f t="shared" si="19"/>
        <v>1</v>
      </c>
      <c r="R120" s="84">
        <v>59</v>
      </c>
      <c r="S120" s="89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</row>
    <row r="121" spans="1:35" ht="18" customHeight="1">
      <c r="A121" s="11">
        <v>115</v>
      </c>
      <c r="B121" s="12" t="s">
        <v>264</v>
      </c>
      <c r="C121" s="12" t="s">
        <v>265</v>
      </c>
      <c r="D121" s="17"/>
      <c r="E121" s="52"/>
      <c r="F121" s="76">
        <f t="shared" si="10"/>
        <v>14</v>
      </c>
      <c r="G121" s="37">
        <f t="shared" si="11"/>
        <v>1</v>
      </c>
      <c r="H121" s="37">
        <f t="shared" si="12"/>
        <v>1</v>
      </c>
      <c r="I121" s="37">
        <f t="shared" si="13"/>
        <v>1</v>
      </c>
      <c r="J121" s="76">
        <v>28</v>
      </c>
      <c r="K121" s="37">
        <f t="shared" si="14"/>
        <v>1</v>
      </c>
      <c r="L121" s="37">
        <f t="shared" si="15"/>
        <v>1</v>
      </c>
      <c r="M121" s="37">
        <f t="shared" si="16"/>
        <v>1</v>
      </c>
      <c r="N121" s="76">
        <v>24</v>
      </c>
      <c r="O121" s="37">
        <f t="shared" si="17"/>
        <v>1</v>
      </c>
      <c r="P121" s="37">
        <f t="shared" si="18"/>
        <v>1</v>
      </c>
      <c r="Q121" s="37">
        <f t="shared" si="19"/>
        <v>0</v>
      </c>
      <c r="R121" s="53">
        <v>66</v>
      </c>
      <c r="S121" s="2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</row>
    <row r="122" spans="1:35" ht="18" customHeight="1">
      <c r="A122" s="11">
        <v>116</v>
      </c>
      <c r="B122" s="12" t="s">
        <v>266</v>
      </c>
      <c r="C122" s="12" t="s">
        <v>267</v>
      </c>
      <c r="D122" s="17"/>
      <c r="E122" s="52"/>
      <c r="F122" s="76">
        <f t="shared" si="10"/>
        <v>11</v>
      </c>
      <c r="G122" s="37">
        <f t="shared" si="11"/>
        <v>1</v>
      </c>
      <c r="H122" s="37">
        <f t="shared" si="12"/>
        <v>0</v>
      </c>
      <c r="I122" s="37">
        <f t="shared" si="13"/>
        <v>0</v>
      </c>
      <c r="J122" s="76">
        <v>18</v>
      </c>
      <c r="K122" s="37">
        <f t="shared" si="14"/>
        <v>0</v>
      </c>
      <c r="L122" s="37">
        <f t="shared" si="15"/>
        <v>0</v>
      </c>
      <c r="M122" s="37">
        <f t="shared" si="16"/>
        <v>0</v>
      </c>
      <c r="N122" s="76">
        <v>27</v>
      </c>
      <c r="O122" s="37">
        <f t="shared" si="17"/>
        <v>1</v>
      </c>
      <c r="P122" s="37">
        <f t="shared" si="18"/>
        <v>1</v>
      </c>
      <c r="Q122" s="37">
        <f t="shared" si="19"/>
        <v>1</v>
      </c>
      <c r="R122" s="53">
        <v>56</v>
      </c>
      <c r="S122" s="2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</row>
    <row r="123" spans="1:35" s="91" customFormat="1" ht="18" customHeight="1">
      <c r="A123" s="85">
        <v>117</v>
      </c>
      <c r="B123" s="86" t="s">
        <v>268</v>
      </c>
      <c r="C123" s="86" t="s">
        <v>269</v>
      </c>
      <c r="D123" s="92"/>
      <c r="E123" s="88"/>
      <c r="F123" s="76">
        <f t="shared" si="10"/>
        <v>6</v>
      </c>
      <c r="G123" s="87">
        <f t="shared" si="11"/>
        <v>0</v>
      </c>
      <c r="H123" s="87">
        <f t="shared" si="12"/>
        <v>0</v>
      </c>
      <c r="I123" s="87">
        <f t="shared" si="13"/>
        <v>0</v>
      </c>
      <c r="J123" s="76">
        <v>23</v>
      </c>
      <c r="K123" s="87">
        <f t="shared" si="14"/>
        <v>1</v>
      </c>
      <c r="L123" s="87">
        <f t="shared" si="15"/>
        <v>1</v>
      </c>
      <c r="M123" s="87">
        <f t="shared" si="16"/>
        <v>0</v>
      </c>
      <c r="N123" s="76">
        <v>27</v>
      </c>
      <c r="O123" s="87">
        <f t="shared" si="17"/>
        <v>1</v>
      </c>
      <c r="P123" s="87">
        <f t="shared" si="18"/>
        <v>1</v>
      </c>
      <c r="Q123" s="87">
        <f t="shared" si="19"/>
        <v>1</v>
      </c>
      <c r="R123" s="84">
        <v>56</v>
      </c>
      <c r="S123" s="89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</row>
    <row r="124" spans="1:35" ht="18" customHeight="1">
      <c r="A124" s="11">
        <v>118</v>
      </c>
      <c r="B124" s="12" t="s">
        <v>270</v>
      </c>
      <c r="C124" s="12" t="s">
        <v>271</v>
      </c>
      <c r="D124" s="17"/>
      <c r="E124" s="52"/>
      <c r="F124" s="76">
        <f t="shared" si="10"/>
        <v>13</v>
      </c>
      <c r="G124" s="37">
        <f t="shared" si="11"/>
        <v>1</v>
      </c>
      <c r="H124" s="37">
        <f t="shared" si="12"/>
        <v>1</v>
      </c>
      <c r="I124" s="37">
        <f t="shared" si="13"/>
        <v>1</v>
      </c>
      <c r="J124" s="76">
        <v>28</v>
      </c>
      <c r="K124" s="37">
        <f t="shared" si="14"/>
        <v>1</v>
      </c>
      <c r="L124" s="37">
        <f t="shared" si="15"/>
        <v>1</v>
      </c>
      <c r="M124" s="37">
        <f t="shared" si="16"/>
        <v>1</v>
      </c>
      <c r="N124" s="76">
        <v>27</v>
      </c>
      <c r="O124" s="37">
        <f t="shared" si="17"/>
        <v>1</v>
      </c>
      <c r="P124" s="37">
        <f t="shared" si="18"/>
        <v>1</v>
      </c>
      <c r="Q124" s="37">
        <f t="shared" si="19"/>
        <v>1</v>
      </c>
      <c r="R124" s="53">
        <v>68</v>
      </c>
      <c r="S124" s="2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</row>
    <row r="125" spans="1:35" s="91" customFormat="1" ht="18" customHeight="1">
      <c r="A125" s="85">
        <v>119</v>
      </c>
      <c r="B125" s="86" t="s">
        <v>272</v>
      </c>
      <c r="C125" s="93" t="s">
        <v>273</v>
      </c>
      <c r="D125" s="92"/>
      <c r="E125" s="88"/>
      <c r="F125" s="76">
        <f t="shared" si="10"/>
        <v>10</v>
      </c>
      <c r="G125" s="87">
        <f t="shared" si="11"/>
        <v>1</v>
      </c>
      <c r="H125" s="87">
        <f t="shared" si="12"/>
        <v>0</v>
      </c>
      <c r="I125" s="87">
        <f t="shared" si="13"/>
        <v>0</v>
      </c>
      <c r="J125" s="76">
        <v>18</v>
      </c>
      <c r="K125" s="87">
        <f t="shared" si="14"/>
        <v>0</v>
      </c>
      <c r="L125" s="87">
        <f t="shared" si="15"/>
        <v>0</v>
      </c>
      <c r="M125" s="87">
        <f t="shared" si="16"/>
        <v>0</v>
      </c>
      <c r="N125" s="76">
        <v>28</v>
      </c>
      <c r="O125" s="87">
        <f t="shared" si="17"/>
        <v>1</v>
      </c>
      <c r="P125" s="87">
        <f t="shared" si="18"/>
        <v>1</v>
      </c>
      <c r="Q125" s="87">
        <f t="shared" si="19"/>
        <v>1</v>
      </c>
      <c r="R125" s="84">
        <v>56</v>
      </c>
      <c r="S125" s="89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</row>
    <row r="126" spans="1:35" s="91" customFormat="1" ht="18" customHeight="1">
      <c r="A126" s="85">
        <v>120</v>
      </c>
      <c r="B126" s="86" t="s">
        <v>274</v>
      </c>
      <c r="C126" s="93" t="s">
        <v>275</v>
      </c>
      <c r="D126" s="92"/>
      <c r="E126" s="88"/>
      <c r="F126" s="76">
        <f t="shared" si="10"/>
        <v>13</v>
      </c>
      <c r="G126" s="87">
        <f t="shared" si="11"/>
        <v>1</v>
      </c>
      <c r="H126" s="87">
        <f t="shared" si="12"/>
        <v>1</v>
      </c>
      <c r="I126" s="87">
        <f t="shared" si="13"/>
        <v>1</v>
      </c>
      <c r="J126" s="76">
        <v>24</v>
      </c>
      <c r="K126" s="87">
        <f t="shared" si="14"/>
        <v>1</v>
      </c>
      <c r="L126" s="87">
        <f t="shared" si="15"/>
        <v>1</v>
      </c>
      <c r="M126" s="87">
        <f t="shared" si="16"/>
        <v>0</v>
      </c>
      <c r="N126" s="76">
        <v>24</v>
      </c>
      <c r="O126" s="87">
        <f t="shared" si="17"/>
        <v>1</v>
      </c>
      <c r="P126" s="87">
        <f t="shared" si="18"/>
        <v>1</v>
      </c>
      <c r="Q126" s="87">
        <f t="shared" si="19"/>
        <v>0</v>
      </c>
      <c r="R126" s="84">
        <v>61</v>
      </c>
      <c r="S126" s="89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</row>
    <row r="127" spans="1:35" ht="18" customHeight="1">
      <c r="A127" s="11">
        <v>121</v>
      </c>
      <c r="B127" s="12" t="s">
        <v>276</v>
      </c>
      <c r="C127" s="40" t="s">
        <v>277</v>
      </c>
      <c r="D127" s="17"/>
      <c r="E127" s="52"/>
      <c r="F127" s="76">
        <f t="shared" si="10"/>
        <v>6</v>
      </c>
      <c r="G127" s="37">
        <f t="shared" si="11"/>
        <v>0</v>
      </c>
      <c r="H127" s="37">
        <f t="shared" si="12"/>
        <v>0</v>
      </c>
      <c r="I127" s="37">
        <f t="shared" si="13"/>
        <v>0</v>
      </c>
      <c r="J127" s="76">
        <v>21</v>
      </c>
      <c r="K127" s="37">
        <f t="shared" si="14"/>
        <v>1</v>
      </c>
      <c r="L127" s="37">
        <f t="shared" si="15"/>
        <v>0</v>
      </c>
      <c r="M127" s="37">
        <f t="shared" si="16"/>
        <v>0</v>
      </c>
      <c r="N127" s="76">
        <v>27</v>
      </c>
      <c r="O127" s="37">
        <f t="shared" si="17"/>
        <v>1</v>
      </c>
      <c r="P127" s="37">
        <f t="shared" si="18"/>
        <v>1</v>
      </c>
      <c r="Q127" s="37">
        <f t="shared" si="19"/>
        <v>1</v>
      </c>
      <c r="R127" s="53">
        <v>54</v>
      </c>
      <c r="S127" s="2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</row>
    <row r="128" spans="1:35" s="91" customFormat="1" ht="18" customHeight="1">
      <c r="A128" s="85">
        <v>122</v>
      </c>
      <c r="B128" s="86" t="s">
        <v>278</v>
      </c>
      <c r="C128" s="93" t="s">
        <v>279</v>
      </c>
      <c r="D128" s="92"/>
      <c r="E128" s="88"/>
      <c r="F128" s="76">
        <f t="shared" si="10"/>
        <v>8</v>
      </c>
      <c r="G128" s="87">
        <f t="shared" si="11"/>
        <v>0</v>
      </c>
      <c r="H128" s="87">
        <f t="shared" si="12"/>
        <v>0</v>
      </c>
      <c r="I128" s="87">
        <f t="shared" si="13"/>
        <v>0</v>
      </c>
      <c r="J128" s="76">
        <v>17</v>
      </c>
      <c r="K128" s="87">
        <f t="shared" si="14"/>
        <v>0</v>
      </c>
      <c r="L128" s="87">
        <f t="shared" si="15"/>
        <v>0</v>
      </c>
      <c r="M128" s="87">
        <f t="shared" si="16"/>
        <v>0</v>
      </c>
      <c r="N128" s="76">
        <v>22</v>
      </c>
      <c r="O128" s="87">
        <f t="shared" si="17"/>
        <v>1</v>
      </c>
      <c r="P128" s="87">
        <f t="shared" si="18"/>
        <v>0</v>
      </c>
      <c r="Q128" s="87">
        <f t="shared" si="19"/>
        <v>0</v>
      </c>
      <c r="R128" s="84">
        <v>47</v>
      </c>
      <c r="S128" s="89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</row>
    <row r="129" spans="1:35" s="91" customFormat="1" ht="18" customHeight="1">
      <c r="A129" s="85">
        <v>123</v>
      </c>
      <c r="B129" s="86" t="s">
        <v>280</v>
      </c>
      <c r="C129" s="93" t="s">
        <v>281</v>
      </c>
      <c r="D129" s="92"/>
      <c r="E129" s="88"/>
      <c r="F129" s="76">
        <f t="shared" si="10"/>
        <v>0</v>
      </c>
      <c r="G129" s="87">
        <f t="shared" si="11"/>
        <v>0</v>
      </c>
      <c r="H129" s="87">
        <f t="shared" si="12"/>
        <v>0</v>
      </c>
      <c r="I129" s="87">
        <f t="shared" si="13"/>
        <v>0</v>
      </c>
      <c r="J129" s="76">
        <v>0</v>
      </c>
      <c r="K129" s="87">
        <f t="shared" si="14"/>
        <v>0</v>
      </c>
      <c r="L129" s="87">
        <f t="shared" si="15"/>
        <v>0</v>
      </c>
      <c r="M129" s="87">
        <f t="shared" si="16"/>
        <v>0</v>
      </c>
      <c r="N129" s="76">
        <v>0</v>
      </c>
      <c r="O129" s="87">
        <f t="shared" si="17"/>
        <v>0</v>
      </c>
      <c r="P129" s="87">
        <f t="shared" si="18"/>
        <v>0</v>
      </c>
      <c r="Q129" s="87">
        <f t="shared" si="19"/>
        <v>0</v>
      </c>
      <c r="R129" s="84">
        <v>0</v>
      </c>
      <c r="S129" s="89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</row>
    <row r="130" spans="1:35" ht="18" customHeight="1">
      <c r="A130" s="11">
        <v>124</v>
      </c>
      <c r="B130" s="12" t="s">
        <v>282</v>
      </c>
      <c r="C130" s="40" t="s">
        <v>283</v>
      </c>
      <c r="D130" s="17"/>
      <c r="E130" s="52"/>
      <c r="F130" s="76">
        <f t="shared" si="10"/>
        <v>9</v>
      </c>
      <c r="G130" s="37">
        <f t="shared" si="11"/>
        <v>0</v>
      </c>
      <c r="H130" s="37">
        <f t="shared" si="12"/>
        <v>0</v>
      </c>
      <c r="I130" s="37">
        <f t="shared" si="13"/>
        <v>0</v>
      </c>
      <c r="J130" s="76">
        <v>19</v>
      </c>
      <c r="K130" s="37">
        <f t="shared" si="14"/>
        <v>0</v>
      </c>
      <c r="L130" s="37">
        <f t="shared" si="15"/>
        <v>0</v>
      </c>
      <c r="M130" s="37">
        <f t="shared" si="16"/>
        <v>0</v>
      </c>
      <c r="N130" s="76">
        <v>24</v>
      </c>
      <c r="O130" s="37">
        <f t="shared" si="17"/>
        <v>1</v>
      </c>
      <c r="P130" s="37">
        <f t="shared" si="18"/>
        <v>1</v>
      </c>
      <c r="Q130" s="37">
        <f t="shared" si="19"/>
        <v>0</v>
      </c>
      <c r="R130" s="53">
        <v>52</v>
      </c>
      <c r="S130" s="2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</row>
    <row r="131" spans="1:35" ht="15.75" customHeight="1">
      <c r="A131" s="35"/>
      <c r="B131" s="35"/>
      <c r="C131" s="35"/>
      <c r="D131" s="35"/>
      <c r="E131" s="35"/>
      <c r="F131" s="37"/>
      <c r="G131" s="35">
        <f t="shared" ref="G131" si="20">SUM(G7:G130)</f>
        <v>99</v>
      </c>
      <c r="H131" s="35">
        <f t="shared" ref="H131" si="21">SUM(H7:H130)</f>
        <v>84</v>
      </c>
      <c r="I131" s="35">
        <f t="shared" ref="I131" si="22">SUM(I7:I130)</f>
        <v>69</v>
      </c>
      <c r="J131" s="35"/>
      <c r="K131" s="35">
        <f t="shared" ref="K131" si="23">SUM(K7:K130)</f>
        <v>94</v>
      </c>
      <c r="L131" s="35">
        <f t="shared" ref="L131" si="24">SUM(L7:L130)</f>
        <v>82</v>
      </c>
      <c r="M131" s="35">
        <f t="shared" ref="M131" si="25">SUM(M7:M130)</f>
        <v>53</v>
      </c>
      <c r="N131" s="35"/>
      <c r="O131" s="35">
        <f t="shared" ref="O131:P131" si="26">SUM(O7:O130)</f>
        <v>121</v>
      </c>
      <c r="P131" s="35">
        <f t="shared" si="26"/>
        <v>116</v>
      </c>
      <c r="Q131" s="35">
        <f>SUM(Q7:Q130)</f>
        <v>93</v>
      </c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</row>
    <row r="132" spans="1:35" ht="15.75" customHeight="1">
      <c r="A132" s="35"/>
      <c r="B132" s="35"/>
      <c r="C132" s="35"/>
      <c r="D132" s="35"/>
      <c r="E132" s="35"/>
      <c r="F132" s="37"/>
      <c r="G132" s="35">
        <f t="shared" ref="G132:Q132" si="27">IF(G131/$A$130&gt;=0.7,1,0)</f>
        <v>1</v>
      </c>
      <c r="H132" s="35">
        <f t="shared" si="27"/>
        <v>0</v>
      </c>
      <c r="I132" s="35">
        <f t="shared" si="27"/>
        <v>0</v>
      </c>
      <c r="J132" s="35"/>
      <c r="K132" s="35">
        <f t="shared" si="27"/>
        <v>1</v>
      </c>
      <c r="L132" s="35">
        <f t="shared" si="27"/>
        <v>0</v>
      </c>
      <c r="M132" s="35">
        <f t="shared" si="27"/>
        <v>0</v>
      </c>
      <c r="N132" s="35"/>
      <c r="O132" s="35">
        <f t="shared" si="27"/>
        <v>1</v>
      </c>
      <c r="P132" s="35">
        <f t="shared" si="27"/>
        <v>1</v>
      </c>
      <c r="Q132" s="35">
        <f t="shared" si="27"/>
        <v>1</v>
      </c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</row>
    <row r="133" spans="1:35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</row>
    <row r="134" spans="1:35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</row>
    <row r="135" spans="1:35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</row>
    <row r="136" spans="1:35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</row>
    <row r="137" spans="1:35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</row>
    <row r="139" spans="1:35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</row>
    <row r="140" spans="1:35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</row>
    <row r="141" spans="1:35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</row>
    <row r="142" spans="1:35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</row>
    <row r="143" spans="1:35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</row>
    <row r="144" spans="1:35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</row>
    <row r="145" spans="1:35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</row>
    <row r="146" spans="1:35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</row>
    <row r="147" spans="1:35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</row>
    <row r="148" spans="1:35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</row>
    <row r="149" spans="1:35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</row>
    <row r="150" spans="1:35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</row>
    <row r="151" spans="1:35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</row>
    <row r="152" spans="1:35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</row>
    <row r="153" spans="1:35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</row>
    <row r="154" spans="1:35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</row>
    <row r="155" spans="1:35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</row>
    <row r="156" spans="1:35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</row>
    <row r="157" spans="1:35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</row>
    <row r="158" spans="1:35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</row>
    <row r="159" spans="1:35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</row>
    <row r="160" spans="1:35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</row>
    <row r="161" spans="1:35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</row>
    <row r="162" spans="1:35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</row>
    <row r="163" spans="1:35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</row>
    <row r="164" spans="1:35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</row>
    <row r="165" spans="1:35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</row>
    <row r="166" spans="1:35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</row>
    <row r="167" spans="1:35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</row>
    <row r="168" spans="1:35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</row>
    <row r="169" spans="1:35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</row>
    <row r="170" spans="1:35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</row>
    <row r="171" spans="1:35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</row>
    <row r="172" spans="1:35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</row>
    <row r="173" spans="1:35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</row>
    <row r="174" spans="1:35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</row>
    <row r="175" spans="1:35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</row>
    <row r="176" spans="1:35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</row>
    <row r="177" spans="1:35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</row>
    <row r="178" spans="1:35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</row>
    <row r="179" spans="1:35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</row>
    <row r="180" spans="1:35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</row>
    <row r="181" spans="1:35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</row>
    <row r="182" spans="1:35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</row>
    <row r="183" spans="1:35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</row>
    <row r="184" spans="1:35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</row>
    <row r="185" spans="1:35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</row>
    <row r="186" spans="1:35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</row>
    <row r="187" spans="1:35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</row>
    <row r="188" spans="1:35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</row>
    <row r="189" spans="1:35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</row>
    <row r="190" spans="1:35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</row>
    <row r="191" spans="1:35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</row>
    <row r="192" spans="1:35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</row>
    <row r="193" spans="1:35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</row>
    <row r="194" spans="1:35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</row>
    <row r="195" spans="1:35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</row>
    <row r="196" spans="1:35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</row>
    <row r="197" spans="1:35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</row>
    <row r="198" spans="1:35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</row>
    <row r="199" spans="1:35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</row>
    <row r="200" spans="1:35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</row>
    <row r="201" spans="1:35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</row>
    <row r="202" spans="1:35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</row>
    <row r="203" spans="1:35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</row>
    <row r="204" spans="1:35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</row>
    <row r="205" spans="1:35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</row>
    <row r="206" spans="1:35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</row>
    <row r="207" spans="1:35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</row>
    <row r="208" spans="1:35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</row>
    <row r="209" spans="1:35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</row>
    <row r="210" spans="1:35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</row>
    <row r="211" spans="1:35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</row>
    <row r="212" spans="1:35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</row>
    <row r="213" spans="1:35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</row>
    <row r="214" spans="1:35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</row>
    <row r="215" spans="1:35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</row>
    <row r="216" spans="1:35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</row>
    <row r="217" spans="1:35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</row>
    <row r="218" spans="1:35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</row>
    <row r="219" spans="1:35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</row>
    <row r="220" spans="1:35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</row>
    <row r="221" spans="1:35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</row>
    <row r="222" spans="1:35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</row>
    <row r="223" spans="1:35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</row>
    <row r="224" spans="1:35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</row>
    <row r="225" spans="1:35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</row>
    <row r="226" spans="1:35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</row>
    <row r="227" spans="1:35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</row>
    <row r="228" spans="1:35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</row>
    <row r="229" spans="1:35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</row>
    <row r="230" spans="1:35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</row>
    <row r="231" spans="1:35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</row>
    <row r="232" spans="1:35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</row>
    <row r="233" spans="1:35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</row>
    <row r="234" spans="1:35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</row>
    <row r="235" spans="1:35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</row>
    <row r="236" spans="1:35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</row>
    <row r="237" spans="1:35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</row>
    <row r="238" spans="1:35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</row>
    <row r="239" spans="1:35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</row>
    <row r="240" spans="1:35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</row>
    <row r="241" spans="1:35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</row>
    <row r="242" spans="1:35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</row>
    <row r="243" spans="1:35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</row>
    <row r="244" spans="1:35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</row>
    <row r="245" spans="1:35" ht="15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</row>
    <row r="246" spans="1:35" ht="15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</row>
    <row r="247" spans="1:35" ht="15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</row>
    <row r="248" spans="1:35" ht="15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</row>
    <row r="249" spans="1:35" ht="15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</row>
    <row r="250" spans="1:35" ht="15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</row>
    <row r="251" spans="1:35" ht="15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</row>
    <row r="252" spans="1:35" ht="15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</row>
    <row r="253" spans="1:35" ht="15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</row>
    <row r="254" spans="1:35" ht="15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</row>
    <row r="255" spans="1:35" ht="15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</row>
    <row r="256" spans="1:35" ht="15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</row>
    <row r="257" spans="1:35" ht="15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</row>
    <row r="258" spans="1:35" ht="15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</row>
    <row r="259" spans="1:35" ht="15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</row>
    <row r="260" spans="1:35" ht="15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</row>
    <row r="261" spans="1:35" ht="15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</row>
    <row r="262" spans="1:35" ht="15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</row>
    <row r="263" spans="1:35" ht="15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</row>
    <row r="264" spans="1:35" ht="15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</row>
    <row r="265" spans="1:35" ht="15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</row>
    <row r="266" spans="1:35" ht="15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</row>
    <row r="267" spans="1:35" ht="15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</row>
    <row r="268" spans="1:35" ht="15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</row>
    <row r="269" spans="1:35" ht="15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</row>
    <row r="270" spans="1:35" ht="15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</row>
    <row r="271" spans="1:35" ht="15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</row>
    <row r="272" spans="1:35" ht="15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</row>
    <row r="273" spans="1:35" ht="15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</row>
    <row r="274" spans="1:35" ht="15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</row>
    <row r="275" spans="1:35" ht="15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</row>
    <row r="276" spans="1:35" ht="15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</row>
    <row r="277" spans="1:35" ht="15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</row>
    <row r="278" spans="1:35" ht="15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</row>
    <row r="279" spans="1:35" ht="15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</row>
    <row r="280" spans="1:35" ht="15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</row>
    <row r="281" spans="1:35" ht="15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</row>
    <row r="282" spans="1:35" ht="15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</row>
    <row r="283" spans="1:35" ht="15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</row>
    <row r="284" spans="1:35" ht="15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</row>
    <row r="285" spans="1:35" ht="15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</row>
    <row r="286" spans="1:35" ht="15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</row>
    <row r="287" spans="1:35" ht="15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</row>
    <row r="288" spans="1:35" ht="15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</row>
    <row r="289" spans="1:35" ht="15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</row>
    <row r="290" spans="1:35" ht="15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</row>
    <row r="291" spans="1:35" ht="15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</row>
    <row r="292" spans="1:35" ht="15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</row>
    <row r="293" spans="1:35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</row>
    <row r="294" spans="1:35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</row>
    <row r="295" spans="1:35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</row>
    <row r="296" spans="1:35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</row>
    <row r="297" spans="1:35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</row>
    <row r="298" spans="1:35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</row>
    <row r="299" spans="1:35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</row>
    <row r="300" spans="1:35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</row>
    <row r="301" spans="1:35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</row>
    <row r="302" spans="1:35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</row>
    <row r="303" spans="1:35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</row>
    <row r="304" spans="1:35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</row>
    <row r="305" spans="1:35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</row>
    <row r="306" spans="1:35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</row>
    <row r="307" spans="1:35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</row>
    <row r="308" spans="1:35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</row>
    <row r="309" spans="1:35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</row>
    <row r="310" spans="1:35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</row>
    <row r="311" spans="1:35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</row>
    <row r="312" spans="1:35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</row>
    <row r="313" spans="1:35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</row>
    <row r="314" spans="1:35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</row>
    <row r="315" spans="1:35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</row>
    <row r="316" spans="1:35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</row>
    <row r="317" spans="1:35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</row>
    <row r="318" spans="1:35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</row>
    <row r="319" spans="1:35" ht="15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</row>
    <row r="320" spans="1:35" ht="15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</row>
    <row r="321" spans="1:35" ht="15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</row>
    <row r="322" spans="1:35" ht="15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</row>
    <row r="323" spans="1:35" ht="15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</row>
    <row r="324" spans="1:35" ht="15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</row>
    <row r="325" spans="1:35" ht="15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</row>
    <row r="326" spans="1:35" ht="15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</row>
    <row r="327" spans="1:35" ht="15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</row>
    <row r="328" spans="1:35" ht="15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</row>
    <row r="329" spans="1:35" ht="15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</row>
    <row r="330" spans="1:35" ht="15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</row>
    <row r="331" spans="1:35" ht="15.75" customHeight="1"/>
    <row r="332" spans="1:35" ht="15.75" customHeight="1"/>
    <row r="333" spans="1:35" ht="15.75" customHeight="1"/>
    <row r="334" spans="1:35" ht="15.75" customHeight="1"/>
    <row r="335" spans="1:35" ht="15.75" customHeight="1"/>
    <row r="336" spans="1:3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30">
    <cfRule type="cellIs" dxfId="6" priority="2" operator="equal">
      <formula>0</formula>
    </cfRule>
  </conditionalFormatting>
  <conditionalFormatting sqref="K7:M130">
    <cfRule type="cellIs" dxfId="5" priority="3" operator="equal">
      <formula>0</formula>
    </cfRule>
  </conditionalFormatting>
  <conditionalFormatting sqref="O7:Q130">
    <cfRule type="cellIs" dxfId="4" priority="4" operator="equal">
      <formula>0</formula>
    </cfRule>
  </conditionalFormatting>
  <conditionalFormatting sqref="R7:R130">
    <cfRule type="containsText" dxfId="3" priority="1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1000"/>
  <sheetViews>
    <sheetView topLeftCell="A35" workbookViewId="0">
      <selection activeCell="D3" sqref="D3:D126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  <col min="6" max="26" width="8.625" customWidth="1"/>
  </cols>
  <sheetData>
    <row r="1" spans="1:5" ht="13.5" customHeight="1">
      <c r="A1" s="126" t="s">
        <v>317</v>
      </c>
      <c r="B1" s="112"/>
      <c r="C1" s="112"/>
      <c r="D1" s="112"/>
      <c r="E1" s="112"/>
    </row>
    <row r="2" spans="1:5" ht="75.75" customHeight="1">
      <c r="A2" s="44" t="s">
        <v>309</v>
      </c>
      <c r="B2" s="44" t="s">
        <v>310</v>
      </c>
      <c r="C2" s="44" t="s">
        <v>311</v>
      </c>
      <c r="D2" s="26" t="s">
        <v>312</v>
      </c>
      <c r="E2" s="26" t="s">
        <v>313</v>
      </c>
    </row>
    <row r="3" spans="1:5" ht="16.5" customHeight="1">
      <c r="A3" s="46">
        <v>1</v>
      </c>
      <c r="B3" s="47" t="s">
        <v>36</v>
      </c>
      <c r="C3" s="48" t="s">
        <v>37</v>
      </c>
      <c r="D3" s="15">
        <v>54</v>
      </c>
      <c r="E3" s="17" t="str">
        <f>IF(D3&lt;=51,"Y","N")</f>
        <v>N</v>
      </c>
    </row>
    <row r="4" spans="1:5" ht="16.5" customHeight="1">
      <c r="A4" s="11">
        <v>2</v>
      </c>
      <c r="B4" s="12" t="s">
        <v>38</v>
      </c>
      <c r="C4" s="13" t="s">
        <v>39</v>
      </c>
      <c r="D4" s="15">
        <v>70</v>
      </c>
      <c r="E4" s="17" t="str">
        <f t="shared" ref="E4:E67" si="0">IF(D4&lt;=51,"Y","N")</f>
        <v>N</v>
      </c>
    </row>
    <row r="5" spans="1:5" ht="16.5" customHeight="1">
      <c r="A5" s="11">
        <v>3</v>
      </c>
      <c r="B5" s="12" t="s">
        <v>40</v>
      </c>
      <c r="C5" s="13" t="s">
        <v>41</v>
      </c>
      <c r="D5" s="15">
        <v>70</v>
      </c>
      <c r="E5" s="17" t="str">
        <f t="shared" si="0"/>
        <v>N</v>
      </c>
    </row>
    <row r="6" spans="1:5" ht="16.5" customHeight="1">
      <c r="A6" s="11">
        <v>4</v>
      </c>
      <c r="B6" s="12" t="s">
        <v>42</v>
      </c>
      <c r="C6" s="13" t="s">
        <v>43</v>
      </c>
      <c r="D6" s="15">
        <v>66</v>
      </c>
      <c r="E6" s="17" t="str">
        <f t="shared" si="0"/>
        <v>N</v>
      </c>
    </row>
    <row r="7" spans="1:5" ht="16.5" customHeight="1">
      <c r="A7" s="11">
        <v>5</v>
      </c>
      <c r="B7" s="12" t="s">
        <v>44</v>
      </c>
      <c r="C7" s="13" t="s">
        <v>45</v>
      </c>
      <c r="D7" s="15">
        <v>59</v>
      </c>
      <c r="E7" s="17" t="str">
        <f t="shared" si="0"/>
        <v>N</v>
      </c>
    </row>
    <row r="8" spans="1:5" ht="16.5" customHeight="1">
      <c r="A8" s="11">
        <v>6</v>
      </c>
      <c r="B8" s="12" t="s">
        <v>46</v>
      </c>
      <c r="C8" s="13" t="s">
        <v>47</v>
      </c>
      <c r="D8" s="15">
        <v>59</v>
      </c>
      <c r="E8" s="17" t="str">
        <f t="shared" si="0"/>
        <v>N</v>
      </c>
    </row>
    <row r="9" spans="1:5" ht="16.5" customHeight="1">
      <c r="A9" s="11">
        <v>7</v>
      </c>
      <c r="B9" s="12" t="s">
        <v>48</v>
      </c>
      <c r="C9" s="13" t="s">
        <v>49</v>
      </c>
      <c r="D9" s="15">
        <v>68</v>
      </c>
      <c r="E9" s="17" t="str">
        <f t="shared" si="0"/>
        <v>N</v>
      </c>
    </row>
    <row r="10" spans="1:5" ht="16.5" customHeight="1">
      <c r="A10" s="11">
        <v>8</v>
      </c>
      <c r="B10" s="12" t="s">
        <v>50</v>
      </c>
      <c r="C10" s="13" t="s">
        <v>51</v>
      </c>
      <c r="D10" s="15">
        <v>70</v>
      </c>
      <c r="E10" s="17" t="str">
        <f t="shared" si="0"/>
        <v>N</v>
      </c>
    </row>
    <row r="11" spans="1:5" ht="16.5" customHeight="1">
      <c r="A11" s="11">
        <v>9</v>
      </c>
      <c r="B11" s="12" t="s">
        <v>52</v>
      </c>
      <c r="C11" s="13" t="s">
        <v>53</v>
      </c>
      <c r="D11" s="15">
        <v>70</v>
      </c>
      <c r="E11" s="17" t="str">
        <f t="shared" si="0"/>
        <v>N</v>
      </c>
    </row>
    <row r="12" spans="1:5" ht="16.5" customHeight="1">
      <c r="A12" s="11">
        <v>10</v>
      </c>
      <c r="B12" s="12" t="s">
        <v>54</v>
      </c>
      <c r="C12" s="13" t="s">
        <v>55</v>
      </c>
      <c r="D12" s="15">
        <v>63</v>
      </c>
      <c r="E12" s="17" t="str">
        <f t="shared" si="0"/>
        <v>N</v>
      </c>
    </row>
    <row r="13" spans="1:5" ht="16.5" customHeight="1">
      <c r="A13" s="11">
        <v>11</v>
      </c>
      <c r="B13" s="12" t="s">
        <v>56</v>
      </c>
      <c r="C13" s="13" t="s">
        <v>57</v>
      </c>
      <c r="D13" s="15">
        <v>59</v>
      </c>
      <c r="E13" s="17" t="str">
        <f t="shared" si="0"/>
        <v>N</v>
      </c>
    </row>
    <row r="14" spans="1:5" ht="16.5" customHeight="1">
      <c r="A14" s="11">
        <v>12</v>
      </c>
      <c r="B14" s="12" t="s">
        <v>58</v>
      </c>
      <c r="C14" s="13" t="s">
        <v>59</v>
      </c>
      <c r="D14" s="15">
        <v>59</v>
      </c>
      <c r="E14" s="17" t="str">
        <f t="shared" si="0"/>
        <v>N</v>
      </c>
    </row>
    <row r="15" spans="1:5" ht="16.5" customHeight="1">
      <c r="A15" s="11">
        <v>13</v>
      </c>
      <c r="B15" s="12" t="s">
        <v>60</v>
      </c>
      <c r="C15" s="13" t="s">
        <v>61</v>
      </c>
      <c r="D15" s="15">
        <v>66</v>
      </c>
      <c r="E15" s="17" t="str">
        <f t="shared" si="0"/>
        <v>N</v>
      </c>
    </row>
    <row r="16" spans="1:5" ht="16.5" customHeight="1">
      <c r="A16" s="11">
        <v>14</v>
      </c>
      <c r="B16" s="12" t="s">
        <v>62</v>
      </c>
      <c r="C16" s="13" t="s">
        <v>63</v>
      </c>
      <c r="D16" s="15">
        <v>68</v>
      </c>
      <c r="E16" s="17" t="str">
        <f t="shared" si="0"/>
        <v>N</v>
      </c>
    </row>
    <row r="17" spans="1:5" ht="16.5" customHeight="1">
      <c r="A17" s="11">
        <v>15</v>
      </c>
      <c r="B17" s="12" t="s">
        <v>64</v>
      </c>
      <c r="C17" s="13" t="s">
        <v>65</v>
      </c>
      <c r="D17" s="15">
        <v>56</v>
      </c>
      <c r="E17" s="17" t="str">
        <f t="shared" si="0"/>
        <v>N</v>
      </c>
    </row>
    <row r="18" spans="1:5" ht="16.5" customHeight="1">
      <c r="A18" s="11">
        <v>16</v>
      </c>
      <c r="B18" s="12" t="s">
        <v>66</v>
      </c>
      <c r="C18" s="13" t="s">
        <v>67</v>
      </c>
      <c r="D18" s="15">
        <v>63</v>
      </c>
      <c r="E18" s="17" t="str">
        <f t="shared" si="0"/>
        <v>N</v>
      </c>
    </row>
    <row r="19" spans="1:5" ht="16.5" customHeight="1">
      <c r="A19" s="11">
        <v>17</v>
      </c>
      <c r="B19" s="12" t="s">
        <v>68</v>
      </c>
      <c r="C19" s="13" t="s">
        <v>69</v>
      </c>
      <c r="D19" s="15">
        <v>56</v>
      </c>
      <c r="E19" s="17" t="str">
        <f t="shared" si="0"/>
        <v>N</v>
      </c>
    </row>
    <row r="20" spans="1:5" ht="16.5" customHeight="1">
      <c r="A20" s="11">
        <v>18</v>
      </c>
      <c r="B20" s="12" t="s">
        <v>70</v>
      </c>
      <c r="C20" s="13" t="s">
        <v>71</v>
      </c>
      <c r="D20" s="15">
        <v>68</v>
      </c>
      <c r="E20" s="17" t="str">
        <f t="shared" si="0"/>
        <v>N</v>
      </c>
    </row>
    <row r="21" spans="1:5" ht="16.5" customHeight="1">
      <c r="A21" s="11">
        <v>19</v>
      </c>
      <c r="B21" s="12" t="s">
        <v>72</v>
      </c>
      <c r="C21" s="13" t="s">
        <v>73</v>
      </c>
      <c r="D21" s="15">
        <v>68</v>
      </c>
      <c r="E21" s="17" t="str">
        <f t="shared" si="0"/>
        <v>N</v>
      </c>
    </row>
    <row r="22" spans="1:5" ht="16.5" customHeight="1">
      <c r="A22" s="11">
        <v>20</v>
      </c>
      <c r="B22" s="12" t="s">
        <v>74</v>
      </c>
      <c r="C22" s="13" t="s">
        <v>75</v>
      </c>
      <c r="D22" s="15">
        <v>59</v>
      </c>
      <c r="E22" s="17" t="str">
        <f t="shared" si="0"/>
        <v>N</v>
      </c>
    </row>
    <row r="23" spans="1:5" ht="16.5" customHeight="1">
      <c r="A23" s="11">
        <v>21</v>
      </c>
      <c r="B23" s="12" t="s">
        <v>76</v>
      </c>
      <c r="C23" s="13" t="s">
        <v>77</v>
      </c>
      <c r="D23" s="15">
        <v>68</v>
      </c>
      <c r="E23" s="17" t="str">
        <f t="shared" si="0"/>
        <v>N</v>
      </c>
    </row>
    <row r="24" spans="1:5" ht="16.5" customHeight="1">
      <c r="A24" s="11">
        <v>22</v>
      </c>
      <c r="B24" s="12" t="s">
        <v>78</v>
      </c>
      <c r="C24" s="13" t="s">
        <v>79</v>
      </c>
      <c r="D24" s="15">
        <v>56</v>
      </c>
      <c r="E24" s="17" t="str">
        <f t="shared" si="0"/>
        <v>N</v>
      </c>
    </row>
    <row r="25" spans="1:5" ht="16.5" customHeight="1">
      <c r="A25" s="11">
        <v>23</v>
      </c>
      <c r="B25" s="12" t="s">
        <v>80</v>
      </c>
      <c r="C25" s="13" t="s">
        <v>81</v>
      </c>
      <c r="D25" s="15">
        <v>56</v>
      </c>
      <c r="E25" s="17" t="str">
        <f t="shared" si="0"/>
        <v>N</v>
      </c>
    </row>
    <row r="26" spans="1:5" ht="16.5" customHeight="1">
      <c r="A26" s="11">
        <v>24</v>
      </c>
      <c r="B26" s="12" t="s">
        <v>82</v>
      </c>
      <c r="C26" s="13" t="s">
        <v>83</v>
      </c>
      <c r="D26" s="15">
        <v>59</v>
      </c>
      <c r="E26" s="17" t="str">
        <f t="shared" si="0"/>
        <v>N</v>
      </c>
    </row>
    <row r="27" spans="1:5" ht="16.5" customHeight="1">
      <c r="A27" s="11">
        <v>25</v>
      </c>
      <c r="B27" s="12" t="s">
        <v>84</v>
      </c>
      <c r="C27" s="13" t="s">
        <v>85</v>
      </c>
      <c r="D27" s="15">
        <v>59</v>
      </c>
      <c r="E27" s="17" t="str">
        <f t="shared" si="0"/>
        <v>N</v>
      </c>
    </row>
    <row r="28" spans="1:5" ht="16.5" customHeight="1">
      <c r="A28" s="11">
        <v>26</v>
      </c>
      <c r="B28" s="12" t="s">
        <v>86</v>
      </c>
      <c r="C28" s="13" t="s">
        <v>87</v>
      </c>
      <c r="D28" s="15">
        <v>63</v>
      </c>
      <c r="E28" s="17" t="str">
        <f t="shared" si="0"/>
        <v>N</v>
      </c>
    </row>
    <row r="29" spans="1:5" ht="16.5" customHeight="1">
      <c r="A29" s="11">
        <v>27</v>
      </c>
      <c r="B29" s="12" t="s">
        <v>88</v>
      </c>
      <c r="C29" s="13" t="s">
        <v>89</v>
      </c>
      <c r="D29" s="15">
        <v>68</v>
      </c>
      <c r="E29" s="17" t="str">
        <f t="shared" si="0"/>
        <v>N</v>
      </c>
    </row>
    <row r="30" spans="1:5" ht="16.5" customHeight="1">
      <c r="A30" s="11">
        <v>28</v>
      </c>
      <c r="B30" s="12" t="s">
        <v>90</v>
      </c>
      <c r="C30" s="13" t="s">
        <v>91</v>
      </c>
      <c r="D30" s="15">
        <v>61</v>
      </c>
      <c r="E30" s="17" t="str">
        <f t="shared" si="0"/>
        <v>N</v>
      </c>
    </row>
    <row r="31" spans="1:5" ht="16.5" customHeight="1">
      <c r="A31" s="11">
        <v>29</v>
      </c>
      <c r="B31" s="12" t="s">
        <v>92</v>
      </c>
      <c r="C31" s="13" t="s">
        <v>93</v>
      </c>
      <c r="D31" s="15">
        <v>63</v>
      </c>
      <c r="E31" s="17" t="str">
        <f t="shared" si="0"/>
        <v>N</v>
      </c>
    </row>
    <row r="32" spans="1:5" ht="16.5" customHeight="1">
      <c r="A32" s="11">
        <v>30</v>
      </c>
      <c r="B32" s="12" t="s">
        <v>94</v>
      </c>
      <c r="C32" s="13" t="s">
        <v>95</v>
      </c>
      <c r="D32" s="15">
        <v>68</v>
      </c>
      <c r="E32" s="17" t="str">
        <f t="shared" si="0"/>
        <v>N</v>
      </c>
    </row>
    <row r="33" spans="1:5" ht="16.5" customHeight="1">
      <c r="A33" s="11">
        <v>31</v>
      </c>
      <c r="B33" s="12" t="s">
        <v>96</v>
      </c>
      <c r="C33" s="13" t="s">
        <v>97</v>
      </c>
      <c r="D33" s="15">
        <v>66</v>
      </c>
      <c r="E33" s="17" t="str">
        <f t="shared" si="0"/>
        <v>N</v>
      </c>
    </row>
    <row r="34" spans="1:5" ht="16.5" customHeight="1">
      <c r="A34" s="11">
        <v>32</v>
      </c>
      <c r="B34" s="12" t="s">
        <v>98</v>
      </c>
      <c r="C34" s="13" t="s">
        <v>99</v>
      </c>
      <c r="D34" s="15">
        <v>70</v>
      </c>
      <c r="E34" s="17" t="str">
        <f t="shared" si="0"/>
        <v>N</v>
      </c>
    </row>
    <row r="35" spans="1:5" ht="16.5" customHeight="1">
      <c r="A35" s="11">
        <v>33</v>
      </c>
      <c r="B35" s="12" t="s">
        <v>100</v>
      </c>
      <c r="C35" s="13" t="s">
        <v>101</v>
      </c>
      <c r="D35" s="15">
        <v>68</v>
      </c>
      <c r="E35" s="17" t="str">
        <f t="shared" si="0"/>
        <v>N</v>
      </c>
    </row>
    <row r="36" spans="1:5" ht="16.5" customHeight="1">
      <c r="A36" s="11">
        <v>34</v>
      </c>
      <c r="B36" s="12" t="s">
        <v>102</v>
      </c>
      <c r="C36" s="13" t="s">
        <v>103</v>
      </c>
      <c r="D36" s="15">
        <v>70</v>
      </c>
      <c r="E36" s="17" t="str">
        <f t="shared" si="0"/>
        <v>N</v>
      </c>
    </row>
    <row r="37" spans="1:5" ht="16.5" customHeight="1">
      <c r="A37" s="11">
        <v>35</v>
      </c>
      <c r="B37" s="12" t="s">
        <v>104</v>
      </c>
      <c r="C37" s="13" t="s">
        <v>105</v>
      </c>
      <c r="D37" s="15">
        <v>47</v>
      </c>
      <c r="E37" s="17" t="str">
        <f t="shared" si="0"/>
        <v>Y</v>
      </c>
    </row>
    <row r="38" spans="1:5" ht="16.5" customHeight="1">
      <c r="A38" s="11">
        <v>36</v>
      </c>
      <c r="B38" s="12" t="s">
        <v>106</v>
      </c>
      <c r="C38" s="13" t="s">
        <v>107</v>
      </c>
      <c r="D38" s="15">
        <v>47</v>
      </c>
      <c r="E38" s="17" t="str">
        <f t="shared" si="0"/>
        <v>Y</v>
      </c>
    </row>
    <row r="39" spans="1:5" ht="16.5" customHeight="1">
      <c r="A39" s="11">
        <v>37</v>
      </c>
      <c r="B39" s="12" t="s">
        <v>108</v>
      </c>
      <c r="C39" s="13" t="s">
        <v>109</v>
      </c>
      <c r="D39" s="15">
        <v>52</v>
      </c>
      <c r="E39" s="17" t="str">
        <f t="shared" si="0"/>
        <v>N</v>
      </c>
    </row>
    <row r="40" spans="1:5" ht="16.5" customHeight="1">
      <c r="A40" s="11">
        <v>38</v>
      </c>
      <c r="B40" s="12" t="s">
        <v>110</v>
      </c>
      <c r="C40" s="13" t="s">
        <v>111</v>
      </c>
      <c r="D40" s="15">
        <v>70</v>
      </c>
      <c r="E40" s="17" t="str">
        <f t="shared" si="0"/>
        <v>N</v>
      </c>
    </row>
    <row r="41" spans="1:5" ht="16.5" customHeight="1">
      <c r="A41" s="11">
        <v>39</v>
      </c>
      <c r="B41" s="12" t="s">
        <v>112</v>
      </c>
      <c r="C41" s="13" t="s">
        <v>113</v>
      </c>
      <c r="D41" s="15">
        <v>70</v>
      </c>
      <c r="E41" s="17" t="str">
        <f t="shared" si="0"/>
        <v>N</v>
      </c>
    </row>
    <row r="42" spans="1:5" ht="16.5" customHeight="1">
      <c r="A42" s="11">
        <v>40</v>
      </c>
      <c r="B42" s="12" t="s">
        <v>114</v>
      </c>
      <c r="C42" s="13" t="s">
        <v>115</v>
      </c>
      <c r="D42" s="15">
        <v>52</v>
      </c>
      <c r="E42" s="17" t="str">
        <f t="shared" si="0"/>
        <v>N</v>
      </c>
    </row>
    <row r="43" spans="1:5" ht="16.5" customHeight="1">
      <c r="A43" s="11">
        <v>41</v>
      </c>
      <c r="B43" s="12" t="s">
        <v>116</v>
      </c>
      <c r="C43" s="13" t="s">
        <v>117</v>
      </c>
      <c r="D43" s="15">
        <v>59</v>
      </c>
      <c r="E43" s="17" t="str">
        <f t="shared" si="0"/>
        <v>N</v>
      </c>
    </row>
    <row r="44" spans="1:5" ht="16.5" customHeight="1">
      <c r="A44" s="11">
        <v>42</v>
      </c>
      <c r="B44" s="12" t="s">
        <v>118</v>
      </c>
      <c r="C44" s="13" t="s">
        <v>119</v>
      </c>
      <c r="D44" s="15">
        <v>61</v>
      </c>
      <c r="E44" s="17" t="str">
        <f t="shared" si="0"/>
        <v>N</v>
      </c>
    </row>
    <row r="45" spans="1:5" ht="16.5" customHeight="1">
      <c r="A45" s="11">
        <v>43</v>
      </c>
      <c r="B45" s="12" t="s">
        <v>120</v>
      </c>
      <c r="C45" s="13" t="s">
        <v>121</v>
      </c>
      <c r="D45" s="15">
        <v>47</v>
      </c>
      <c r="E45" s="17" t="str">
        <f t="shared" si="0"/>
        <v>Y</v>
      </c>
    </row>
    <row r="46" spans="1:5" ht="16.5" customHeight="1">
      <c r="A46" s="11">
        <v>44</v>
      </c>
      <c r="B46" s="12" t="s">
        <v>122</v>
      </c>
      <c r="C46" s="13" t="s">
        <v>123</v>
      </c>
      <c r="D46" s="15">
        <v>66</v>
      </c>
      <c r="E46" s="17" t="str">
        <f t="shared" si="0"/>
        <v>N</v>
      </c>
    </row>
    <row r="47" spans="1:5" ht="16.5" customHeight="1">
      <c r="A47" s="11">
        <v>45</v>
      </c>
      <c r="B47" s="12" t="s">
        <v>124</v>
      </c>
      <c r="C47" s="13" t="s">
        <v>125</v>
      </c>
      <c r="D47" s="15">
        <v>47</v>
      </c>
      <c r="E47" s="17" t="str">
        <f t="shared" si="0"/>
        <v>Y</v>
      </c>
    </row>
    <row r="48" spans="1:5" ht="16.5" customHeight="1">
      <c r="A48" s="11">
        <v>46</v>
      </c>
      <c r="B48" s="12" t="s">
        <v>126</v>
      </c>
      <c r="C48" s="13" t="s">
        <v>127</v>
      </c>
      <c r="D48" s="15">
        <v>63</v>
      </c>
      <c r="E48" s="17" t="str">
        <f t="shared" si="0"/>
        <v>N</v>
      </c>
    </row>
    <row r="49" spans="1:5" ht="16.5" customHeight="1">
      <c r="A49" s="11">
        <v>47</v>
      </c>
      <c r="B49" s="12" t="s">
        <v>128</v>
      </c>
      <c r="C49" s="13" t="s">
        <v>129</v>
      </c>
      <c r="D49" s="15">
        <v>63</v>
      </c>
      <c r="E49" s="17" t="str">
        <f t="shared" si="0"/>
        <v>N</v>
      </c>
    </row>
    <row r="50" spans="1:5" ht="16.5" customHeight="1">
      <c r="A50" s="11">
        <v>48</v>
      </c>
      <c r="B50" s="12" t="s">
        <v>130</v>
      </c>
      <c r="C50" s="13" t="s">
        <v>131</v>
      </c>
      <c r="D50" s="15">
        <v>47</v>
      </c>
      <c r="E50" s="17" t="str">
        <f t="shared" si="0"/>
        <v>Y</v>
      </c>
    </row>
    <row r="51" spans="1:5" ht="16.5" customHeight="1">
      <c r="A51" s="11">
        <v>49</v>
      </c>
      <c r="B51" s="12" t="s">
        <v>132</v>
      </c>
      <c r="C51" s="13" t="s">
        <v>133</v>
      </c>
      <c r="D51" s="15">
        <v>68</v>
      </c>
      <c r="E51" s="17" t="str">
        <f t="shared" si="0"/>
        <v>N</v>
      </c>
    </row>
    <row r="52" spans="1:5" ht="16.5" customHeight="1">
      <c r="A52" s="11">
        <v>50</v>
      </c>
      <c r="B52" s="12" t="s">
        <v>134</v>
      </c>
      <c r="C52" s="13" t="s">
        <v>135</v>
      </c>
      <c r="D52" s="15">
        <v>66</v>
      </c>
      <c r="E52" s="17" t="str">
        <f t="shared" si="0"/>
        <v>N</v>
      </c>
    </row>
    <row r="53" spans="1:5" ht="16.5" customHeight="1">
      <c r="A53" s="11">
        <v>51</v>
      </c>
      <c r="B53" s="12" t="s">
        <v>136</v>
      </c>
      <c r="C53" s="13" t="s">
        <v>137</v>
      </c>
      <c r="D53" s="15">
        <v>68</v>
      </c>
      <c r="E53" s="17" t="str">
        <f t="shared" si="0"/>
        <v>N</v>
      </c>
    </row>
    <row r="54" spans="1:5" ht="16.5" customHeight="1">
      <c r="A54" s="11">
        <v>52</v>
      </c>
      <c r="B54" s="12" t="s">
        <v>138</v>
      </c>
      <c r="C54" s="13" t="s">
        <v>139</v>
      </c>
      <c r="D54" s="15">
        <v>70</v>
      </c>
      <c r="E54" s="17" t="str">
        <f t="shared" si="0"/>
        <v>N</v>
      </c>
    </row>
    <row r="55" spans="1:5" ht="16.5" customHeight="1">
      <c r="A55" s="11">
        <v>53</v>
      </c>
      <c r="B55" s="12" t="s">
        <v>140</v>
      </c>
      <c r="C55" s="13" t="s">
        <v>141</v>
      </c>
      <c r="D55" s="15">
        <v>61</v>
      </c>
      <c r="E55" s="17" t="str">
        <f t="shared" si="0"/>
        <v>N</v>
      </c>
    </row>
    <row r="56" spans="1:5" ht="16.5" customHeight="1">
      <c r="A56" s="11">
        <v>54</v>
      </c>
      <c r="B56" s="12" t="s">
        <v>142</v>
      </c>
      <c r="C56" s="13" t="s">
        <v>143</v>
      </c>
      <c r="D56" s="15">
        <v>56</v>
      </c>
      <c r="E56" s="17" t="str">
        <f t="shared" si="0"/>
        <v>N</v>
      </c>
    </row>
    <row r="57" spans="1:5" ht="16.5" customHeight="1">
      <c r="A57" s="11">
        <v>55</v>
      </c>
      <c r="B57" s="12" t="s">
        <v>144</v>
      </c>
      <c r="C57" s="13" t="s">
        <v>145</v>
      </c>
      <c r="D57" s="15">
        <v>59</v>
      </c>
      <c r="E57" s="17" t="str">
        <f t="shared" si="0"/>
        <v>N</v>
      </c>
    </row>
    <row r="58" spans="1:5" ht="16.5" customHeight="1">
      <c r="A58" s="11">
        <v>56</v>
      </c>
      <c r="B58" s="12" t="s">
        <v>146</v>
      </c>
      <c r="C58" s="13" t="s">
        <v>147</v>
      </c>
      <c r="D58" s="15">
        <v>68</v>
      </c>
      <c r="E58" s="17" t="str">
        <f t="shared" si="0"/>
        <v>N</v>
      </c>
    </row>
    <row r="59" spans="1:5" ht="16.5" customHeight="1">
      <c r="A59" s="11">
        <v>57</v>
      </c>
      <c r="B59" s="12" t="s">
        <v>148</v>
      </c>
      <c r="C59" s="13" t="s">
        <v>149</v>
      </c>
      <c r="D59" s="15">
        <v>52</v>
      </c>
      <c r="E59" s="17" t="str">
        <f t="shared" si="0"/>
        <v>N</v>
      </c>
    </row>
    <row r="60" spans="1:5" ht="16.5" customHeight="1">
      <c r="A60" s="11">
        <v>58</v>
      </c>
      <c r="B60" s="12" t="s">
        <v>150</v>
      </c>
      <c r="C60" s="13" t="s">
        <v>151</v>
      </c>
      <c r="D60" s="15">
        <v>54</v>
      </c>
      <c r="E60" s="17" t="str">
        <f t="shared" si="0"/>
        <v>N</v>
      </c>
    </row>
    <row r="61" spans="1:5" ht="16.5" customHeight="1">
      <c r="A61" s="11">
        <v>59</v>
      </c>
      <c r="B61" s="12" t="s">
        <v>152</v>
      </c>
      <c r="C61" s="13" t="s">
        <v>153</v>
      </c>
      <c r="D61" s="15">
        <v>59</v>
      </c>
      <c r="E61" s="17" t="str">
        <f t="shared" si="0"/>
        <v>N</v>
      </c>
    </row>
    <row r="62" spans="1:5" ht="16.5" customHeight="1">
      <c r="A62" s="11">
        <v>60</v>
      </c>
      <c r="B62" s="12" t="s">
        <v>154</v>
      </c>
      <c r="C62" s="13" t="s">
        <v>155</v>
      </c>
      <c r="D62" s="15">
        <v>61</v>
      </c>
      <c r="E62" s="17" t="str">
        <f t="shared" si="0"/>
        <v>N</v>
      </c>
    </row>
    <row r="63" spans="1:5" ht="16.5" customHeight="1">
      <c r="A63" s="11">
        <v>61</v>
      </c>
      <c r="B63" s="12" t="s">
        <v>156</v>
      </c>
      <c r="C63" s="13" t="s">
        <v>157</v>
      </c>
      <c r="D63" s="15">
        <v>61</v>
      </c>
      <c r="E63" s="17" t="str">
        <f t="shared" si="0"/>
        <v>N</v>
      </c>
    </row>
    <row r="64" spans="1:5" ht="16.5" customHeight="1">
      <c r="A64" s="11">
        <v>62</v>
      </c>
      <c r="B64" s="12" t="s">
        <v>158</v>
      </c>
      <c r="C64" s="13" t="s">
        <v>159</v>
      </c>
      <c r="D64" s="15">
        <v>68</v>
      </c>
      <c r="E64" s="17" t="str">
        <f t="shared" si="0"/>
        <v>N</v>
      </c>
    </row>
    <row r="65" spans="1:5" ht="16.5" customHeight="1">
      <c r="A65" s="11">
        <v>63</v>
      </c>
      <c r="B65" s="12" t="s">
        <v>160</v>
      </c>
      <c r="C65" s="13" t="s">
        <v>161</v>
      </c>
      <c r="D65" s="15">
        <v>63</v>
      </c>
      <c r="E65" s="17" t="str">
        <f t="shared" si="0"/>
        <v>N</v>
      </c>
    </row>
    <row r="66" spans="1:5" ht="16.5" customHeight="1">
      <c r="A66" s="11">
        <v>64</v>
      </c>
      <c r="B66" s="12" t="s">
        <v>162</v>
      </c>
      <c r="C66" s="13" t="s">
        <v>163</v>
      </c>
      <c r="D66" s="15">
        <v>66</v>
      </c>
      <c r="E66" s="17" t="str">
        <f t="shared" si="0"/>
        <v>N</v>
      </c>
    </row>
    <row r="67" spans="1:5" ht="16.5" customHeight="1">
      <c r="A67" s="11">
        <v>65</v>
      </c>
      <c r="B67" s="12" t="s">
        <v>164</v>
      </c>
      <c r="C67" s="13" t="s">
        <v>165</v>
      </c>
      <c r="D67" s="15">
        <v>63</v>
      </c>
      <c r="E67" s="17" t="str">
        <f t="shared" si="0"/>
        <v>N</v>
      </c>
    </row>
    <row r="68" spans="1:5" ht="16.5" customHeight="1">
      <c r="A68" s="11">
        <v>66</v>
      </c>
      <c r="B68" s="12" t="s">
        <v>166</v>
      </c>
      <c r="C68" s="13" t="s">
        <v>167</v>
      </c>
      <c r="D68" s="15">
        <v>56</v>
      </c>
      <c r="E68" s="17" t="str">
        <f t="shared" ref="E68:E126" si="1">IF(D68&lt;=51,"Y","N")</f>
        <v>N</v>
      </c>
    </row>
    <row r="69" spans="1:5" ht="16.5" customHeight="1">
      <c r="A69" s="11">
        <v>67</v>
      </c>
      <c r="B69" s="12" t="s">
        <v>168</v>
      </c>
      <c r="C69" s="13" t="s">
        <v>169</v>
      </c>
      <c r="D69" s="15">
        <v>63</v>
      </c>
      <c r="E69" s="17" t="str">
        <f t="shared" si="1"/>
        <v>N</v>
      </c>
    </row>
    <row r="70" spans="1:5" ht="16.5" customHeight="1">
      <c r="A70" s="11">
        <v>68</v>
      </c>
      <c r="B70" s="12" t="s">
        <v>170</v>
      </c>
      <c r="C70" s="13" t="s">
        <v>171</v>
      </c>
      <c r="D70" s="15">
        <v>56</v>
      </c>
      <c r="E70" s="17" t="str">
        <f t="shared" si="1"/>
        <v>N</v>
      </c>
    </row>
    <row r="71" spans="1:5" ht="16.5" customHeight="1">
      <c r="A71" s="11">
        <v>69</v>
      </c>
      <c r="B71" s="12" t="s">
        <v>172</v>
      </c>
      <c r="C71" s="13" t="s">
        <v>173</v>
      </c>
      <c r="D71" s="15">
        <v>68</v>
      </c>
      <c r="E71" s="17" t="str">
        <f t="shared" si="1"/>
        <v>N</v>
      </c>
    </row>
    <row r="72" spans="1:5" ht="16.5" customHeight="1">
      <c r="A72" s="11">
        <v>70</v>
      </c>
      <c r="B72" s="12" t="s">
        <v>174</v>
      </c>
      <c r="C72" s="13" t="s">
        <v>175</v>
      </c>
      <c r="D72" s="15">
        <v>66</v>
      </c>
      <c r="E72" s="17" t="str">
        <f t="shared" si="1"/>
        <v>N</v>
      </c>
    </row>
    <row r="73" spans="1:5" ht="16.5" customHeight="1">
      <c r="A73" s="11">
        <v>71</v>
      </c>
      <c r="B73" s="12" t="s">
        <v>176</v>
      </c>
      <c r="C73" s="13" t="s">
        <v>177</v>
      </c>
      <c r="D73" s="15">
        <v>56</v>
      </c>
      <c r="E73" s="17" t="str">
        <f t="shared" si="1"/>
        <v>N</v>
      </c>
    </row>
    <row r="74" spans="1:5" ht="16.5" customHeight="1">
      <c r="A74" s="11">
        <v>72</v>
      </c>
      <c r="B74" s="12" t="s">
        <v>178</v>
      </c>
      <c r="C74" s="13" t="s">
        <v>179</v>
      </c>
      <c r="D74" s="15">
        <v>63</v>
      </c>
      <c r="E74" s="17" t="str">
        <f t="shared" si="1"/>
        <v>N</v>
      </c>
    </row>
    <row r="75" spans="1:5" ht="16.5" customHeight="1">
      <c r="A75" s="11">
        <v>73</v>
      </c>
      <c r="B75" s="12" t="s">
        <v>180</v>
      </c>
      <c r="C75" s="13" t="s">
        <v>181</v>
      </c>
      <c r="D75" s="15">
        <v>68</v>
      </c>
      <c r="E75" s="17" t="str">
        <f t="shared" si="1"/>
        <v>N</v>
      </c>
    </row>
    <row r="76" spans="1:5" ht="16.5" customHeight="1">
      <c r="A76" s="11">
        <v>74</v>
      </c>
      <c r="B76" s="12" t="s">
        <v>182</v>
      </c>
      <c r="C76" s="13" t="s">
        <v>183</v>
      </c>
      <c r="D76" s="15">
        <v>61</v>
      </c>
      <c r="E76" s="17" t="str">
        <f t="shared" si="1"/>
        <v>N</v>
      </c>
    </row>
    <row r="77" spans="1:5" ht="16.5" customHeight="1">
      <c r="A77" s="11">
        <v>75</v>
      </c>
      <c r="B77" s="12" t="s">
        <v>184</v>
      </c>
      <c r="C77" s="13" t="s">
        <v>185</v>
      </c>
      <c r="D77" s="15">
        <v>63</v>
      </c>
      <c r="E77" s="17" t="str">
        <f t="shared" si="1"/>
        <v>N</v>
      </c>
    </row>
    <row r="78" spans="1:5" ht="16.5" customHeight="1">
      <c r="A78" s="11">
        <v>76</v>
      </c>
      <c r="B78" s="12" t="s">
        <v>186</v>
      </c>
      <c r="C78" s="13" t="s">
        <v>187</v>
      </c>
      <c r="D78" s="15">
        <v>70</v>
      </c>
      <c r="E78" s="17" t="str">
        <f t="shared" si="1"/>
        <v>N</v>
      </c>
    </row>
    <row r="79" spans="1:5" ht="16.5" customHeight="1">
      <c r="A79" s="11">
        <v>77</v>
      </c>
      <c r="B79" s="12" t="s">
        <v>188</v>
      </c>
      <c r="C79" s="13" t="s">
        <v>189</v>
      </c>
      <c r="D79" s="15">
        <v>61</v>
      </c>
      <c r="E79" s="17" t="str">
        <f t="shared" si="1"/>
        <v>N</v>
      </c>
    </row>
    <row r="80" spans="1:5" ht="16.5" customHeight="1">
      <c r="A80" s="11">
        <v>78</v>
      </c>
      <c r="B80" s="12" t="s">
        <v>190</v>
      </c>
      <c r="C80" s="13" t="s">
        <v>191</v>
      </c>
      <c r="D80" s="15">
        <v>47</v>
      </c>
      <c r="E80" s="17" t="str">
        <f t="shared" si="1"/>
        <v>Y</v>
      </c>
    </row>
    <row r="81" spans="1:5" ht="16.5" customHeight="1">
      <c r="A81" s="11">
        <v>79</v>
      </c>
      <c r="B81" s="12" t="s">
        <v>192</v>
      </c>
      <c r="C81" s="13" t="s">
        <v>193</v>
      </c>
      <c r="D81" s="15">
        <v>66</v>
      </c>
      <c r="E81" s="17" t="str">
        <f t="shared" si="1"/>
        <v>N</v>
      </c>
    </row>
    <row r="82" spans="1:5" ht="16.5" customHeight="1">
      <c r="A82" s="11">
        <v>80</v>
      </c>
      <c r="B82" s="12" t="s">
        <v>194</v>
      </c>
      <c r="C82" s="13" t="s">
        <v>195</v>
      </c>
      <c r="D82" s="15">
        <v>66</v>
      </c>
      <c r="E82" s="17" t="str">
        <f t="shared" si="1"/>
        <v>N</v>
      </c>
    </row>
    <row r="83" spans="1:5" ht="16.5" customHeight="1">
      <c r="A83" s="11">
        <v>81</v>
      </c>
      <c r="B83" s="12" t="s">
        <v>196</v>
      </c>
      <c r="C83" s="13" t="s">
        <v>197</v>
      </c>
      <c r="D83" s="15">
        <v>59</v>
      </c>
      <c r="E83" s="17" t="str">
        <f t="shared" si="1"/>
        <v>N</v>
      </c>
    </row>
    <row r="84" spans="1:5" ht="16.5" customHeight="1">
      <c r="A84" s="11">
        <v>82</v>
      </c>
      <c r="B84" s="12" t="s">
        <v>198</v>
      </c>
      <c r="C84" s="13" t="s">
        <v>199</v>
      </c>
      <c r="D84" s="15">
        <v>63</v>
      </c>
      <c r="E84" s="17" t="str">
        <f t="shared" si="1"/>
        <v>N</v>
      </c>
    </row>
    <row r="85" spans="1:5" ht="16.5" customHeight="1">
      <c r="A85" s="11">
        <v>83</v>
      </c>
      <c r="B85" s="12" t="s">
        <v>200</v>
      </c>
      <c r="C85" s="13" t="s">
        <v>201</v>
      </c>
      <c r="D85" s="15">
        <v>70</v>
      </c>
      <c r="E85" s="17" t="str">
        <f t="shared" si="1"/>
        <v>N</v>
      </c>
    </row>
    <row r="86" spans="1:5" ht="16.5" customHeight="1">
      <c r="A86" s="11">
        <v>84</v>
      </c>
      <c r="B86" s="12" t="s">
        <v>202</v>
      </c>
      <c r="C86" s="13" t="s">
        <v>203</v>
      </c>
      <c r="D86" s="15">
        <v>56</v>
      </c>
      <c r="E86" s="17" t="str">
        <f t="shared" si="1"/>
        <v>N</v>
      </c>
    </row>
    <row r="87" spans="1:5" ht="16.5" customHeight="1">
      <c r="A87" s="11">
        <v>85</v>
      </c>
      <c r="B87" s="12" t="s">
        <v>204</v>
      </c>
      <c r="C87" s="13" t="s">
        <v>205</v>
      </c>
      <c r="D87" s="15">
        <v>68</v>
      </c>
      <c r="E87" s="17" t="str">
        <f t="shared" si="1"/>
        <v>N</v>
      </c>
    </row>
    <row r="88" spans="1:5" ht="16.5" customHeight="1">
      <c r="A88" s="11">
        <v>86</v>
      </c>
      <c r="B88" s="12" t="s">
        <v>206</v>
      </c>
      <c r="C88" s="13" t="s">
        <v>207</v>
      </c>
      <c r="D88" s="15">
        <v>68</v>
      </c>
      <c r="E88" s="17" t="str">
        <f t="shared" si="1"/>
        <v>N</v>
      </c>
    </row>
    <row r="89" spans="1:5" ht="16.5" customHeight="1">
      <c r="A89" s="11">
        <v>87</v>
      </c>
      <c r="B89" s="12" t="s">
        <v>208</v>
      </c>
      <c r="C89" s="13" t="s">
        <v>209</v>
      </c>
      <c r="D89" s="15">
        <v>70</v>
      </c>
      <c r="E89" s="17" t="str">
        <f t="shared" si="1"/>
        <v>N</v>
      </c>
    </row>
    <row r="90" spans="1:5" ht="16.5" customHeight="1">
      <c r="A90" s="11">
        <v>88</v>
      </c>
      <c r="B90" s="12" t="s">
        <v>210</v>
      </c>
      <c r="C90" s="13" t="s">
        <v>211</v>
      </c>
      <c r="D90" s="15">
        <v>68</v>
      </c>
      <c r="E90" s="17" t="str">
        <f t="shared" si="1"/>
        <v>N</v>
      </c>
    </row>
    <row r="91" spans="1:5" ht="16.5" customHeight="1">
      <c r="A91" s="11">
        <v>89</v>
      </c>
      <c r="B91" s="12" t="s">
        <v>212</v>
      </c>
      <c r="C91" s="13" t="s">
        <v>213</v>
      </c>
      <c r="D91" s="15">
        <v>54</v>
      </c>
      <c r="E91" s="17" t="str">
        <f t="shared" si="1"/>
        <v>N</v>
      </c>
    </row>
    <row r="92" spans="1:5" ht="16.5" customHeight="1">
      <c r="A92" s="11">
        <v>90</v>
      </c>
      <c r="B92" s="12" t="s">
        <v>214</v>
      </c>
      <c r="C92" s="13" t="s">
        <v>215</v>
      </c>
      <c r="D92" s="15">
        <v>70</v>
      </c>
      <c r="E92" s="17" t="str">
        <f t="shared" si="1"/>
        <v>N</v>
      </c>
    </row>
    <row r="93" spans="1:5" ht="16.5" customHeight="1">
      <c r="A93" s="11">
        <v>91</v>
      </c>
      <c r="B93" s="12" t="s">
        <v>216</v>
      </c>
      <c r="C93" s="13" t="s">
        <v>217</v>
      </c>
      <c r="D93" s="15">
        <v>61</v>
      </c>
      <c r="E93" s="17" t="str">
        <f t="shared" si="1"/>
        <v>N</v>
      </c>
    </row>
    <row r="94" spans="1:5" ht="16.5" customHeight="1">
      <c r="A94" s="11">
        <v>92</v>
      </c>
      <c r="B94" s="12" t="s">
        <v>218</v>
      </c>
      <c r="C94" s="13" t="s">
        <v>219</v>
      </c>
      <c r="D94" s="15">
        <v>56</v>
      </c>
      <c r="E94" s="17" t="str">
        <f t="shared" si="1"/>
        <v>N</v>
      </c>
    </row>
    <row r="95" spans="1:5" ht="16.5" customHeight="1">
      <c r="A95" s="11">
        <v>93</v>
      </c>
      <c r="B95" s="12" t="s">
        <v>220</v>
      </c>
      <c r="C95" s="13" t="s">
        <v>221</v>
      </c>
      <c r="D95" s="15">
        <v>59</v>
      </c>
      <c r="E95" s="17" t="str">
        <f t="shared" si="1"/>
        <v>N</v>
      </c>
    </row>
    <row r="96" spans="1:5" ht="16.5" customHeight="1">
      <c r="A96" s="11">
        <v>94</v>
      </c>
      <c r="B96" s="12" t="s">
        <v>222</v>
      </c>
      <c r="C96" s="13" t="s">
        <v>223</v>
      </c>
      <c r="D96" s="15">
        <v>68</v>
      </c>
      <c r="E96" s="17" t="str">
        <f t="shared" si="1"/>
        <v>N</v>
      </c>
    </row>
    <row r="97" spans="1:5" ht="16.5" customHeight="1">
      <c r="A97" s="11">
        <v>95</v>
      </c>
      <c r="B97" s="12" t="s">
        <v>224</v>
      </c>
      <c r="C97" s="13" t="s">
        <v>225</v>
      </c>
      <c r="D97" s="15">
        <v>63</v>
      </c>
      <c r="E97" s="17" t="str">
        <f t="shared" si="1"/>
        <v>N</v>
      </c>
    </row>
    <row r="98" spans="1:5" ht="16.5" customHeight="1">
      <c r="A98" s="11">
        <v>96</v>
      </c>
      <c r="B98" s="12" t="s">
        <v>226</v>
      </c>
      <c r="C98" s="13" t="s">
        <v>227</v>
      </c>
      <c r="D98" s="15">
        <v>68</v>
      </c>
      <c r="E98" s="17" t="str">
        <f t="shared" si="1"/>
        <v>N</v>
      </c>
    </row>
    <row r="99" spans="1:5" ht="16.5" customHeight="1">
      <c r="A99" s="11">
        <v>97</v>
      </c>
      <c r="B99" s="12" t="s">
        <v>228</v>
      </c>
      <c r="C99" s="13" t="s">
        <v>229</v>
      </c>
      <c r="D99" s="15">
        <v>68</v>
      </c>
      <c r="E99" s="17" t="str">
        <f t="shared" si="1"/>
        <v>N</v>
      </c>
    </row>
    <row r="100" spans="1:5" ht="16.5" customHeight="1">
      <c r="A100" s="11">
        <v>98</v>
      </c>
      <c r="B100" s="12" t="s">
        <v>230</v>
      </c>
      <c r="C100" s="13" t="s">
        <v>231</v>
      </c>
      <c r="D100" s="15">
        <v>56</v>
      </c>
      <c r="E100" s="17" t="str">
        <f t="shared" si="1"/>
        <v>N</v>
      </c>
    </row>
    <row r="101" spans="1:5" ht="16.5" customHeight="1">
      <c r="A101" s="11">
        <v>99</v>
      </c>
      <c r="B101" s="12" t="s">
        <v>232</v>
      </c>
      <c r="C101" s="13" t="s">
        <v>233</v>
      </c>
      <c r="D101" s="15">
        <v>70</v>
      </c>
      <c r="E101" s="17" t="str">
        <f t="shared" si="1"/>
        <v>N</v>
      </c>
    </row>
    <row r="102" spans="1:5" ht="16.5" customHeight="1">
      <c r="A102" s="11">
        <v>100</v>
      </c>
      <c r="B102" s="38" t="s">
        <v>234</v>
      </c>
      <c r="C102" s="19" t="s">
        <v>235</v>
      </c>
      <c r="D102" s="15">
        <v>66</v>
      </c>
      <c r="E102" s="17" t="str">
        <f t="shared" si="1"/>
        <v>N</v>
      </c>
    </row>
    <row r="103" spans="1:5" ht="16.5" customHeight="1">
      <c r="A103" s="11">
        <v>101</v>
      </c>
      <c r="B103" s="12" t="s">
        <v>236</v>
      </c>
      <c r="C103" s="13" t="s">
        <v>237</v>
      </c>
      <c r="D103" s="15">
        <v>63</v>
      </c>
      <c r="E103" s="17" t="str">
        <f t="shared" si="1"/>
        <v>N</v>
      </c>
    </row>
    <row r="104" spans="1:5" ht="16.5" customHeight="1">
      <c r="A104" s="11">
        <v>102</v>
      </c>
      <c r="B104" s="12" t="s">
        <v>238</v>
      </c>
      <c r="C104" s="13" t="s">
        <v>239</v>
      </c>
      <c r="D104" s="15">
        <v>68</v>
      </c>
      <c r="E104" s="17" t="str">
        <f t="shared" si="1"/>
        <v>N</v>
      </c>
    </row>
    <row r="105" spans="1:5" ht="16.5" customHeight="1">
      <c r="A105" s="11">
        <v>103</v>
      </c>
      <c r="B105" s="12" t="s">
        <v>240</v>
      </c>
      <c r="C105" s="13" t="s">
        <v>241</v>
      </c>
      <c r="D105" s="15">
        <v>70</v>
      </c>
      <c r="E105" s="17" t="str">
        <f t="shared" si="1"/>
        <v>N</v>
      </c>
    </row>
    <row r="106" spans="1:5" ht="16.5" customHeight="1">
      <c r="A106" s="11">
        <v>104</v>
      </c>
      <c r="B106" s="12" t="s">
        <v>242</v>
      </c>
      <c r="C106" s="13" t="s">
        <v>243</v>
      </c>
      <c r="D106" s="15">
        <v>56</v>
      </c>
      <c r="E106" s="17" t="str">
        <f t="shared" si="1"/>
        <v>N</v>
      </c>
    </row>
    <row r="107" spans="1:5" ht="16.5" customHeight="1">
      <c r="A107" s="11">
        <v>105</v>
      </c>
      <c r="B107" s="12" t="s">
        <v>244</v>
      </c>
      <c r="C107" s="13" t="s">
        <v>245</v>
      </c>
      <c r="D107" s="15">
        <v>68</v>
      </c>
      <c r="E107" s="17" t="str">
        <f t="shared" si="1"/>
        <v>N</v>
      </c>
    </row>
    <row r="108" spans="1:5" ht="16.5" customHeight="1">
      <c r="A108" s="11">
        <v>106</v>
      </c>
      <c r="B108" s="12" t="s">
        <v>246</v>
      </c>
      <c r="C108" s="13" t="s">
        <v>247</v>
      </c>
      <c r="D108" s="15">
        <v>70</v>
      </c>
      <c r="E108" s="17" t="str">
        <f t="shared" si="1"/>
        <v>N</v>
      </c>
    </row>
    <row r="109" spans="1:5" ht="16.5" customHeight="1">
      <c r="A109" s="11">
        <v>107</v>
      </c>
      <c r="B109" s="12" t="s">
        <v>248</v>
      </c>
      <c r="C109" s="13" t="s">
        <v>249</v>
      </c>
      <c r="D109" s="15">
        <v>66</v>
      </c>
      <c r="E109" s="17" t="str">
        <f t="shared" si="1"/>
        <v>N</v>
      </c>
    </row>
    <row r="110" spans="1:5" ht="16.5" customHeight="1">
      <c r="A110" s="11">
        <v>108</v>
      </c>
      <c r="B110" s="12" t="s">
        <v>250</v>
      </c>
      <c r="C110" s="13" t="s">
        <v>251</v>
      </c>
      <c r="D110" s="15">
        <v>47</v>
      </c>
      <c r="E110" s="17" t="str">
        <f t="shared" si="1"/>
        <v>Y</v>
      </c>
    </row>
    <row r="111" spans="1:5" ht="16.5" customHeight="1">
      <c r="A111" s="11">
        <v>109</v>
      </c>
      <c r="B111" s="12" t="s">
        <v>252</v>
      </c>
      <c r="C111" s="13" t="s">
        <v>253</v>
      </c>
      <c r="D111" s="15">
        <v>52</v>
      </c>
      <c r="E111" s="17" t="str">
        <f t="shared" si="1"/>
        <v>N</v>
      </c>
    </row>
    <row r="112" spans="1:5" ht="16.5" customHeight="1">
      <c r="A112" s="11">
        <v>110</v>
      </c>
      <c r="B112" s="12" t="s">
        <v>254</v>
      </c>
      <c r="C112" s="13" t="s">
        <v>255</v>
      </c>
      <c r="D112" s="15">
        <v>47</v>
      </c>
      <c r="E112" s="17" t="str">
        <f t="shared" si="1"/>
        <v>Y</v>
      </c>
    </row>
    <row r="113" spans="1:5" ht="16.5" customHeight="1">
      <c r="A113" s="11">
        <v>111</v>
      </c>
      <c r="B113" s="12" t="s">
        <v>256</v>
      </c>
      <c r="C113" s="13" t="s">
        <v>257</v>
      </c>
      <c r="D113" s="15">
        <v>70</v>
      </c>
      <c r="E113" s="17" t="str">
        <f t="shared" si="1"/>
        <v>N</v>
      </c>
    </row>
    <row r="114" spans="1:5" ht="16.5" customHeight="1">
      <c r="A114" s="11">
        <v>112</v>
      </c>
      <c r="B114" s="12" t="s">
        <v>258</v>
      </c>
      <c r="C114" s="13" t="s">
        <v>259</v>
      </c>
      <c r="D114" s="15">
        <v>70</v>
      </c>
      <c r="E114" s="17" t="str">
        <f t="shared" si="1"/>
        <v>N</v>
      </c>
    </row>
    <row r="115" spans="1:5" ht="16.5" customHeight="1">
      <c r="A115" s="11">
        <v>113</v>
      </c>
      <c r="B115" s="12" t="s">
        <v>260</v>
      </c>
      <c r="C115" s="13" t="s">
        <v>261</v>
      </c>
      <c r="D115" s="15">
        <v>63</v>
      </c>
      <c r="E115" s="17" t="str">
        <f t="shared" si="1"/>
        <v>N</v>
      </c>
    </row>
    <row r="116" spans="1:5" ht="16.5" customHeight="1">
      <c r="A116" s="11">
        <v>114</v>
      </c>
      <c r="B116" s="12" t="s">
        <v>262</v>
      </c>
      <c r="C116" s="13" t="s">
        <v>263</v>
      </c>
      <c r="D116" s="15">
        <v>59</v>
      </c>
      <c r="E116" s="17" t="str">
        <f t="shared" si="1"/>
        <v>N</v>
      </c>
    </row>
    <row r="117" spans="1:5" ht="16.5" customHeight="1">
      <c r="A117" s="11">
        <v>115</v>
      </c>
      <c r="B117" s="12" t="s">
        <v>264</v>
      </c>
      <c r="C117" s="13" t="s">
        <v>265</v>
      </c>
      <c r="D117" s="15">
        <v>66</v>
      </c>
      <c r="E117" s="17" t="str">
        <f t="shared" si="1"/>
        <v>N</v>
      </c>
    </row>
    <row r="118" spans="1:5" ht="16.5" customHeight="1">
      <c r="A118" s="11">
        <v>116</v>
      </c>
      <c r="B118" s="12" t="s">
        <v>266</v>
      </c>
      <c r="C118" s="13" t="s">
        <v>267</v>
      </c>
      <c r="D118" s="15">
        <v>56</v>
      </c>
      <c r="E118" s="17" t="str">
        <f t="shared" si="1"/>
        <v>N</v>
      </c>
    </row>
    <row r="119" spans="1:5" ht="16.5" customHeight="1">
      <c r="A119" s="11">
        <v>117</v>
      </c>
      <c r="B119" s="12" t="s">
        <v>268</v>
      </c>
      <c r="C119" s="13" t="s">
        <v>269</v>
      </c>
      <c r="D119" s="15">
        <v>56</v>
      </c>
      <c r="E119" s="17" t="str">
        <f t="shared" si="1"/>
        <v>N</v>
      </c>
    </row>
    <row r="120" spans="1:5" ht="16.5" customHeight="1">
      <c r="A120" s="11">
        <v>118</v>
      </c>
      <c r="B120" s="12" t="s">
        <v>270</v>
      </c>
      <c r="C120" s="13" t="s">
        <v>271</v>
      </c>
      <c r="D120" s="15">
        <v>68</v>
      </c>
      <c r="E120" s="17" t="str">
        <f t="shared" si="1"/>
        <v>N</v>
      </c>
    </row>
    <row r="121" spans="1:5" ht="16.5" customHeight="1">
      <c r="A121" s="11">
        <v>119</v>
      </c>
      <c r="B121" s="12" t="s">
        <v>272</v>
      </c>
      <c r="C121" s="20" t="s">
        <v>273</v>
      </c>
      <c r="D121" s="15">
        <v>56</v>
      </c>
      <c r="E121" s="17" t="str">
        <f t="shared" si="1"/>
        <v>N</v>
      </c>
    </row>
    <row r="122" spans="1:5" ht="16.5" customHeight="1">
      <c r="A122" s="11">
        <v>120</v>
      </c>
      <c r="B122" s="12" t="s">
        <v>274</v>
      </c>
      <c r="C122" s="20" t="s">
        <v>275</v>
      </c>
      <c r="D122" s="15">
        <v>61</v>
      </c>
      <c r="E122" s="17" t="str">
        <f t="shared" si="1"/>
        <v>N</v>
      </c>
    </row>
    <row r="123" spans="1:5" ht="16.5" customHeight="1">
      <c r="A123" s="11">
        <v>121</v>
      </c>
      <c r="B123" s="12" t="s">
        <v>276</v>
      </c>
      <c r="C123" s="20" t="s">
        <v>277</v>
      </c>
      <c r="D123" s="15">
        <v>54</v>
      </c>
      <c r="E123" s="17" t="str">
        <f t="shared" si="1"/>
        <v>N</v>
      </c>
    </row>
    <row r="124" spans="1:5" ht="16.5" customHeight="1">
      <c r="A124" s="11">
        <v>122</v>
      </c>
      <c r="B124" s="12" t="s">
        <v>278</v>
      </c>
      <c r="C124" s="20" t="s">
        <v>279</v>
      </c>
      <c r="D124" s="15">
        <v>47</v>
      </c>
      <c r="E124" s="17" t="str">
        <f t="shared" si="1"/>
        <v>Y</v>
      </c>
    </row>
    <row r="125" spans="1:5" ht="16.5" customHeight="1">
      <c r="A125" s="41">
        <v>123</v>
      </c>
      <c r="B125" s="38" t="s">
        <v>280</v>
      </c>
      <c r="C125" s="49" t="s">
        <v>281</v>
      </c>
      <c r="D125" s="15">
        <v>0</v>
      </c>
      <c r="E125" s="17" t="str">
        <f t="shared" si="1"/>
        <v>Y</v>
      </c>
    </row>
    <row r="126" spans="1:5" ht="16.5" customHeight="1">
      <c r="A126" s="11">
        <v>124</v>
      </c>
      <c r="B126" s="12" t="s">
        <v>282</v>
      </c>
      <c r="C126" s="40" t="s">
        <v>283</v>
      </c>
      <c r="D126" s="15">
        <v>52</v>
      </c>
      <c r="E126" s="17" t="str">
        <f t="shared" si="1"/>
        <v>N</v>
      </c>
    </row>
    <row r="127" spans="1:5" ht="13.5" customHeight="1">
      <c r="E127" s="64"/>
    </row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E3:E127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4" sqref="A4:O4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9"/>
    </row>
    <row r="2" spans="1:26" ht="19.5" customHeight="1">
      <c r="A2" s="114" t="s">
        <v>318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9"/>
    </row>
    <row r="3" spans="1:26" ht="19.5" customHeight="1">
      <c r="A3" s="114" t="s">
        <v>335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9"/>
    </row>
    <row r="4" spans="1:26" ht="19.5" customHeight="1">
      <c r="A4" s="114" t="s">
        <v>350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9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19.5" customHeight="1">
      <c r="A5" s="122" t="s">
        <v>25</v>
      </c>
      <c r="B5" s="121" t="s">
        <v>26</v>
      </c>
      <c r="C5" s="30" t="s">
        <v>27</v>
      </c>
      <c r="D5" s="122" t="s">
        <v>18</v>
      </c>
      <c r="E5" s="122" t="s">
        <v>19</v>
      </c>
      <c r="F5" s="122" t="s">
        <v>20</v>
      </c>
      <c r="G5" s="122" t="s">
        <v>21</v>
      </c>
      <c r="H5" s="122" t="s">
        <v>22</v>
      </c>
      <c r="I5" s="114" t="s">
        <v>319</v>
      </c>
      <c r="J5" s="95"/>
      <c r="K5" s="95"/>
      <c r="L5" s="95"/>
      <c r="M5" s="99"/>
      <c r="N5" s="122" t="s">
        <v>30</v>
      </c>
      <c r="O5" s="122" t="s">
        <v>30</v>
      </c>
      <c r="P5" s="7"/>
      <c r="Q5" s="7"/>
      <c r="R5" s="7"/>
      <c r="S5" s="7"/>
      <c r="T5" s="7"/>
      <c r="U5" s="7"/>
      <c r="V5" s="7"/>
      <c r="W5" s="7"/>
      <c r="X5" s="7"/>
      <c r="Y5" s="7"/>
    </row>
    <row r="6" spans="1:26" ht="19.5" customHeight="1">
      <c r="A6" s="123"/>
      <c r="B6" s="123"/>
      <c r="C6" s="30" t="s">
        <v>304</v>
      </c>
      <c r="D6" s="101"/>
      <c r="E6" s="101"/>
      <c r="F6" s="101"/>
      <c r="G6" s="101"/>
      <c r="H6" s="101"/>
      <c r="I6" s="122" t="s">
        <v>18</v>
      </c>
      <c r="J6" s="122" t="s">
        <v>19</v>
      </c>
      <c r="K6" s="122" t="s">
        <v>20</v>
      </c>
      <c r="L6" s="122" t="s">
        <v>21</v>
      </c>
      <c r="M6" s="122" t="s">
        <v>22</v>
      </c>
      <c r="N6" s="123"/>
      <c r="O6" s="123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3"/>
      <c r="B7" s="123"/>
      <c r="C7" s="30"/>
      <c r="D7" s="30" t="s">
        <v>30</v>
      </c>
      <c r="E7" s="30" t="s">
        <v>30</v>
      </c>
      <c r="F7" s="30" t="s">
        <v>30</v>
      </c>
      <c r="G7" s="30" t="s">
        <v>30</v>
      </c>
      <c r="H7" s="30" t="s">
        <v>30</v>
      </c>
      <c r="I7" s="101"/>
      <c r="J7" s="101"/>
      <c r="K7" s="101"/>
      <c r="L7" s="101"/>
      <c r="M7" s="101"/>
      <c r="N7" s="101"/>
      <c r="O7" s="10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01"/>
      <c r="B8" s="101"/>
      <c r="C8" s="30" t="s">
        <v>32</v>
      </c>
      <c r="D8" s="30">
        <f>' MID Term 1'!D6+'MID Term 2'!D6</f>
        <v>28</v>
      </c>
      <c r="E8" s="30">
        <f>' MID Term 1'!H6+'MID Term 2'!E6</f>
        <v>28</v>
      </c>
      <c r="F8" s="30">
        <f>' MID Term 1'!L6+'MID Term 2'!F6</f>
        <v>28</v>
      </c>
      <c r="G8" s="30">
        <f>' MID Term 1'!P6+'MID Term 2'!J6</f>
        <v>28</v>
      </c>
      <c r="H8" s="30">
        <f>' MID Term 1'!Q6+'MID Term 2'!N6</f>
        <v>28</v>
      </c>
      <c r="I8" s="130">
        <v>0.75</v>
      </c>
      <c r="J8" s="130">
        <v>0.75</v>
      </c>
      <c r="K8" s="130">
        <v>0.75</v>
      </c>
      <c r="L8" s="130">
        <v>0.75</v>
      </c>
      <c r="M8" s="130">
        <v>0.75</v>
      </c>
      <c r="N8" s="122">
        <f>SUM(D8:H8)</f>
        <v>140</v>
      </c>
      <c r="O8" s="122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4" t="s">
        <v>35</v>
      </c>
      <c r="B9" s="95"/>
      <c r="C9" s="99"/>
      <c r="D9" s="55">
        <v>0.75</v>
      </c>
      <c r="E9" s="55">
        <v>0.75</v>
      </c>
      <c r="F9" s="55">
        <v>0.75</v>
      </c>
      <c r="G9" s="55">
        <v>0.75</v>
      </c>
      <c r="H9" s="55">
        <v>0.75</v>
      </c>
      <c r="I9" s="101"/>
      <c r="J9" s="101"/>
      <c r="K9" s="101"/>
      <c r="L9" s="101"/>
      <c r="M9" s="101"/>
      <c r="N9" s="101"/>
      <c r="O9" s="10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11">
        <v>1</v>
      </c>
      <c r="B10" s="12" t="s">
        <v>36</v>
      </c>
      <c r="C10" s="12" t="s">
        <v>37</v>
      </c>
      <c r="D10" s="32">
        <f>' MID Term 1'!D7+'MID Term 2'!D7</f>
        <v>20</v>
      </c>
      <c r="E10" s="32">
        <f>' MID Term 1'!H7+'MID Term 2'!E7</f>
        <v>21</v>
      </c>
      <c r="F10" s="32">
        <f>' MID Term 1'!L7+'MID Term 2'!F7</f>
        <v>17</v>
      </c>
      <c r="G10" s="32">
        <f>' MID Term 1'!P7+'MID Term 2'!J7</f>
        <v>23</v>
      </c>
      <c r="H10" s="32">
        <f>' MID Term 1'!Q7+'MID Term 2'!N7</f>
        <v>26</v>
      </c>
      <c r="I10" s="32">
        <f t="shared" ref="I10:I133" si="0">IF((D10/$D$8)&gt;=$I$8,1,0)</f>
        <v>0</v>
      </c>
      <c r="J10" s="32">
        <f t="shared" ref="J10:J133" si="1">IF((E10/$E$8)&gt;=$J$8,1,0)</f>
        <v>1</v>
      </c>
      <c r="K10" s="32">
        <f t="shared" ref="K10:K133" si="2">IF((F10/$F$8)&gt;=$K$8,1,0)</f>
        <v>0</v>
      </c>
      <c r="L10" s="32">
        <f t="shared" ref="L10:L133" si="3">IF((G10/$G$8)&gt;=$L$8,1,0)</f>
        <v>1</v>
      </c>
      <c r="M10" s="32">
        <f t="shared" ref="M10:M133" si="4">IF((H10/$H$8)&gt;=$M$8,1,0)</f>
        <v>1</v>
      </c>
      <c r="N10" s="32">
        <f t="shared" ref="N10:N133" si="5">SUM(D10:H10)</f>
        <v>107</v>
      </c>
      <c r="O10" s="32">
        <f t="shared" ref="O10:O133" si="6">ROUND(N10/2,0)</f>
        <v>54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11">
        <v>2</v>
      </c>
      <c r="B11" s="12" t="s">
        <v>38</v>
      </c>
      <c r="C11" s="12" t="s">
        <v>39</v>
      </c>
      <c r="D11" s="32">
        <f>' MID Term 1'!D8+'MID Term 2'!D8</f>
        <v>28</v>
      </c>
      <c r="E11" s="32">
        <f>' MID Term 1'!H8+'MID Term 2'!E8</f>
        <v>28</v>
      </c>
      <c r="F11" s="32">
        <f>' MID Term 1'!L8+'MID Term 2'!F8</f>
        <v>28</v>
      </c>
      <c r="G11" s="32">
        <f>' MID Term 1'!P8+'MID Term 2'!J8</f>
        <v>28</v>
      </c>
      <c r="H11" s="32">
        <f>' MID Term 1'!Q8+'MID Term 2'!N8</f>
        <v>28</v>
      </c>
      <c r="I11" s="32">
        <f t="shared" si="0"/>
        <v>1</v>
      </c>
      <c r="J11" s="32">
        <f t="shared" si="1"/>
        <v>1</v>
      </c>
      <c r="K11" s="32">
        <f t="shared" si="2"/>
        <v>1</v>
      </c>
      <c r="L11" s="32">
        <f t="shared" si="3"/>
        <v>1</v>
      </c>
      <c r="M11" s="32">
        <f t="shared" si="4"/>
        <v>1</v>
      </c>
      <c r="N11" s="32">
        <f t="shared" si="5"/>
        <v>140</v>
      </c>
      <c r="O11" s="32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11">
        <v>3</v>
      </c>
      <c r="B12" s="12" t="s">
        <v>40</v>
      </c>
      <c r="C12" s="12" t="s">
        <v>41</v>
      </c>
      <c r="D12" s="32">
        <f>' MID Term 1'!D9+'MID Term 2'!D9</f>
        <v>28</v>
      </c>
      <c r="E12" s="32">
        <f>' MID Term 1'!H9+'MID Term 2'!E9</f>
        <v>28</v>
      </c>
      <c r="F12" s="32">
        <f>' MID Term 1'!L9+'MID Term 2'!F9</f>
        <v>28</v>
      </c>
      <c r="G12" s="32">
        <f>' MID Term 1'!P9+'MID Term 2'!J9</f>
        <v>28</v>
      </c>
      <c r="H12" s="32">
        <f>' MID Term 1'!Q9+'MID Term 2'!N9</f>
        <v>28</v>
      </c>
      <c r="I12" s="32">
        <f t="shared" si="0"/>
        <v>1</v>
      </c>
      <c r="J12" s="32">
        <f t="shared" si="1"/>
        <v>1</v>
      </c>
      <c r="K12" s="32">
        <f t="shared" si="2"/>
        <v>1</v>
      </c>
      <c r="L12" s="32">
        <f t="shared" si="3"/>
        <v>1</v>
      </c>
      <c r="M12" s="32">
        <f t="shared" si="4"/>
        <v>1</v>
      </c>
      <c r="N12" s="32">
        <f t="shared" si="5"/>
        <v>140</v>
      </c>
      <c r="O12" s="32">
        <f t="shared" si="6"/>
        <v>70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8"/>
    </row>
    <row r="13" spans="1:26" ht="19.5" customHeight="1">
      <c r="A13" s="11">
        <v>4</v>
      </c>
      <c r="B13" s="12" t="s">
        <v>42</v>
      </c>
      <c r="C13" s="12" t="s">
        <v>43</v>
      </c>
      <c r="D13" s="32">
        <f>' MID Term 1'!D10+'MID Term 2'!D10</f>
        <v>28</v>
      </c>
      <c r="E13" s="32">
        <f>' MID Term 1'!H10+'MID Term 2'!E10</f>
        <v>23</v>
      </c>
      <c r="F13" s="32">
        <f>' MID Term 1'!L10+'MID Term 2'!F10</f>
        <v>28</v>
      </c>
      <c r="G13" s="32">
        <f>' MID Term 1'!P10+'MID Term 2'!J10</f>
        <v>26</v>
      </c>
      <c r="H13" s="32">
        <f>' MID Term 1'!Q10+'MID Term 2'!N10</f>
        <v>26</v>
      </c>
      <c r="I13" s="32">
        <f t="shared" si="0"/>
        <v>1</v>
      </c>
      <c r="J13" s="32">
        <f t="shared" si="1"/>
        <v>1</v>
      </c>
      <c r="K13" s="32">
        <f t="shared" si="2"/>
        <v>1</v>
      </c>
      <c r="L13" s="32">
        <f t="shared" si="3"/>
        <v>1</v>
      </c>
      <c r="M13" s="32">
        <f t="shared" si="4"/>
        <v>1</v>
      </c>
      <c r="N13" s="32">
        <f t="shared" si="5"/>
        <v>131</v>
      </c>
      <c r="O13" s="32">
        <f t="shared" si="6"/>
        <v>66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8"/>
    </row>
    <row r="14" spans="1:26" ht="19.5" customHeight="1">
      <c r="A14" s="11">
        <v>5</v>
      </c>
      <c r="B14" s="12" t="s">
        <v>44</v>
      </c>
      <c r="C14" s="12" t="s">
        <v>45</v>
      </c>
      <c r="D14" s="32">
        <f>' MID Term 1'!D11+'MID Term 2'!D11</f>
        <v>18</v>
      </c>
      <c r="E14" s="32">
        <f>' MID Term 1'!H11+'MID Term 2'!E11</f>
        <v>26</v>
      </c>
      <c r="F14" s="32">
        <f>' MID Term 1'!L11+'MID Term 2'!F11</f>
        <v>21</v>
      </c>
      <c r="G14" s="32">
        <f>' MID Term 1'!P11+'MID Term 2'!J11</f>
        <v>24</v>
      </c>
      <c r="H14" s="32">
        <f>' MID Term 1'!Q11+'MID Term 2'!N11</f>
        <v>28</v>
      </c>
      <c r="I14" s="32">
        <f t="shared" si="0"/>
        <v>0</v>
      </c>
      <c r="J14" s="32">
        <f t="shared" si="1"/>
        <v>1</v>
      </c>
      <c r="K14" s="32">
        <f t="shared" si="2"/>
        <v>1</v>
      </c>
      <c r="L14" s="32">
        <f t="shared" si="3"/>
        <v>1</v>
      </c>
      <c r="M14" s="32">
        <f t="shared" si="4"/>
        <v>1</v>
      </c>
      <c r="N14" s="32">
        <f t="shared" si="5"/>
        <v>117</v>
      </c>
      <c r="O14" s="32">
        <f t="shared" si="6"/>
        <v>59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8"/>
    </row>
    <row r="15" spans="1:26" ht="19.5" customHeight="1">
      <c r="A15" s="11">
        <v>6</v>
      </c>
      <c r="B15" s="12" t="s">
        <v>46</v>
      </c>
      <c r="C15" s="12" t="s">
        <v>47</v>
      </c>
      <c r="D15" s="32">
        <f>' MID Term 1'!D12+'MID Term 2'!D12</f>
        <v>19</v>
      </c>
      <c r="E15" s="32">
        <f>' MID Term 1'!H12+'MID Term 2'!E12</f>
        <v>27</v>
      </c>
      <c r="F15" s="32">
        <f>' MID Term 1'!L12+'MID Term 2'!F12</f>
        <v>22</v>
      </c>
      <c r="G15" s="32">
        <f>' MID Term 1'!P12+'MID Term 2'!J12</f>
        <v>23</v>
      </c>
      <c r="H15" s="32">
        <f>' MID Term 1'!Q12+'MID Term 2'!N12</f>
        <v>26</v>
      </c>
      <c r="I15" s="32">
        <f t="shared" si="0"/>
        <v>0</v>
      </c>
      <c r="J15" s="32">
        <f t="shared" si="1"/>
        <v>1</v>
      </c>
      <c r="K15" s="32">
        <f t="shared" si="2"/>
        <v>1</v>
      </c>
      <c r="L15" s="32">
        <f t="shared" si="3"/>
        <v>1</v>
      </c>
      <c r="M15" s="32">
        <f t="shared" si="4"/>
        <v>1</v>
      </c>
      <c r="N15" s="32">
        <f t="shared" si="5"/>
        <v>117</v>
      </c>
      <c r="O15" s="32">
        <f t="shared" si="6"/>
        <v>59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8"/>
    </row>
    <row r="16" spans="1:26" ht="19.5" customHeight="1">
      <c r="A16" s="11">
        <v>7</v>
      </c>
      <c r="B16" s="12" t="s">
        <v>48</v>
      </c>
      <c r="C16" s="12" t="s">
        <v>49</v>
      </c>
      <c r="D16" s="32">
        <f>' MID Term 1'!D13+'MID Term 2'!D13</f>
        <v>28</v>
      </c>
      <c r="E16" s="32">
        <f>' MID Term 1'!H13+'MID Term 2'!E13</f>
        <v>25</v>
      </c>
      <c r="F16" s="32">
        <f>' MID Term 1'!L13+'MID Term 2'!F13</f>
        <v>27</v>
      </c>
      <c r="G16" s="32">
        <f>' MID Term 1'!P13+'MID Term 2'!J13</f>
        <v>27</v>
      </c>
      <c r="H16" s="32">
        <f>' MID Term 1'!Q13+'MID Term 2'!N13</f>
        <v>28</v>
      </c>
      <c r="I16" s="32">
        <f t="shared" si="0"/>
        <v>1</v>
      </c>
      <c r="J16" s="32">
        <f t="shared" si="1"/>
        <v>1</v>
      </c>
      <c r="K16" s="32">
        <f t="shared" si="2"/>
        <v>1</v>
      </c>
      <c r="L16" s="32">
        <f t="shared" si="3"/>
        <v>1</v>
      </c>
      <c r="M16" s="32">
        <f t="shared" si="4"/>
        <v>1</v>
      </c>
      <c r="N16" s="32">
        <f t="shared" si="5"/>
        <v>135</v>
      </c>
      <c r="O16" s="32">
        <f t="shared" si="6"/>
        <v>68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8"/>
    </row>
    <row r="17" spans="1:26" ht="19.5" customHeight="1">
      <c r="A17" s="11">
        <v>8</v>
      </c>
      <c r="B17" s="12" t="s">
        <v>50</v>
      </c>
      <c r="C17" s="12" t="s">
        <v>51</v>
      </c>
      <c r="D17" s="32">
        <f>' MID Term 1'!D14+'MID Term 2'!D14</f>
        <v>28</v>
      </c>
      <c r="E17" s="32">
        <f>' MID Term 1'!H14+'MID Term 2'!E14</f>
        <v>28</v>
      </c>
      <c r="F17" s="32">
        <f>' MID Term 1'!L14+'MID Term 2'!F14</f>
        <v>28</v>
      </c>
      <c r="G17" s="32">
        <f>' MID Term 1'!P14+'MID Term 2'!J14</f>
        <v>28</v>
      </c>
      <c r="H17" s="32">
        <f>' MID Term 1'!Q14+'MID Term 2'!N14</f>
        <v>28</v>
      </c>
      <c r="I17" s="32">
        <f t="shared" si="0"/>
        <v>1</v>
      </c>
      <c r="J17" s="32">
        <f t="shared" si="1"/>
        <v>1</v>
      </c>
      <c r="K17" s="32">
        <f t="shared" si="2"/>
        <v>1</v>
      </c>
      <c r="L17" s="32">
        <f t="shared" si="3"/>
        <v>1</v>
      </c>
      <c r="M17" s="32">
        <f t="shared" si="4"/>
        <v>1</v>
      </c>
      <c r="N17" s="32">
        <f t="shared" si="5"/>
        <v>140</v>
      </c>
      <c r="O17" s="32">
        <f t="shared" si="6"/>
        <v>70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8"/>
    </row>
    <row r="18" spans="1:26" ht="19.5" customHeight="1">
      <c r="A18" s="11">
        <v>9</v>
      </c>
      <c r="B18" s="12" t="s">
        <v>52</v>
      </c>
      <c r="C18" s="12" t="s">
        <v>53</v>
      </c>
      <c r="D18" s="32">
        <f>' MID Term 1'!D15+'MID Term 2'!D15</f>
        <v>28</v>
      </c>
      <c r="E18" s="32">
        <f>' MID Term 1'!H15+'MID Term 2'!E15</f>
        <v>28</v>
      </c>
      <c r="F18" s="32">
        <f>' MID Term 1'!L15+'MID Term 2'!F15</f>
        <v>28</v>
      </c>
      <c r="G18" s="32">
        <f>' MID Term 1'!P15+'MID Term 2'!J15</f>
        <v>28</v>
      </c>
      <c r="H18" s="32">
        <f>' MID Term 1'!Q15+'MID Term 2'!N15</f>
        <v>28</v>
      </c>
      <c r="I18" s="32">
        <f t="shared" si="0"/>
        <v>1</v>
      </c>
      <c r="J18" s="32">
        <f t="shared" si="1"/>
        <v>1</v>
      </c>
      <c r="K18" s="32">
        <f t="shared" si="2"/>
        <v>1</v>
      </c>
      <c r="L18" s="32">
        <f t="shared" si="3"/>
        <v>1</v>
      </c>
      <c r="M18" s="32">
        <f t="shared" si="4"/>
        <v>1</v>
      </c>
      <c r="N18" s="32">
        <f t="shared" si="5"/>
        <v>140</v>
      </c>
      <c r="O18" s="32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8"/>
    </row>
    <row r="19" spans="1:26" ht="19.5" customHeight="1">
      <c r="A19" s="11">
        <v>10</v>
      </c>
      <c r="B19" s="12" t="s">
        <v>54</v>
      </c>
      <c r="C19" s="12" t="s">
        <v>55</v>
      </c>
      <c r="D19" s="32">
        <f>' MID Term 1'!D16+'MID Term 2'!D16</f>
        <v>24</v>
      </c>
      <c r="E19" s="32">
        <f>' MID Term 1'!H16+'MID Term 2'!E16</f>
        <v>27</v>
      </c>
      <c r="F19" s="32">
        <f>' MID Term 1'!L16+'MID Term 2'!F16</f>
        <v>31</v>
      </c>
      <c r="G19" s="32">
        <f>' MID Term 1'!P16+'MID Term 2'!J16</f>
        <v>19</v>
      </c>
      <c r="H19" s="32">
        <f>' MID Term 1'!Q16+'MID Term 2'!N16</f>
        <v>25</v>
      </c>
      <c r="I19" s="32">
        <f t="shared" si="0"/>
        <v>1</v>
      </c>
      <c r="J19" s="32">
        <f t="shared" si="1"/>
        <v>1</v>
      </c>
      <c r="K19" s="32">
        <f t="shared" si="2"/>
        <v>1</v>
      </c>
      <c r="L19" s="32">
        <f t="shared" si="3"/>
        <v>0</v>
      </c>
      <c r="M19" s="32">
        <f t="shared" si="4"/>
        <v>1</v>
      </c>
      <c r="N19" s="32">
        <f t="shared" si="5"/>
        <v>126</v>
      </c>
      <c r="O19" s="32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8"/>
    </row>
    <row r="20" spans="1:26" ht="19.5" customHeight="1">
      <c r="A20" s="11">
        <v>11</v>
      </c>
      <c r="B20" s="12" t="s">
        <v>56</v>
      </c>
      <c r="C20" s="12" t="s">
        <v>57</v>
      </c>
      <c r="D20" s="32">
        <f>' MID Term 1'!D17+'MID Term 2'!D17</f>
        <v>24</v>
      </c>
      <c r="E20" s="32">
        <f>' MID Term 1'!H17+'MID Term 2'!E17</f>
        <v>21</v>
      </c>
      <c r="F20" s="32">
        <f>' MID Term 1'!L17+'MID Term 2'!F17</f>
        <v>26</v>
      </c>
      <c r="G20" s="32">
        <f>' MID Term 1'!P17+'MID Term 2'!J17</f>
        <v>19</v>
      </c>
      <c r="H20" s="32">
        <f>' MID Term 1'!Q17+'MID Term 2'!N17</f>
        <v>27</v>
      </c>
      <c r="I20" s="32">
        <f t="shared" si="0"/>
        <v>1</v>
      </c>
      <c r="J20" s="32">
        <f t="shared" si="1"/>
        <v>1</v>
      </c>
      <c r="K20" s="32">
        <f t="shared" si="2"/>
        <v>1</v>
      </c>
      <c r="L20" s="32">
        <f t="shared" si="3"/>
        <v>0</v>
      </c>
      <c r="M20" s="32">
        <f t="shared" si="4"/>
        <v>1</v>
      </c>
      <c r="N20" s="32">
        <f t="shared" si="5"/>
        <v>117</v>
      </c>
      <c r="O20" s="32">
        <f t="shared" si="6"/>
        <v>59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8"/>
    </row>
    <row r="21" spans="1:26" ht="19.5" customHeight="1">
      <c r="A21" s="11">
        <v>12</v>
      </c>
      <c r="B21" s="12" t="s">
        <v>58</v>
      </c>
      <c r="C21" s="12" t="s">
        <v>59</v>
      </c>
      <c r="D21" s="32">
        <f>' MID Term 1'!D18+'MID Term 2'!D18</f>
        <v>20</v>
      </c>
      <c r="E21" s="32">
        <f>' MID Term 1'!H18+'MID Term 2'!E18</f>
        <v>25</v>
      </c>
      <c r="F21" s="32">
        <f>' MID Term 1'!L18+'MID Term 2'!F18</f>
        <v>21</v>
      </c>
      <c r="G21" s="32">
        <f>' MID Term 1'!P18+'MID Term 2'!J18</f>
        <v>23</v>
      </c>
      <c r="H21" s="32">
        <f>' MID Term 1'!Q18+'MID Term 2'!N18</f>
        <v>28</v>
      </c>
      <c r="I21" s="32">
        <f t="shared" si="0"/>
        <v>0</v>
      </c>
      <c r="J21" s="32">
        <f t="shared" si="1"/>
        <v>1</v>
      </c>
      <c r="K21" s="32">
        <f t="shared" si="2"/>
        <v>1</v>
      </c>
      <c r="L21" s="32">
        <f t="shared" si="3"/>
        <v>1</v>
      </c>
      <c r="M21" s="32">
        <f t="shared" si="4"/>
        <v>1</v>
      </c>
      <c r="N21" s="32">
        <f t="shared" si="5"/>
        <v>117</v>
      </c>
      <c r="O21" s="32">
        <f t="shared" si="6"/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8"/>
    </row>
    <row r="22" spans="1:26" ht="19.5" customHeight="1">
      <c r="A22" s="11">
        <v>13</v>
      </c>
      <c r="B22" s="12" t="s">
        <v>60</v>
      </c>
      <c r="C22" s="12" t="s">
        <v>61</v>
      </c>
      <c r="D22" s="32">
        <f>' MID Term 1'!D19+'MID Term 2'!D19</f>
        <v>23</v>
      </c>
      <c r="E22" s="32">
        <f>' MID Term 1'!H19+'MID Term 2'!E19</f>
        <v>28</v>
      </c>
      <c r="F22" s="32">
        <f>' MID Term 1'!L19+'MID Term 2'!F19</f>
        <v>28</v>
      </c>
      <c r="G22" s="32">
        <f>' MID Term 1'!P19+'MID Term 2'!J19</f>
        <v>25</v>
      </c>
      <c r="H22" s="32">
        <f>' MID Term 1'!Q19+'MID Term 2'!N19</f>
        <v>27</v>
      </c>
      <c r="I22" s="32">
        <f t="shared" si="0"/>
        <v>1</v>
      </c>
      <c r="J22" s="32">
        <f t="shared" si="1"/>
        <v>1</v>
      </c>
      <c r="K22" s="32">
        <f t="shared" si="2"/>
        <v>1</v>
      </c>
      <c r="L22" s="32">
        <f t="shared" si="3"/>
        <v>1</v>
      </c>
      <c r="M22" s="32">
        <f t="shared" si="4"/>
        <v>1</v>
      </c>
      <c r="N22" s="32">
        <f t="shared" si="5"/>
        <v>131</v>
      </c>
      <c r="O22" s="32">
        <f t="shared" si="6"/>
        <v>66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11">
        <v>14</v>
      </c>
      <c r="B23" s="12" t="s">
        <v>62</v>
      </c>
      <c r="C23" s="12" t="s">
        <v>63</v>
      </c>
      <c r="D23" s="32">
        <f>' MID Term 1'!D20+'MID Term 2'!D20</f>
        <v>26</v>
      </c>
      <c r="E23" s="32">
        <f>' MID Term 1'!H20+'MID Term 2'!E20</f>
        <v>28</v>
      </c>
      <c r="F23" s="32">
        <f>' MID Term 1'!L20+'MID Term 2'!F20</f>
        <v>27</v>
      </c>
      <c r="G23" s="32">
        <f>' MID Term 1'!P20+'MID Term 2'!J20</f>
        <v>28</v>
      </c>
      <c r="H23" s="32">
        <f>' MID Term 1'!Q20+'MID Term 2'!N20</f>
        <v>26</v>
      </c>
      <c r="I23" s="32">
        <f t="shared" si="0"/>
        <v>1</v>
      </c>
      <c r="J23" s="32">
        <f t="shared" si="1"/>
        <v>1</v>
      </c>
      <c r="K23" s="32">
        <f t="shared" si="2"/>
        <v>1</v>
      </c>
      <c r="L23" s="32">
        <f t="shared" si="3"/>
        <v>1</v>
      </c>
      <c r="M23" s="32">
        <f t="shared" si="4"/>
        <v>1</v>
      </c>
      <c r="N23" s="32">
        <f t="shared" si="5"/>
        <v>135</v>
      </c>
      <c r="O23" s="32">
        <f t="shared" si="6"/>
        <v>68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1">
        <v>15</v>
      </c>
      <c r="B24" s="12" t="s">
        <v>64</v>
      </c>
      <c r="C24" s="12" t="s">
        <v>65</v>
      </c>
      <c r="D24" s="32">
        <f>' MID Term 1'!D21+'MID Term 2'!D21</f>
        <v>22</v>
      </c>
      <c r="E24" s="32">
        <f>' MID Term 1'!H21+'MID Term 2'!E21</f>
        <v>20</v>
      </c>
      <c r="F24" s="32">
        <f>' MID Term 1'!L21+'MID Term 2'!F21</f>
        <v>24</v>
      </c>
      <c r="G24" s="32">
        <f>' MID Term 1'!P21+'MID Term 2'!J21</f>
        <v>21</v>
      </c>
      <c r="H24" s="32">
        <f>' MID Term 1'!Q21+'MID Term 2'!N21</f>
        <v>25</v>
      </c>
      <c r="I24" s="32">
        <f t="shared" si="0"/>
        <v>1</v>
      </c>
      <c r="J24" s="32">
        <f t="shared" si="1"/>
        <v>0</v>
      </c>
      <c r="K24" s="32">
        <f t="shared" si="2"/>
        <v>1</v>
      </c>
      <c r="L24" s="32">
        <f t="shared" si="3"/>
        <v>1</v>
      </c>
      <c r="M24" s="32">
        <f t="shared" si="4"/>
        <v>1</v>
      </c>
      <c r="N24" s="32">
        <f t="shared" si="5"/>
        <v>112</v>
      </c>
      <c r="O24" s="32">
        <f t="shared" si="6"/>
        <v>56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">
        <v>16</v>
      </c>
      <c r="B25" s="12" t="s">
        <v>66</v>
      </c>
      <c r="C25" s="12" t="s">
        <v>67</v>
      </c>
      <c r="D25" s="32">
        <f>' MID Term 1'!D22+'MID Term 2'!D22</f>
        <v>22</v>
      </c>
      <c r="E25" s="32">
        <f>' MID Term 1'!H22+'MID Term 2'!E22</f>
        <v>28</v>
      </c>
      <c r="F25" s="32">
        <f>' MID Term 1'!L22+'MID Term 2'!F22</f>
        <v>26</v>
      </c>
      <c r="G25" s="32">
        <f>' MID Term 1'!P22+'MID Term 2'!J22</f>
        <v>23</v>
      </c>
      <c r="H25" s="32">
        <f>' MID Term 1'!Q22+'MID Term 2'!N22</f>
        <v>27</v>
      </c>
      <c r="I25" s="32">
        <f t="shared" si="0"/>
        <v>1</v>
      </c>
      <c r="J25" s="32">
        <f t="shared" si="1"/>
        <v>1</v>
      </c>
      <c r="K25" s="32">
        <f t="shared" si="2"/>
        <v>1</v>
      </c>
      <c r="L25" s="32">
        <f t="shared" si="3"/>
        <v>1</v>
      </c>
      <c r="M25" s="32">
        <f t="shared" si="4"/>
        <v>1</v>
      </c>
      <c r="N25" s="32">
        <f t="shared" si="5"/>
        <v>126</v>
      </c>
      <c r="O25" s="32">
        <f t="shared" si="6"/>
        <v>63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">
        <v>17</v>
      </c>
      <c r="B26" s="12" t="s">
        <v>68</v>
      </c>
      <c r="C26" s="12" t="s">
        <v>69</v>
      </c>
      <c r="D26" s="32">
        <f>' MID Term 1'!D23+'MID Term 2'!D23</f>
        <v>21</v>
      </c>
      <c r="E26" s="32">
        <f>' MID Term 1'!H23+'MID Term 2'!E23</f>
        <v>22</v>
      </c>
      <c r="F26" s="32">
        <f>' MID Term 1'!L23+'MID Term 2'!F23</f>
        <v>23</v>
      </c>
      <c r="G26" s="32">
        <f>' MID Term 1'!P23+'MID Term 2'!J23</f>
        <v>19</v>
      </c>
      <c r="H26" s="32">
        <f>' MID Term 1'!Q23+'MID Term 2'!N23</f>
        <v>27</v>
      </c>
      <c r="I26" s="32">
        <f t="shared" si="0"/>
        <v>1</v>
      </c>
      <c r="J26" s="32">
        <f t="shared" si="1"/>
        <v>1</v>
      </c>
      <c r="K26" s="32">
        <f t="shared" si="2"/>
        <v>1</v>
      </c>
      <c r="L26" s="32">
        <f t="shared" si="3"/>
        <v>0</v>
      </c>
      <c r="M26" s="32">
        <f t="shared" si="4"/>
        <v>1</v>
      </c>
      <c r="N26" s="32">
        <f t="shared" si="5"/>
        <v>112</v>
      </c>
      <c r="O26" s="32">
        <f t="shared" si="6"/>
        <v>56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1">
        <v>18</v>
      </c>
      <c r="B27" s="12" t="s">
        <v>70</v>
      </c>
      <c r="C27" s="12" t="s">
        <v>71</v>
      </c>
      <c r="D27" s="32">
        <f>' MID Term 1'!D24+'MID Term 2'!D24</f>
        <v>25</v>
      </c>
      <c r="E27" s="32">
        <f>' MID Term 1'!H24+'MID Term 2'!E24</f>
        <v>28</v>
      </c>
      <c r="F27" s="32">
        <f>' MID Term 1'!L24+'MID Term 2'!F24</f>
        <v>31</v>
      </c>
      <c r="G27" s="32">
        <f>' MID Term 1'!P24+'MID Term 2'!J24</f>
        <v>23</v>
      </c>
      <c r="H27" s="32">
        <f>' MID Term 1'!Q24+'MID Term 2'!N24</f>
        <v>28</v>
      </c>
      <c r="I27" s="32">
        <f t="shared" si="0"/>
        <v>1</v>
      </c>
      <c r="J27" s="32">
        <f t="shared" si="1"/>
        <v>1</v>
      </c>
      <c r="K27" s="32">
        <f t="shared" si="2"/>
        <v>1</v>
      </c>
      <c r="L27" s="32">
        <f t="shared" si="3"/>
        <v>1</v>
      </c>
      <c r="M27" s="32">
        <f t="shared" si="4"/>
        <v>1</v>
      </c>
      <c r="N27" s="32">
        <f t="shared" si="5"/>
        <v>135</v>
      </c>
      <c r="O27" s="32">
        <f t="shared" si="6"/>
        <v>68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11">
        <v>19</v>
      </c>
      <c r="B28" s="12" t="s">
        <v>72</v>
      </c>
      <c r="C28" s="12" t="s">
        <v>73</v>
      </c>
      <c r="D28" s="32">
        <f>' MID Term 1'!D25+'MID Term 2'!D25</f>
        <v>26</v>
      </c>
      <c r="E28" s="32">
        <f>' MID Term 1'!H25+'MID Term 2'!E25</f>
        <v>27</v>
      </c>
      <c r="F28" s="32">
        <f>' MID Term 1'!L25+'MID Term 2'!F25</f>
        <v>28</v>
      </c>
      <c r="G28" s="32">
        <f>' MID Term 1'!P25+'MID Term 2'!J25</f>
        <v>28</v>
      </c>
      <c r="H28" s="32">
        <f>' MID Term 1'!Q25+'MID Term 2'!N25</f>
        <v>26</v>
      </c>
      <c r="I28" s="32">
        <f t="shared" si="0"/>
        <v>1</v>
      </c>
      <c r="J28" s="32">
        <f t="shared" si="1"/>
        <v>1</v>
      </c>
      <c r="K28" s="32">
        <f t="shared" si="2"/>
        <v>1</v>
      </c>
      <c r="L28" s="32">
        <f t="shared" si="3"/>
        <v>1</v>
      </c>
      <c r="M28" s="32">
        <f t="shared" si="4"/>
        <v>1</v>
      </c>
      <c r="N28" s="32">
        <f t="shared" si="5"/>
        <v>135</v>
      </c>
      <c r="O28" s="32">
        <f t="shared" si="6"/>
        <v>68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">
        <v>20</v>
      </c>
      <c r="B29" s="12" t="s">
        <v>74</v>
      </c>
      <c r="C29" s="12" t="s">
        <v>75</v>
      </c>
      <c r="D29" s="32">
        <f>' MID Term 1'!D26+'MID Term 2'!D26</f>
        <v>23</v>
      </c>
      <c r="E29" s="32">
        <f>' MID Term 1'!H26+'MID Term 2'!E26</f>
        <v>21</v>
      </c>
      <c r="F29" s="32">
        <f>' MID Term 1'!L26+'MID Term 2'!F26</f>
        <v>23</v>
      </c>
      <c r="G29" s="32">
        <f>' MID Term 1'!P26+'MID Term 2'!J26</f>
        <v>24</v>
      </c>
      <c r="H29" s="32">
        <f>' MID Term 1'!Q26+'MID Term 2'!N26</f>
        <v>26</v>
      </c>
      <c r="I29" s="32">
        <f t="shared" si="0"/>
        <v>1</v>
      </c>
      <c r="J29" s="32">
        <f t="shared" si="1"/>
        <v>1</v>
      </c>
      <c r="K29" s="32">
        <f t="shared" si="2"/>
        <v>1</v>
      </c>
      <c r="L29" s="32">
        <f t="shared" si="3"/>
        <v>1</v>
      </c>
      <c r="M29" s="32">
        <f t="shared" si="4"/>
        <v>1</v>
      </c>
      <c r="N29" s="32">
        <f t="shared" si="5"/>
        <v>117</v>
      </c>
      <c r="O29" s="32">
        <f t="shared" si="6"/>
        <v>59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">
        <v>21</v>
      </c>
      <c r="B30" s="12" t="s">
        <v>76</v>
      </c>
      <c r="C30" s="12" t="s">
        <v>77</v>
      </c>
      <c r="D30" s="32">
        <f>' MID Term 1'!D27+'MID Term 2'!D27</f>
        <v>26</v>
      </c>
      <c r="E30" s="32">
        <f>' MID Term 1'!H27+'MID Term 2'!E27</f>
        <v>27</v>
      </c>
      <c r="F30" s="32">
        <f>' MID Term 1'!L27+'MID Term 2'!F27</f>
        <v>28</v>
      </c>
      <c r="G30" s="32">
        <f>' MID Term 1'!P27+'MID Term 2'!J27</f>
        <v>26</v>
      </c>
      <c r="H30" s="32">
        <f>' MID Term 1'!Q27+'MID Term 2'!N27</f>
        <v>28</v>
      </c>
      <c r="I30" s="32">
        <f t="shared" si="0"/>
        <v>1</v>
      </c>
      <c r="J30" s="32">
        <f t="shared" si="1"/>
        <v>1</v>
      </c>
      <c r="K30" s="32">
        <f t="shared" si="2"/>
        <v>1</v>
      </c>
      <c r="L30" s="32">
        <f t="shared" si="3"/>
        <v>1</v>
      </c>
      <c r="M30" s="32">
        <f t="shared" si="4"/>
        <v>1</v>
      </c>
      <c r="N30" s="32">
        <f t="shared" si="5"/>
        <v>135</v>
      </c>
      <c r="O30" s="32">
        <f t="shared" si="6"/>
        <v>68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">
        <v>22</v>
      </c>
      <c r="B31" s="12" t="s">
        <v>78</v>
      </c>
      <c r="C31" s="12" t="s">
        <v>79</v>
      </c>
      <c r="D31" s="32">
        <f>' MID Term 1'!D28+'MID Term 2'!D28</f>
        <v>20</v>
      </c>
      <c r="E31" s="32">
        <f>' MID Term 1'!H28+'MID Term 2'!E28</f>
        <v>22</v>
      </c>
      <c r="F31" s="32">
        <f>' MID Term 1'!L28+'MID Term 2'!F28</f>
        <v>21</v>
      </c>
      <c r="G31" s="32">
        <f>' MID Term 1'!P28+'MID Term 2'!J28</f>
        <v>23</v>
      </c>
      <c r="H31" s="32">
        <f>' MID Term 1'!Q28+'MID Term 2'!N28</f>
        <v>26</v>
      </c>
      <c r="I31" s="32">
        <f t="shared" si="0"/>
        <v>0</v>
      </c>
      <c r="J31" s="32">
        <f t="shared" si="1"/>
        <v>1</v>
      </c>
      <c r="K31" s="32">
        <f t="shared" si="2"/>
        <v>1</v>
      </c>
      <c r="L31" s="32">
        <f t="shared" si="3"/>
        <v>1</v>
      </c>
      <c r="M31" s="32">
        <f t="shared" si="4"/>
        <v>1</v>
      </c>
      <c r="N31" s="32">
        <f t="shared" si="5"/>
        <v>112</v>
      </c>
      <c r="O31" s="32">
        <f t="shared" si="6"/>
        <v>56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">
        <v>23</v>
      </c>
      <c r="B32" s="12" t="s">
        <v>80</v>
      </c>
      <c r="C32" s="12" t="s">
        <v>81</v>
      </c>
      <c r="D32" s="32">
        <f>' MID Term 1'!D29+'MID Term 2'!D29</f>
        <v>24</v>
      </c>
      <c r="E32" s="32">
        <f>' MID Term 1'!H29+'MID Term 2'!E29</f>
        <v>20</v>
      </c>
      <c r="F32" s="32">
        <f>' MID Term 1'!L29+'MID Term 2'!F29</f>
        <v>19</v>
      </c>
      <c r="G32" s="32">
        <f>' MID Term 1'!P29+'MID Term 2'!J29</f>
        <v>21</v>
      </c>
      <c r="H32" s="32">
        <f>' MID Term 1'!Q29+'MID Term 2'!N29</f>
        <v>28</v>
      </c>
      <c r="I32" s="32">
        <f t="shared" si="0"/>
        <v>1</v>
      </c>
      <c r="J32" s="32">
        <f t="shared" si="1"/>
        <v>0</v>
      </c>
      <c r="K32" s="32">
        <f t="shared" si="2"/>
        <v>0</v>
      </c>
      <c r="L32" s="32">
        <f t="shared" si="3"/>
        <v>1</v>
      </c>
      <c r="M32" s="32">
        <f t="shared" si="4"/>
        <v>1</v>
      </c>
      <c r="N32" s="32">
        <f t="shared" si="5"/>
        <v>112</v>
      </c>
      <c r="O32" s="32">
        <f t="shared" si="6"/>
        <v>56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">
        <v>24</v>
      </c>
      <c r="B33" s="12" t="s">
        <v>82</v>
      </c>
      <c r="C33" s="12" t="s">
        <v>83</v>
      </c>
      <c r="D33" s="32">
        <f>' MID Term 1'!D30+'MID Term 2'!D30</f>
        <v>23</v>
      </c>
      <c r="E33" s="32">
        <f>' MID Term 1'!H30+'MID Term 2'!E30</f>
        <v>28</v>
      </c>
      <c r="F33" s="32">
        <f>' MID Term 1'!L30+'MID Term 2'!F30</f>
        <v>20</v>
      </c>
      <c r="G33" s="32">
        <f>' MID Term 1'!P30+'MID Term 2'!J30</f>
        <v>21</v>
      </c>
      <c r="H33" s="32">
        <f>' MID Term 1'!Q30+'MID Term 2'!N30</f>
        <v>25</v>
      </c>
      <c r="I33" s="32">
        <f t="shared" si="0"/>
        <v>1</v>
      </c>
      <c r="J33" s="32">
        <f t="shared" si="1"/>
        <v>1</v>
      </c>
      <c r="K33" s="32">
        <f t="shared" si="2"/>
        <v>0</v>
      </c>
      <c r="L33" s="32">
        <f t="shared" si="3"/>
        <v>1</v>
      </c>
      <c r="M33" s="32">
        <f t="shared" si="4"/>
        <v>1</v>
      </c>
      <c r="N33" s="32">
        <f t="shared" si="5"/>
        <v>117</v>
      </c>
      <c r="O33" s="32">
        <f t="shared" si="6"/>
        <v>59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">
        <v>25</v>
      </c>
      <c r="B34" s="12" t="s">
        <v>84</v>
      </c>
      <c r="C34" s="12" t="s">
        <v>85</v>
      </c>
      <c r="D34" s="32">
        <f>' MID Term 1'!D31+'MID Term 2'!D31</f>
        <v>23</v>
      </c>
      <c r="E34" s="32">
        <f>' MID Term 1'!H31+'MID Term 2'!E31</f>
        <v>22</v>
      </c>
      <c r="F34" s="32">
        <f>' MID Term 1'!L31+'MID Term 2'!F31</f>
        <v>25</v>
      </c>
      <c r="G34" s="32">
        <f>' MID Term 1'!P31+'MID Term 2'!J31</f>
        <v>23</v>
      </c>
      <c r="H34" s="32">
        <f>' MID Term 1'!Q31+'MID Term 2'!N31</f>
        <v>24</v>
      </c>
      <c r="I34" s="32">
        <f t="shared" si="0"/>
        <v>1</v>
      </c>
      <c r="J34" s="32">
        <f t="shared" si="1"/>
        <v>1</v>
      </c>
      <c r="K34" s="32">
        <f t="shared" si="2"/>
        <v>1</v>
      </c>
      <c r="L34" s="32">
        <f t="shared" si="3"/>
        <v>1</v>
      </c>
      <c r="M34" s="32">
        <f t="shared" si="4"/>
        <v>1</v>
      </c>
      <c r="N34" s="32">
        <f t="shared" si="5"/>
        <v>117</v>
      </c>
      <c r="O34" s="32">
        <f t="shared" si="6"/>
        <v>59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">
        <v>26</v>
      </c>
      <c r="B35" s="12" t="s">
        <v>86</v>
      </c>
      <c r="C35" s="12" t="s">
        <v>87</v>
      </c>
      <c r="D35" s="32">
        <f>' MID Term 1'!D32+'MID Term 2'!D32</f>
        <v>24</v>
      </c>
      <c r="E35" s="32">
        <f>' MID Term 1'!H32+'MID Term 2'!E32</f>
        <v>25</v>
      </c>
      <c r="F35" s="32">
        <f>' MID Term 1'!L32+'MID Term 2'!F32</f>
        <v>29</v>
      </c>
      <c r="G35" s="32">
        <f>' MID Term 1'!P32+'MID Term 2'!J32</f>
        <v>21</v>
      </c>
      <c r="H35" s="32">
        <f>' MID Term 1'!Q32+'MID Term 2'!N32</f>
        <v>27</v>
      </c>
      <c r="I35" s="32">
        <f t="shared" si="0"/>
        <v>1</v>
      </c>
      <c r="J35" s="32">
        <f t="shared" si="1"/>
        <v>1</v>
      </c>
      <c r="K35" s="32">
        <f t="shared" si="2"/>
        <v>1</v>
      </c>
      <c r="L35" s="32">
        <f t="shared" si="3"/>
        <v>1</v>
      </c>
      <c r="M35" s="32">
        <f t="shared" si="4"/>
        <v>1</v>
      </c>
      <c r="N35" s="32">
        <f t="shared" si="5"/>
        <v>126</v>
      </c>
      <c r="O35" s="32">
        <f t="shared" si="6"/>
        <v>63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">
        <v>27</v>
      </c>
      <c r="B36" s="12" t="s">
        <v>88</v>
      </c>
      <c r="C36" s="12" t="s">
        <v>89</v>
      </c>
      <c r="D36" s="32">
        <f>' MID Term 1'!D33+'MID Term 2'!D33</f>
        <v>26</v>
      </c>
      <c r="E36" s="32">
        <f>' MID Term 1'!H33+'MID Term 2'!E33</f>
        <v>27</v>
      </c>
      <c r="F36" s="32">
        <f>' MID Term 1'!L33+'MID Term 2'!F33</f>
        <v>28</v>
      </c>
      <c r="G36" s="32">
        <f>' MID Term 1'!P33+'MID Term 2'!J33</f>
        <v>28</v>
      </c>
      <c r="H36" s="32">
        <f>' MID Term 1'!Q33+'MID Term 2'!N33</f>
        <v>26</v>
      </c>
      <c r="I36" s="32">
        <f t="shared" si="0"/>
        <v>1</v>
      </c>
      <c r="J36" s="32">
        <f t="shared" si="1"/>
        <v>1</v>
      </c>
      <c r="K36" s="32">
        <f t="shared" si="2"/>
        <v>1</v>
      </c>
      <c r="L36" s="32">
        <f t="shared" si="3"/>
        <v>1</v>
      </c>
      <c r="M36" s="32">
        <f t="shared" si="4"/>
        <v>1</v>
      </c>
      <c r="N36" s="32">
        <f t="shared" si="5"/>
        <v>135</v>
      </c>
      <c r="O36" s="32">
        <f t="shared" si="6"/>
        <v>68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1">
        <v>28</v>
      </c>
      <c r="B37" s="12" t="s">
        <v>90</v>
      </c>
      <c r="C37" s="12" t="s">
        <v>91</v>
      </c>
      <c r="D37" s="32">
        <f>' MID Term 1'!D34+'MID Term 2'!D34</f>
        <v>21</v>
      </c>
      <c r="E37" s="32">
        <f>' MID Term 1'!H34+'MID Term 2'!E34</f>
        <v>26</v>
      </c>
      <c r="F37" s="32">
        <f>' MID Term 1'!L34+'MID Term 2'!F34</f>
        <v>28</v>
      </c>
      <c r="G37" s="32">
        <f>' MID Term 1'!P34+'MID Term 2'!J34</f>
        <v>18</v>
      </c>
      <c r="H37" s="32">
        <f>' MID Term 1'!Q34+'MID Term 2'!N34</f>
        <v>28</v>
      </c>
      <c r="I37" s="32">
        <f t="shared" si="0"/>
        <v>1</v>
      </c>
      <c r="J37" s="32">
        <f t="shared" si="1"/>
        <v>1</v>
      </c>
      <c r="K37" s="32">
        <f t="shared" si="2"/>
        <v>1</v>
      </c>
      <c r="L37" s="32">
        <f t="shared" si="3"/>
        <v>0</v>
      </c>
      <c r="M37" s="32">
        <f t="shared" si="4"/>
        <v>1</v>
      </c>
      <c r="N37" s="32">
        <f t="shared" si="5"/>
        <v>121</v>
      </c>
      <c r="O37" s="32">
        <f t="shared" si="6"/>
        <v>61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1">
        <v>29</v>
      </c>
      <c r="B38" s="12" t="s">
        <v>92</v>
      </c>
      <c r="C38" s="12" t="s">
        <v>93</v>
      </c>
      <c r="D38" s="32">
        <f>' MID Term 1'!D35+'MID Term 2'!D35</f>
        <v>26</v>
      </c>
      <c r="E38" s="32">
        <f>' MID Term 1'!H35+'MID Term 2'!E35</f>
        <v>26</v>
      </c>
      <c r="F38" s="32">
        <f>' MID Term 1'!L35+'MID Term 2'!F35</f>
        <v>25</v>
      </c>
      <c r="G38" s="32">
        <f>' MID Term 1'!P35+'MID Term 2'!J35</f>
        <v>24</v>
      </c>
      <c r="H38" s="32">
        <f>' MID Term 1'!Q35+'MID Term 2'!N35</f>
        <v>25</v>
      </c>
      <c r="I38" s="32">
        <f t="shared" si="0"/>
        <v>1</v>
      </c>
      <c r="J38" s="32">
        <f t="shared" si="1"/>
        <v>1</v>
      </c>
      <c r="K38" s="32">
        <f t="shared" si="2"/>
        <v>1</v>
      </c>
      <c r="L38" s="32">
        <f t="shared" si="3"/>
        <v>1</v>
      </c>
      <c r="M38" s="32">
        <f t="shared" si="4"/>
        <v>1</v>
      </c>
      <c r="N38" s="32">
        <f t="shared" si="5"/>
        <v>126</v>
      </c>
      <c r="O38" s="32">
        <f t="shared" si="6"/>
        <v>63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1">
        <v>30</v>
      </c>
      <c r="B39" s="12" t="s">
        <v>94</v>
      </c>
      <c r="C39" s="12" t="s">
        <v>95</v>
      </c>
      <c r="D39" s="32">
        <f>' MID Term 1'!D36+'MID Term 2'!D36</f>
        <v>26</v>
      </c>
      <c r="E39" s="32">
        <f>' MID Term 1'!H36+'MID Term 2'!E36</f>
        <v>28</v>
      </c>
      <c r="F39" s="32">
        <f>' MID Term 1'!L36+'MID Term 2'!F36</f>
        <v>28</v>
      </c>
      <c r="G39" s="32">
        <f>' MID Term 1'!P36+'MID Term 2'!J36</f>
        <v>26</v>
      </c>
      <c r="H39" s="32">
        <f>' MID Term 1'!Q36+'MID Term 2'!N36</f>
        <v>27</v>
      </c>
      <c r="I39" s="32">
        <f t="shared" si="0"/>
        <v>1</v>
      </c>
      <c r="J39" s="32">
        <f t="shared" si="1"/>
        <v>1</v>
      </c>
      <c r="K39" s="32">
        <f t="shared" si="2"/>
        <v>1</v>
      </c>
      <c r="L39" s="32">
        <f t="shared" si="3"/>
        <v>1</v>
      </c>
      <c r="M39" s="32">
        <f t="shared" si="4"/>
        <v>1</v>
      </c>
      <c r="N39" s="32">
        <f t="shared" si="5"/>
        <v>135</v>
      </c>
      <c r="O39" s="32">
        <f t="shared" si="6"/>
        <v>68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1">
        <v>31</v>
      </c>
      <c r="B40" s="12" t="s">
        <v>96</v>
      </c>
      <c r="C40" s="12" t="s">
        <v>97</v>
      </c>
      <c r="D40" s="32">
        <f>' MID Term 1'!D37+'MID Term 2'!D37</f>
        <v>25</v>
      </c>
      <c r="E40" s="32">
        <f>' MID Term 1'!H37+'MID Term 2'!E37</f>
        <v>28</v>
      </c>
      <c r="F40" s="32">
        <f>' MID Term 1'!L37+'MID Term 2'!F37</f>
        <v>25</v>
      </c>
      <c r="G40" s="32">
        <f>' MID Term 1'!P37+'MID Term 2'!J37</f>
        <v>28</v>
      </c>
      <c r="H40" s="32">
        <f>' MID Term 1'!Q37+'MID Term 2'!N37</f>
        <v>25</v>
      </c>
      <c r="I40" s="32">
        <f t="shared" si="0"/>
        <v>1</v>
      </c>
      <c r="J40" s="32">
        <f t="shared" si="1"/>
        <v>1</v>
      </c>
      <c r="K40" s="32">
        <f t="shared" si="2"/>
        <v>1</v>
      </c>
      <c r="L40" s="32">
        <f t="shared" si="3"/>
        <v>1</v>
      </c>
      <c r="M40" s="32">
        <f t="shared" si="4"/>
        <v>1</v>
      </c>
      <c r="N40" s="32">
        <f t="shared" si="5"/>
        <v>131</v>
      </c>
      <c r="O40" s="32">
        <f t="shared" si="6"/>
        <v>66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1">
        <v>32</v>
      </c>
      <c r="B41" s="12" t="s">
        <v>98</v>
      </c>
      <c r="C41" s="12" t="s">
        <v>99</v>
      </c>
      <c r="D41" s="32">
        <f>' MID Term 1'!D38+'MID Term 2'!D38</f>
        <v>28</v>
      </c>
      <c r="E41" s="32">
        <f>' MID Term 1'!H38+'MID Term 2'!E38</f>
        <v>28</v>
      </c>
      <c r="F41" s="32">
        <f>' MID Term 1'!L38+'MID Term 2'!F38</f>
        <v>28</v>
      </c>
      <c r="G41" s="32">
        <f>' MID Term 1'!P38+'MID Term 2'!J38</f>
        <v>28</v>
      </c>
      <c r="H41" s="32">
        <f>' MID Term 1'!Q38+'MID Term 2'!N38</f>
        <v>28</v>
      </c>
      <c r="I41" s="32">
        <f t="shared" si="0"/>
        <v>1</v>
      </c>
      <c r="J41" s="32">
        <f t="shared" si="1"/>
        <v>1</v>
      </c>
      <c r="K41" s="32">
        <f t="shared" si="2"/>
        <v>1</v>
      </c>
      <c r="L41" s="32">
        <f t="shared" si="3"/>
        <v>1</v>
      </c>
      <c r="M41" s="32">
        <f t="shared" si="4"/>
        <v>1</v>
      </c>
      <c r="N41" s="32">
        <f t="shared" si="5"/>
        <v>140</v>
      </c>
      <c r="O41" s="32">
        <f t="shared" si="6"/>
        <v>70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1">
        <v>33</v>
      </c>
      <c r="B42" s="12" t="s">
        <v>100</v>
      </c>
      <c r="C42" s="12" t="s">
        <v>101</v>
      </c>
      <c r="D42" s="32">
        <f>' MID Term 1'!D39+'MID Term 2'!D39</f>
        <v>28</v>
      </c>
      <c r="E42" s="32">
        <f>' MID Term 1'!H39+'MID Term 2'!E39</f>
        <v>28</v>
      </c>
      <c r="F42" s="32">
        <f>' MID Term 1'!L39+'MID Term 2'!F39</f>
        <v>25</v>
      </c>
      <c r="G42" s="32">
        <f>' MID Term 1'!P39+'MID Term 2'!J39</f>
        <v>26</v>
      </c>
      <c r="H42" s="32">
        <f>' MID Term 1'!Q39+'MID Term 2'!N39</f>
        <v>28</v>
      </c>
      <c r="I42" s="32">
        <f t="shared" si="0"/>
        <v>1</v>
      </c>
      <c r="J42" s="32">
        <f t="shared" si="1"/>
        <v>1</v>
      </c>
      <c r="K42" s="32">
        <f t="shared" si="2"/>
        <v>1</v>
      </c>
      <c r="L42" s="32">
        <f t="shared" si="3"/>
        <v>1</v>
      </c>
      <c r="M42" s="32">
        <f t="shared" si="4"/>
        <v>1</v>
      </c>
      <c r="N42" s="32">
        <f t="shared" si="5"/>
        <v>135</v>
      </c>
      <c r="O42" s="32">
        <f t="shared" si="6"/>
        <v>68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11">
        <v>34</v>
      </c>
      <c r="B43" s="12" t="s">
        <v>102</v>
      </c>
      <c r="C43" s="12" t="s">
        <v>103</v>
      </c>
      <c r="D43" s="32">
        <f>' MID Term 1'!D40+'MID Term 2'!D40</f>
        <v>28</v>
      </c>
      <c r="E43" s="32">
        <f>' MID Term 1'!H40+'MID Term 2'!E40</f>
        <v>28</v>
      </c>
      <c r="F43" s="32">
        <f>' MID Term 1'!L40+'MID Term 2'!F40</f>
        <v>28</v>
      </c>
      <c r="G43" s="32">
        <f>' MID Term 1'!P40+'MID Term 2'!J40</f>
        <v>28</v>
      </c>
      <c r="H43" s="32">
        <f>' MID Term 1'!Q40+'MID Term 2'!N40</f>
        <v>28</v>
      </c>
      <c r="I43" s="32">
        <f t="shared" si="0"/>
        <v>1</v>
      </c>
      <c r="J43" s="32">
        <f t="shared" si="1"/>
        <v>1</v>
      </c>
      <c r="K43" s="32">
        <f t="shared" si="2"/>
        <v>1</v>
      </c>
      <c r="L43" s="32">
        <f t="shared" si="3"/>
        <v>1</v>
      </c>
      <c r="M43" s="32">
        <f t="shared" si="4"/>
        <v>1</v>
      </c>
      <c r="N43" s="32">
        <f t="shared" si="5"/>
        <v>140</v>
      </c>
      <c r="O43" s="32">
        <f t="shared" si="6"/>
        <v>70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11">
        <v>35</v>
      </c>
      <c r="B44" s="12" t="s">
        <v>104</v>
      </c>
      <c r="C44" s="12" t="s">
        <v>105</v>
      </c>
      <c r="D44" s="32">
        <f>' MID Term 1'!D41+'MID Term 2'!D41</f>
        <v>21</v>
      </c>
      <c r="E44" s="32">
        <f>' MID Term 1'!H41+'MID Term 2'!E41</f>
        <v>18</v>
      </c>
      <c r="F44" s="32">
        <f>' MID Term 1'!L41+'MID Term 2'!F41</f>
        <v>17</v>
      </c>
      <c r="G44" s="32">
        <f>' MID Term 1'!P41+'MID Term 2'!J41</f>
        <v>16</v>
      </c>
      <c r="H44" s="32">
        <f>' MID Term 1'!Q41+'MID Term 2'!N41</f>
        <v>21</v>
      </c>
      <c r="I44" s="32">
        <f t="shared" si="0"/>
        <v>1</v>
      </c>
      <c r="J44" s="32">
        <f t="shared" si="1"/>
        <v>0</v>
      </c>
      <c r="K44" s="32">
        <f t="shared" si="2"/>
        <v>0</v>
      </c>
      <c r="L44" s="32">
        <f t="shared" si="3"/>
        <v>0</v>
      </c>
      <c r="M44" s="32">
        <f t="shared" si="4"/>
        <v>1</v>
      </c>
      <c r="N44" s="32">
        <f t="shared" si="5"/>
        <v>93</v>
      </c>
      <c r="O44" s="32">
        <f t="shared" si="6"/>
        <v>47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11">
        <v>36</v>
      </c>
      <c r="B45" s="12" t="s">
        <v>106</v>
      </c>
      <c r="C45" s="12" t="s">
        <v>107</v>
      </c>
      <c r="D45" s="32">
        <f>' MID Term 1'!D42+'MID Term 2'!D42</f>
        <v>19</v>
      </c>
      <c r="E45" s="32">
        <f>' MID Term 1'!H42+'MID Term 2'!E42</f>
        <v>15</v>
      </c>
      <c r="F45" s="32">
        <f>' MID Term 1'!L42+'MID Term 2'!F42</f>
        <v>24</v>
      </c>
      <c r="G45" s="32">
        <f>' MID Term 1'!P42+'MID Term 2'!J42</f>
        <v>18</v>
      </c>
      <c r="H45" s="32">
        <f>' MID Term 1'!Q42+'MID Term 2'!N42</f>
        <v>17</v>
      </c>
      <c r="I45" s="32">
        <f t="shared" si="0"/>
        <v>0</v>
      </c>
      <c r="J45" s="32">
        <f t="shared" si="1"/>
        <v>0</v>
      </c>
      <c r="K45" s="32">
        <f t="shared" si="2"/>
        <v>1</v>
      </c>
      <c r="L45" s="32">
        <f t="shared" si="3"/>
        <v>0</v>
      </c>
      <c r="M45" s="32">
        <f t="shared" si="4"/>
        <v>0</v>
      </c>
      <c r="N45" s="32">
        <f t="shared" si="5"/>
        <v>93</v>
      </c>
      <c r="O45" s="32">
        <f t="shared" si="6"/>
        <v>47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11">
        <v>37</v>
      </c>
      <c r="B46" s="12" t="s">
        <v>108</v>
      </c>
      <c r="C46" s="12" t="s">
        <v>109</v>
      </c>
      <c r="D46" s="32">
        <f>' MID Term 1'!D43+'MID Term 2'!D43</f>
        <v>19</v>
      </c>
      <c r="E46" s="32">
        <f>' MID Term 1'!H43+'MID Term 2'!E43</f>
        <v>24</v>
      </c>
      <c r="F46" s="32">
        <f>' MID Term 1'!L43+'MID Term 2'!F43</f>
        <v>18</v>
      </c>
      <c r="G46" s="32">
        <f>' MID Term 1'!P43+'MID Term 2'!J43</f>
        <v>15</v>
      </c>
      <c r="H46" s="32">
        <f>' MID Term 1'!Q43+'MID Term 2'!N43</f>
        <v>27</v>
      </c>
      <c r="I46" s="32">
        <f t="shared" si="0"/>
        <v>0</v>
      </c>
      <c r="J46" s="32">
        <f t="shared" si="1"/>
        <v>1</v>
      </c>
      <c r="K46" s="32">
        <f t="shared" si="2"/>
        <v>0</v>
      </c>
      <c r="L46" s="32">
        <f t="shared" si="3"/>
        <v>0</v>
      </c>
      <c r="M46" s="32">
        <f t="shared" si="4"/>
        <v>1</v>
      </c>
      <c r="N46" s="32">
        <f t="shared" si="5"/>
        <v>103</v>
      </c>
      <c r="O46" s="32">
        <f t="shared" si="6"/>
        <v>52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11">
        <v>38</v>
      </c>
      <c r="B47" s="12" t="s">
        <v>110</v>
      </c>
      <c r="C47" s="12" t="s">
        <v>111</v>
      </c>
      <c r="D47" s="32">
        <f>' MID Term 1'!D44+'MID Term 2'!D44</f>
        <v>28</v>
      </c>
      <c r="E47" s="32">
        <f>' MID Term 1'!H44+'MID Term 2'!E44</f>
        <v>28</v>
      </c>
      <c r="F47" s="32">
        <f>' MID Term 1'!L44+'MID Term 2'!F44</f>
        <v>28</v>
      </c>
      <c r="G47" s="32">
        <f>' MID Term 1'!P44+'MID Term 2'!J44</f>
        <v>28</v>
      </c>
      <c r="H47" s="32">
        <f>' MID Term 1'!Q44+'MID Term 2'!N44</f>
        <v>28</v>
      </c>
      <c r="I47" s="32">
        <f t="shared" si="0"/>
        <v>1</v>
      </c>
      <c r="J47" s="32">
        <f t="shared" si="1"/>
        <v>1</v>
      </c>
      <c r="K47" s="32">
        <f t="shared" si="2"/>
        <v>1</v>
      </c>
      <c r="L47" s="32">
        <f t="shared" si="3"/>
        <v>1</v>
      </c>
      <c r="M47" s="32">
        <f t="shared" si="4"/>
        <v>1</v>
      </c>
      <c r="N47" s="32">
        <f t="shared" si="5"/>
        <v>140</v>
      </c>
      <c r="O47" s="32">
        <f t="shared" si="6"/>
        <v>70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11">
        <v>39</v>
      </c>
      <c r="B48" s="12" t="s">
        <v>112</v>
      </c>
      <c r="C48" s="12" t="s">
        <v>113</v>
      </c>
      <c r="D48" s="32">
        <f>' MID Term 1'!D45+'MID Term 2'!D45</f>
        <v>28</v>
      </c>
      <c r="E48" s="32">
        <f>' MID Term 1'!H45+'MID Term 2'!E45</f>
        <v>28</v>
      </c>
      <c r="F48" s="32">
        <f>' MID Term 1'!L45+'MID Term 2'!F45</f>
        <v>28</v>
      </c>
      <c r="G48" s="32">
        <f>' MID Term 1'!P45+'MID Term 2'!J45</f>
        <v>28</v>
      </c>
      <c r="H48" s="32">
        <f>' MID Term 1'!Q45+'MID Term 2'!N45</f>
        <v>28</v>
      </c>
      <c r="I48" s="32">
        <f t="shared" si="0"/>
        <v>1</v>
      </c>
      <c r="J48" s="32">
        <f t="shared" si="1"/>
        <v>1</v>
      </c>
      <c r="K48" s="32">
        <f t="shared" si="2"/>
        <v>1</v>
      </c>
      <c r="L48" s="32">
        <f t="shared" si="3"/>
        <v>1</v>
      </c>
      <c r="M48" s="32">
        <f t="shared" si="4"/>
        <v>1</v>
      </c>
      <c r="N48" s="32">
        <f t="shared" si="5"/>
        <v>140</v>
      </c>
      <c r="O48" s="32">
        <f t="shared" si="6"/>
        <v>70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11">
        <v>40</v>
      </c>
      <c r="B49" s="12" t="s">
        <v>114</v>
      </c>
      <c r="C49" s="12" t="s">
        <v>115</v>
      </c>
      <c r="D49" s="32">
        <f>' MID Term 1'!D46+'MID Term 2'!D46</f>
        <v>16</v>
      </c>
      <c r="E49" s="32">
        <f>' MID Term 1'!H46+'MID Term 2'!E46</f>
        <v>21</v>
      </c>
      <c r="F49" s="32">
        <f>' MID Term 1'!L46+'MID Term 2'!F46</f>
        <v>21</v>
      </c>
      <c r="G49" s="32">
        <f>' MID Term 1'!P46+'MID Term 2'!J46</f>
        <v>19</v>
      </c>
      <c r="H49" s="32">
        <f>' MID Term 1'!Q46+'MID Term 2'!N46</f>
        <v>26</v>
      </c>
      <c r="I49" s="32">
        <f t="shared" si="0"/>
        <v>0</v>
      </c>
      <c r="J49" s="32">
        <f t="shared" si="1"/>
        <v>1</v>
      </c>
      <c r="K49" s="32">
        <f t="shared" si="2"/>
        <v>1</v>
      </c>
      <c r="L49" s="32">
        <f t="shared" si="3"/>
        <v>0</v>
      </c>
      <c r="M49" s="32">
        <f t="shared" si="4"/>
        <v>1</v>
      </c>
      <c r="N49" s="32">
        <f t="shared" si="5"/>
        <v>103</v>
      </c>
      <c r="O49" s="32">
        <f t="shared" si="6"/>
        <v>52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11">
        <v>41</v>
      </c>
      <c r="B50" s="12" t="s">
        <v>116</v>
      </c>
      <c r="C50" s="12" t="s">
        <v>117</v>
      </c>
      <c r="D50" s="32">
        <f>' MID Term 1'!D47+'MID Term 2'!D47</f>
        <v>21</v>
      </c>
      <c r="E50" s="32">
        <f>' MID Term 1'!H47+'MID Term 2'!E47</f>
        <v>23</v>
      </c>
      <c r="F50" s="32">
        <f>' MID Term 1'!L47+'MID Term 2'!F47</f>
        <v>24</v>
      </c>
      <c r="G50" s="32">
        <f>' MID Term 1'!P47+'MID Term 2'!J47</f>
        <v>24</v>
      </c>
      <c r="H50" s="32">
        <f>' MID Term 1'!Q47+'MID Term 2'!N47</f>
        <v>25</v>
      </c>
      <c r="I50" s="32">
        <f t="shared" si="0"/>
        <v>1</v>
      </c>
      <c r="J50" s="32">
        <f t="shared" si="1"/>
        <v>1</v>
      </c>
      <c r="K50" s="32">
        <f t="shared" si="2"/>
        <v>1</v>
      </c>
      <c r="L50" s="32">
        <f t="shared" si="3"/>
        <v>1</v>
      </c>
      <c r="M50" s="32">
        <f t="shared" si="4"/>
        <v>1</v>
      </c>
      <c r="N50" s="32">
        <f t="shared" si="5"/>
        <v>117</v>
      </c>
      <c r="O50" s="32">
        <f t="shared" si="6"/>
        <v>59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11">
        <v>42</v>
      </c>
      <c r="B51" s="12" t="s">
        <v>118</v>
      </c>
      <c r="C51" s="12" t="s">
        <v>119</v>
      </c>
      <c r="D51" s="32">
        <f>' MID Term 1'!D48+'MID Term 2'!D48</f>
        <v>21</v>
      </c>
      <c r="E51" s="32">
        <f>' MID Term 1'!H48+'MID Term 2'!E48</f>
        <v>25</v>
      </c>
      <c r="F51" s="32">
        <f>' MID Term 1'!L48+'MID Term 2'!F48</f>
        <v>28</v>
      </c>
      <c r="G51" s="32">
        <f>' MID Term 1'!P48+'MID Term 2'!J48</f>
        <v>19</v>
      </c>
      <c r="H51" s="32">
        <f>' MID Term 1'!Q48+'MID Term 2'!N48</f>
        <v>28</v>
      </c>
      <c r="I51" s="32">
        <f t="shared" si="0"/>
        <v>1</v>
      </c>
      <c r="J51" s="32">
        <f t="shared" si="1"/>
        <v>1</v>
      </c>
      <c r="K51" s="32">
        <f t="shared" si="2"/>
        <v>1</v>
      </c>
      <c r="L51" s="32">
        <f t="shared" si="3"/>
        <v>0</v>
      </c>
      <c r="M51" s="32">
        <f t="shared" si="4"/>
        <v>1</v>
      </c>
      <c r="N51" s="32">
        <f t="shared" si="5"/>
        <v>121</v>
      </c>
      <c r="O51" s="32">
        <f t="shared" si="6"/>
        <v>61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11">
        <v>43</v>
      </c>
      <c r="B52" s="12" t="s">
        <v>120</v>
      </c>
      <c r="C52" s="12" t="s">
        <v>121</v>
      </c>
      <c r="D52" s="32">
        <f>' MID Term 1'!D49+'MID Term 2'!D49</f>
        <v>20</v>
      </c>
      <c r="E52" s="32">
        <f>' MID Term 1'!H49+'MID Term 2'!E49</f>
        <v>17</v>
      </c>
      <c r="F52" s="32">
        <f>' MID Term 1'!L49+'MID Term 2'!F49</f>
        <v>17</v>
      </c>
      <c r="G52" s="32">
        <f>' MID Term 1'!P49+'MID Term 2'!J49</f>
        <v>18</v>
      </c>
      <c r="H52" s="32">
        <f>' MID Term 1'!Q49+'MID Term 2'!N49</f>
        <v>21</v>
      </c>
      <c r="I52" s="32">
        <f t="shared" si="0"/>
        <v>0</v>
      </c>
      <c r="J52" s="32">
        <f t="shared" si="1"/>
        <v>0</v>
      </c>
      <c r="K52" s="32">
        <f t="shared" si="2"/>
        <v>0</v>
      </c>
      <c r="L52" s="32">
        <f t="shared" si="3"/>
        <v>0</v>
      </c>
      <c r="M52" s="32">
        <f t="shared" si="4"/>
        <v>1</v>
      </c>
      <c r="N52" s="32">
        <f t="shared" si="5"/>
        <v>93</v>
      </c>
      <c r="O52" s="32">
        <f t="shared" si="6"/>
        <v>47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11">
        <v>44</v>
      </c>
      <c r="B53" s="12" t="s">
        <v>122</v>
      </c>
      <c r="C53" s="12" t="s">
        <v>123</v>
      </c>
      <c r="D53" s="32">
        <f>' MID Term 1'!D50+'MID Term 2'!D50</f>
        <v>28</v>
      </c>
      <c r="E53" s="32">
        <f>' MID Term 1'!H50+'MID Term 2'!E50</f>
        <v>24</v>
      </c>
      <c r="F53" s="32">
        <f>' MID Term 1'!L50+'MID Term 2'!F50</f>
        <v>27</v>
      </c>
      <c r="G53" s="32">
        <f>' MID Term 1'!P50+'MID Term 2'!J50</f>
        <v>28</v>
      </c>
      <c r="H53" s="32">
        <f>' MID Term 1'!Q50+'MID Term 2'!N50</f>
        <v>24</v>
      </c>
      <c r="I53" s="32">
        <f t="shared" si="0"/>
        <v>1</v>
      </c>
      <c r="J53" s="32">
        <f t="shared" si="1"/>
        <v>1</v>
      </c>
      <c r="K53" s="32">
        <f t="shared" si="2"/>
        <v>1</v>
      </c>
      <c r="L53" s="32">
        <f t="shared" si="3"/>
        <v>1</v>
      </c>
      <c r="M53" s="32">
        <f t="shared" si="4"/>
        <v>1</v>
      </c>
      <c r="N53" s="32">
        <f t="shared" si="5"/>
        <v>131</v>
      </c>
      <c r="O53" s="32">
        <f t="shared" si="6"/>
        <v>66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11">
        <v>45</v>
      </c>
      <c r="B54" s="12" t="s">
        <v>124</v>
      </c>
      <c r="C54" s="12" t="s">
        <v>125</v>
      </c>
      <c r="D54" s="32">
        <f>' MID Term 1'!D51+'MID Term 2'!D51</f>
        <v>19</v>
      </c>
      <c r="E54" s="32">
        <f>' MID Term 1'!H51+'MID Term 2'!E51</f>
        <v>21</v>
      </c>
      <c r="F54" s="32">
        <f>' MID Term 1'!L51+'MID Term 2'!F51</f>
        <v>20</v>
      </c>
      <c r="G54" s="32">
        <f>' MID Term 1'!P51+'MID Term 2'!J51</f>
        <v>17</v>
      </c>
      <c r="H54" s="32">
        <f>' MID Term 1'!Q51+'MID Term 2'!N51</f>
        <v>16</v>
      </c>
      <c r="I54" s="32">
        <f t="shared" si="0"/>
        <v>0</v>
      </c>
      <c r="J54" s="32">
        <f t="shared" si="1"/>
        <v>1</v>
      </c>
      <c r="K54" s="32">
        <f t="shared" si="2"/>
        <v>0</v>
      </c>
      <c r="L54" s="32">
        <f t="shared" si="3"/>
        <v>0</v>
      </c>
      <c r="M54" s="32">
        <f t="shared" si="4"/>
        <v>0</v>
      </c>
      <c r="N54" s="32">
        <f t="shared" si="5"/>
        <v>93</v>
      </c>
      <c r="O54" s="32">
        <f t="shared" si="6"/>
        <v>47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11">
        <v>46</v>
      </c>
      <c r="B55" s="12" t="s">
        <v>126</v>
      </c>
      <c r="C55" s="12" t="s">
        <v>127</v>
      </c>
      <c r="D55" s="32">
        <f>' MID Term 1'!D52+'MID Term 2'!D52</f>
        <v>27</v>
      </c>
      <c r="E55" s="32">
        <f>' MID Term 1'!H52+'MID Term 2'!E52</f>
        <v>26</v>
      </c>
      <c r="F55" s="32">
        <f>' MID Term 1'!L52+'MID Term 2'!F52</f>
        <v>22</v>
      </c>
      <c r="G55" s="32">
        <f>' MID Term 1'!P52+'MID Term 2'!J52</f>
        <v>25</v>
      </c>
      <c r="H55" s="32">
        <f>' MID Term 1'!Q52+'MID Term 2'!N52</f>
        <v>26</v>
      </c>
      <c r="I55" s="32">
        <f t="shared" si="0"/>
        <v>1</v>
      </c>
      <c r="J55" s="32">
        <f t="shared" si="1"/>
        <v>1</v>
      </c>
      <c r="K55" s="32">
        <f t="shared" si="2"/>
        <v>1</v>
      </c>
      <c r="L55" s="32">
        <f t="shared" si="3"/>
        <v>1</v>
      </c>
      <c r="M55" s="32">
        <f t="shared" si="4"/>
        <v>1</v>
      </c>
      <c r="N55" s="32">
        <f t="shared" si="5"/>
        <v>126</v>
      </c>
      <c r="O55" s="32">
        <f t="shared" si="6"/>
        <v>63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11">
        <v>47</v>
      </c>
      <c r="B56" s="12" t="s">
        <v>128</v>
      </c>
      <c r="C56" s="12" t="s">
        <v>129</v>
      </c>
      <c r="D56" s="32">
        <f>' MID Term 1'!D53+'MID Term 2'!D53</f>
        <v>22</v>
      </c>
      <c r="E56" s="32">
        <f>' MID Term 1'!H53+'MID Term 2'!E53</f>
        <v>28</v>
      </c>
      <c r="F56" s="32">
        <f>' MID Term 1'!L53+'MID Term 2'!F53</f>
        <v>23</v>
      </c>
      <c r="G56" s="32">
        <f>' MID Term 1'!P53+'MID Term 2'!J53</f>
        <v>26</v>
      </c>
      <c r="H56" s="32">
        <f>' MID Term 1'!Q53+'MID Term 2'!N53</f>
        <v>27</v>
      </c>
      <c r="I56" s="32">
        <f t="shared" si="0"/>
        <v>1</v>
      </c>
      <c r="J56" s="32">
        <f t="shared" si="1"/>
        <v>1</v>
      </c>
      <c r="K56" s="32">
        <f t="shared" si="2"/>
        <v>1</v>
      </c>
      <c r="L56" s="32">
        <f t="shared" si="3"/>
        <v>1</v>
      </c>
      <c r="M56" s="32">
        <f t="shared" si="4"/>
        <v>1</v>
      </c>
      <c r="N56" s="32">
        <f t="shared" si="5"/>
        <v>126</v>
      </c>
      <c r="O56" s="32">
        <f t="shared" si="6"/>
        <v>63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11">
        <v>48</v>
      </c>
      <c r="B57" s="12" t="s">
        <v>130</v>
      </c>
      <c r="C57" s="12" t="s">
        <v>131</v>
      </c>
      <c r="D57" s="32">
        <f>' MID Term 1'!D54+'MID Term 2'!D54</f>
        <v>23</v>
      </c>
      <c r="E57" s="32">
        <f>' MID Term 1'!H54+'MID Term 2'!E54</f>
        <v>18</v>
      </c>
      <c r="F57" s="32">
        <f>' MID Term 1'!L54+'MID Term 2'!F54</f>
        <v>14</v>
      </c>
      <c r="G57" s="32">
        <f>' MID Term 1'!P54+'MID Term 2'!J54</f>
        <v>18</v>
      </c>
      <c r="H57" s="32">
        <f>' MID Term 1'!Q54+'MID Term 2'!N54</f>
        <v>20</v>
      </c>
      <c r="I57" s="32">
        <f t="shared" si="0"/>
        <v>1</v>
      </c>
      <c r="J57" s="32">
        <f t="shared" si="1"/>
        <v>0</v>
      </c>
      <c r="K57" s="32">
        <f t="shared" si="2"/>
        <v>0</v>
      </c>
      <c r="L57" s="32">
        <f t="shared" si="3"/>
        <v>0</v>
      </c>
      <c r="M57" s="32">
        <f t="shared" si="4"/>
        <v>0</v>
      </c>
      <c r="N57" s="32">
        <f t="shared" si="5"/>
        <v>93</v>
      </c>
      <c r="O57" s="32">
        <f t="shared" si="6"/>
        <v>47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11">
        <v>49</v>
      </c>
      <c r="B58" s="12" t="s">
        <v>132</v>
      </c>
      <c r="C58" s="12" t="s">
        <v>133</v>
      </c>
      <c r="D58" s="32">
        <f>' MID Term 1'!D55+'MID Term 2'!D55</f>
        <v>28</v>
      </c>
      <c r="E58" s="32">
        <f>' MID Term 1'!H55+'MID Term 2'!E55</f>
        <v>28</v>
      </c>
      <c r="F58" s="32">
        <f>' MID Term 1'!L55+'MID Term 2'!F55</f>
        <v>25</v>
      </c>
      <c r="G58" s="32">
        <f>' MID Term 1'!P55+'MID Term 2'!J55</f>
        <v>28</v>
      </c>
      <c r="H58" s="32">
        <f>' MID Term 1'!Q55+'MID Term 2'!N55</f>
        <v>26</v>
      </c>
      <c r="I58" s="32">
        <f t="shared" si="0"/>
        <v>1</v>
      </c>
      <c r="J58" s="32">
        <f t="shared" si="1"/>
        <v>1</v>
      </c>
      <c r="K58" s="32">
        <f t="shared" si="2"/>
        <v>1</v>
      </c>
      <c r="L58" s="32">
        <f t="shared" si="3"/>
        <v>1</v>
      </c>
      <c r="M58" s="32">
        <f t="shared" si="4"/>
        <v>1</v>
      </c>
      <c r="N58" s="32">
        <f t="shared" si="5"/>
        <v>135</v>
      </c>
      <c r="O58" s="32">
        <f t="shared" si="6"/>
        <v>68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11">
        <v>50</v>
      </c>
      <c r="B59" s="12" t="s">
        <v>134</v>
      </c>
      <c r="C59" s="12" t="s">
        <v>135</v>
      </c>
      <c r="D59" s="32">
        <f>' MID Term 1'!D56+'MID Term 2'!D56</f>
        <v>25</v>
      </c>
      <c r="E59" s="32">
        <f>' MID Term 1'!H56+'MID Term 2'!E56</f>
        <v>28</v>
      </c>
      <c r="F59" s="32">
        <f>' MID Term 1'!L56+'MID Term 2'!F56</f>
        <v>25</v>
      </c>
      <c r="G59" s="32">
        <f>' MID Term 1'!P56+'MID Term 2'!J56</f>
        <v>26</v>
      </c>
      <c r="H59" s="32">
        <f>' MID Term 1'!Q56+'MID Term 2'!N56</f>
        <v>27</v>
      </c>
      <c r="I59" s="32">
        <f t="shared" si="0"/>
        <v>1</v>
      </c>
      <c r="J59" s="32">
        <f t="shared" si="1"/>
        <v>1</v>
      </c>
      <c r="K59" s="32">
        <f t="shared" si="2"/>
        <v>1</v>
      </c>
      <c r="L59" s="32">
        <f t="shared" si="3"/>
        <v>1</v>
      </c>
      <c r="M59" s="32">
        <f t="shared" si="4"/>
        <v>1</v>
      </c>
      <c r="N59" s="32">
        <f t="shared" si="5"/>
        <v>131</v>
      </c>
      <c r="O59" s="32">
        <f t="shared" si="6"/>
        <v>66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11">
        <v>51</v>
      </c>
      <c r="B60" s="12" t="s">
        <v>136</v>
      </c>
      <c r="C60" s="12" t="s">
        <v>137</v>
      </c>
      <c r="D60" s="32">
        <f>' MID Term 1'!D57+'MID Term 2'!D57</f>
        <v>28</v>
      </c>
      <c r="E60" s="32">
        <f>' MID Term 1'!H57+'MID Term 2'!E57</f>
        <v>25</v>
      </c>
      <c r="F60" s="32">
        <f>' MID Term 1'!L57+'MID Term 2'!F57</f>
        <v>28</v>
      </c>
      <c r="G60" s="32">
        <f>' MID Term 1'!P57+'MID Term 2'!J57</f>
        <v>28</v>
      </c>
      <c r="H60" s="32">
        <f>' MID Term 1'!Q57+'MID Term 2'!N57</f>
        <v>26</v>
      </c>
      <c r="I60" s="32">
        <f t="shared" si="0"/>
        <v>1</v>
      </c>
      <c r="J60" s="32">
        <f t="shared" si="1"/>
        <v>1</v>
      </c>
      <c r="K60" s="32">
        <f t="shared" si="2"/>
        <v>1</v>
      </c>
      <c r="L60" s="32">
        <f t="shared" si="3"/>
        <v>1</v>
      </c>
      <c r="M60" s="32">
        <f t="shared" si="4"/>
        <v>1</v>
      </c>
      <c r="N60" s="32">
        <f t="shared" si="5"/>
        <v>135</v>
      </c>
      <c r="O60" s="32">
        <f t="shared" si="6"/>
        <v>68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11">
        <v>52</v>
      </c>
      <c r="B61" s="12" t="s">
        <v>138</v>
      </c>
      <c r="C61" s="12" t="s">
        <v>139</v>
      </c>
      <c r="D61" s="32">
        <f>' MID Term 1'!D58+'MID Term 2'!D58</f>
        <v>28</v>
      </c>
      <c r="E61" s="32">
        <f>' MID Term 1'!H58+'MID Term 2'!E58</f>
        <v>28</v>
      </c>
      <c r="F61" s="32">
        <f>' MID Term 1'!L58+'MID Term 2'!F58</f>
        <v>28</v>
      </c>
      <c r="G61" s="32">
        <f>' MID Term 1'!P58+'MID Term 2'!J58</f>
        <v>28</v>
      </c>
      <c r="H61" s="32">
        <f>' MID Term 1'!Q58+'MID Term 2'!N58</f>
        <v>28</v>
      </c>
      <c r="I61" s="32">
        <f t="shared" si="0"/>
        <v>1</v>
      </c>
      <c r="J61" s="32">
        <f t="shared" si="1"/>
        <v>1</v>
      </c>
      <c r="K61" s="32">
        <f t="shared" si="2"/>
        <v>1</v>
      </c>
      <c r="L61" s="32">
        <f t="shared" si="3"/>
        <v>1</v>
      </c>
      <c r="M61" s="32">
        <f t="shared" si="4"/>
        <v>1</v>
      </c>
      <c r="N61" s="32">
        <f t="shared" si="5"/>
        <v>140</v>
      </c>
      <c r="O61" s="32">
        <f t="shared" si="6"/>
        <v>70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11">
        <v>53</v>
      </c>
      <c r="B62" s="12" t="s">
        <v>140</v>
      </c>
      <c r="C62" s="12" t="s">
        <v>141</v>
      </c>
      <c r="D62" s="32">
        <f>' MID Term 1'!D59+'MID Term 2'!D59</f>
        <v>22</v>
      </c>
      <c r="E62" s="32">
        <f>' MID Term 1'!H59+'MID Term 2'!E59</f>
        <v>24</v>
      </c>
      <c r="F62" s="32">
        <f>' MID Term 1'!L59+'MID Term 2'!F59</f>
        <v>28</v>
      </c>
      <c r="G62" s="32">
        <f>' MID Term 1'!P59+'MID Term 2'!J59</f>
        <v>21</v>
      </c>
      <c r="H62" s="32">
        <f>' MID Term 1'!Q59+'MID Term 2'!N59</f>
        <v>26</v>
      </c>
      <c r="I62" s="32">
        <f t="shared" si="0"/>
        <v>1</v>
      </c>
      <c r="J62" s="32">
        <f t="shared" si="1"/>
        <v>1</v>
      </c>
      <c r="K62" s="32">
        <f t="shared" si="2"/>
        <v>1</v>
      </c>
      <c r="L62" s="32">
        <f t="shared" si="3"/>
        <v>1</v>
      </c>
      <c r="M62" s="32">
        <f t="shared" si="4"/>
        <v>1</v>
      </c>
      <c r="N62" s="32">
        <f t="shared" si="5"/>
        <v>121</v>
      </c>
      <c r="O62" s="32">
        <f t="shared" si="6"/>
        <v>61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11">
        <v>54</v>
      </c>
      <c r="B63" s="12" t="s">
        <v>142</v>
      </c>
      <c r="C63" s="12" t="s">
        <v>143</v>
      </c>
      <c r="D63" s="32">
        <f>' MID Term 1'!D60+'MID Term 2'!D60</f>
        <v>18</v>
      </c>
      <c r="E63" s="32">
        <f>' MID Term 1'!H60+'MID Term 2'!E60</f>
        <v>27</v>
      </c>
      <c r="F63" s="32">
        <f>' MID Term 1'!L60+'MID Term 2'!F60</f>
        <v>19</v>
      </c>
      <c r="G63" s="32">
        <f>' MID Term 1'!P60+'MID Term 2'!J60</f>
        <v>20</v>
      </c>
      <c r="H63" s="32">
        <f>' MID Term 1'!Q60+'MID Term 2'!N60</f>
        <v>28</v>
      </c>
      <c r="I63" s="32">
        <f t="shared" si="0"/>
        <v>0</v>
      </c>
      <c r="J63" s="32">
        <f t="shared" si="1"/>
        <v>1</v>
      </c>
      <c r="K63" s="32">
        <f t="shared" si="2"/>
        <v>0</v>
      </c>
      <c r="L63" s="32">
        <f t="shared" si="3"/>
        <v>0</v>
      </c>
      <c r="M63" s="32">
        <f t="shared" si="4"/>
        <v>1</v>
      </c>
      <c r="N63" s="32">
        <f t="shared" si="5"/>
        <v>112</v>
      </c>
      <c r="O63" s="32">
        <f t="shared" si="6"/>
        <v>56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11">
        <v>55</v>
      </c>
      <c r="B64" s="12" t="s">
        <v>144</v>
      </c>
      <c r="C64" s="12" t="s">
        <v>145</v>
      </c>
      <c r="D64" s="32">
        <f>' MID Term 1'!D61+'MID Term 2'!D61</f>
        <v>21</v>
      </c>
      <c r="E64" s="32">
        <f>' MID Term 1'!H61+'MID Term 2'!E61</f>
        <v>23</v>
      </c>
      <c r="F64" s="32">
        <f>' MID Term 1'!L61+'MID Term 2'!F61</f>
        <v>27</v>
      </c>
      <c r="G64" s="32">
        <f>' MID Term 1'!P61+'MID Term 2'!J61</f>
        <v>22</v>
      </c>
      <c r="H64" s="32">
        <f>' MID Term 1'!Q61+'MID Term 2'!N61</f>
        <v>24</v>
      </c>
      <c r="I64" s="32">
        <f t="shared" si="0"/>
        <v>1</v>
      </c>
      <c r="J64" s="32">
        <f t="shared" si="1"/>
        <v>1</v>
      </c>
      <c r="K64" s="32">
        <f t="shared" si="2"/>
        <v>1</v>
      </c>
      <c r="L64" s="32">
        <f t="shared" si="3"/>
        <v>1</v>
      </c>
      <c r="M64" s="32">
        <f t="shared" si="4"/>
        <v>1</v>
      </c>
      <c r="N64" s="32">
        <f t="shared" si="5"/>
        <v>117</v>
      </c>
      <c r="O64" s="32">
        <f t="shared" si="6"/>
        <v>59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11">
        <v>56</v>
      </c>
      <c r="B65" s="12" t="s">
        <v>146</v>
      </c>
      <c r="C65" s="12" t="s">
        <v>147</v>
      </c>
      <c r="D65" s="32">
        <f>' MID Term 1'!D62+'MID Term 2'!D62</f>
        <v>27</v>
      </c>
      <c r="E65" s="32">
        <f>' MID Term 1'!H62+'MID Term 2'!E62</f>
        <v>26</v>
      </c>
      <c r="F65" s="32">
        <f>' MID Term 1'!L62+'MID Term 2'!F62</f>
        <v>28</v>
      </c>
      <c r="G65" s="32">
        <f>' MID Term 1'!P62+'MID Term 2'!J62</f>
        <v>26</v>
      </c>
      <c r="H65" s="32">
        <f>' MID Term 1'!Q62+'MID Term 2'!N62</f>
        <v>28</v>
      </c>
      <c r="I65" s="32">
        <f t="shared" si="0"/>
        <v>1</v>
      </c>
      <c r="J65" s="32">
        <f t="shared" si="1"/>
        <v>1</v>
      </c>
      <c r="K65" s="32">
        <f t="shared" si="2"/>
        <v>1</v>
      </c>
      <c r="L65" s="32">
        <f t="shared" si="3"/>
        <v>1</v>
      </c>
      <c r="M65" s="32">
        <f t="shared" si="4"/>
        <v>1</v>
      </c>
      <c r="N65" s="32">
        <f t="shared" si="5"/>
        <v>135</v>
      </c>
      <c r="O65" s="32">
        <f t="shared" si="6"/>
        <v>68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11">
        <v>57</v>
      </c>
      <c r="B66" s="12" t="s">
        <v>148</v>
      </c>
      <c r="C66" s="12" t="s">
        <v>149</v>
      </c>
      <c r="D66" s="32">
        <f>' MID Term 1'!D63+'MID Term 2'!D63</f>
        <v>18</v>
      </c>
      <c r="E66" s="32">
        <f>' MID Term 1'!H63+'MID Term 2'!E63</f>
        <v>23</v>
      </c>
      <c r="F66" s="32">
        <f>' MID Term 1'!L63+'MID Term 2'!F63</f>
        <v>22</v>
      </c>
      <c r="G66" s="32">
        <f>' MID Term 1'!P63+'MID Term 2'!J63</f>
        <v>17</v>
      </c>
      <c r="H66" s="32">
        <f>' MID Term 1'!Q63+'MID Term 2'!N63</f>
        <v>23</v>
      </c>
      <c r="I66" s="32">
        <f t="shared" si="0"/>
        <v>0</v>
      </c>
      <c r="J66" s="32">
        <f t="shared" si="1"/>
        <v>1</v>
      </c>
      <c r="K66" s="32">
        <f t="shared" si="2"/>
        <v>1</v>
      </c>
      <c r="L66" s="32">
        <f t="shared" si="3"/>
        <v>0</v>
      </c>
      <c r="M66" s="32">
        <f t="shared" si="4"/>
        <v>1</v>
      </c>
      <c r="N66" s="32">
        <f t="shared" si="5"/>
        <v>103</v>
      </c>
      <c r="O66" s="32">
        <f t="shared" si="6"/>
        <v>52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11">
        <v>58</v>
      </c>
      <c r="B67" s="12" t="s">
        <v>150</v>
      </c>
      <c r="C67" s="12" t="s">
        <v>151</v>
      </c>
      <c r="D67" s="32">
        <f>' MID Term 1'!D64+'MID Term 2'!D64</f>
        <v>23</v>
      </c>
      <c r="E67" s="32">
        <f>' MID Term 1'!H64+'MID Term 2'!E64</f>
        <v>21</v>
      </c>
      <c r="F67" s="32">
        <f>' MID Term 1'!L64+'MID Term 2'!F64</f>
        <v>17</v>
      </c>
      <c r="G67" s="32">
        <f>' MID Term 1'!P64+'MID Term 2'!J64</f>
        <v>19</v>
      </c>
      <c r="H67" s="32">
        <f>' MID Term 1'!Q64+'MID Term 2'!N64</f>
        <v>27</v>
      </c>
      <c r="I67" s="32">
        <f t="shared" si="0"/>
        <v>1</v>
      </c>
      <c r="J67" s="32">
        <f t="shared" si="1"/>
        <v>1</v>
      </c>
      <c r="K67" s="32">
        <f t="shared" si="2"/>
        <v>0</v>
      </c>
      <c r="L67" s="32">
        <f t="shared" si="3"/>
        <v>0</v>
      </c>
      <c r="M67" s="32">
        <f t="shared" si="4"/>
        <v>1</v>
      </c>
      <c r="N67" s="32">
        <f t="shared" si="5"/>
        <v>107</v>
      </c>
      <c r="O67" s="32">
        <f t="shared" si="6"/>
        <v>54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11">
        <v>59</v>
      </c>
      <c r="B68" s="12" t="s">
        <v>152</v>
      </c>
      <c r="C68" s="12" t="s">
        <v>153</v>
      </c>
      <c r="D68" s="32">
        <f>' MID Term 1'!D65+'MID Term 2'!D65</f>
        <v>20</v>
      </c>
      <c r="E68" s="32">
        <f>' MID Term 1'!H65+'MID Term 2'!E65</f>
        <v>24</v>
      </c>
      <c r="F68" s="32">
        <f>' MID Term 1'!L65+'MID Term 2'!F65</f>
        <v>28</v>
      </c>
      <c r="G68" s="32">
        <f>' MID Term 1'!P65+'MID Term 2'!J65</f>
        <v>19</v>
      </c>
      <c r="H68" s="32">
        <f>' MID Term 1'!Q65+'MID Term 2'!N65</f>
        <v>26</v>
      </c>
      <c r="I68" s="32">
        <f t="shared" si="0"/>
        <v>0</v>
      </c>
      <c r="J68" s="32">
        <f t="shared" si="1"/>
        <v>1</v>
      </c>
      <c r="K68" s="32">
        <f t="shared" si="2"/>
        <v>1</v>
      </c>
      <c r="L68" s="32">
        <f t="shared" si="3"/>
        <v>0</v>
      </c>
      <c r="M68" s="32">
        <f t="shared" si="4"/>
        <v>1</v>
      </c>
      <c r="N68" s="32">
        <f t="shared" si="5"/>
        <v>117</v>
      </c>
      <c r="O68" s="32">
        <f t="shared" si="6"/>
        <v>59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11">
        <v>60</v>
      </c>
      <c r="B69" s="12" t="s">
        <v>154</v>
      </c>
      <c r="C69" s="12" t="s">
        <v>155</v>
      </c>
      <c r="D69" s="32">
        <f>' MID Term 1'!D66+'MID Term 2'!D66</f>
        <v>21</v>
      </c>
      <c r="E69" s="32">
        <f>' MID Term 1'!H66+'MID Term 2'!E66</f>
        <v>25</v>
      </c>
      <c r="F69" s="32">
        <f>' MID Term 1'!L66+'MID Term 2'!F66</f>
        <v>24</v>
      </c>
      <c r="G69" s="32">
        <f>' MID Term 1'!P66+'MID Term 2'!J66</f>
        <v>24</v>
      </c>
      <c r="H69" s="32">
        <f>' MID Term 1'!Q66+'MID Term 2'!N66</f>
        <v>27</v>
      </c>
      <c r="I69" s="32">
        <f t="shared" si="0"/>
        <v>1</v>
      </c>
      <c r="J69" s="32">
        <f t="shared" si="1"/>
        <v>1</v>
      </c>
      <c r="K69" s="32">
        <f t="shared" si="2"/>
        <v>1</v>
      </c>
      <c r="L69" s="32">
        <f t="shared" si="3"/>
        <v>1</v>
      </c>
      <c r="M69" s="32">
        <f t="shared" si="4"/>
        <v>1</v>
      </c>
      <c r="N69" s="32">
        <f t="shared" si="5"/>
        <v>121</v>
      </c>
      <c r="O69" s="32">
        <f t="shared" si="6"/>
        <v>61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11">
        <v>61</v>
      </c>
      <c r="B70" s="12" t="s">
        <v>156</v>
      </c>
      <c r="C70" s="12" t="s">
        <v>157</v>
      </c>
      <c r="D70" s="32">
        <f>' MID Term 1'!D67+'MID Term 2'!D67</f>
        <v>22</v>
      </c>
      <c r="E70" s="32">
        <f>' MID Term 1'!H67+'MID Term 2'!E67</f>
        <v>28</v>
      </c>
      <c r="F70" s="32">
        <f>' MID Term 1'!L67+'MID Term 2'!F67</f>
        <v>23</v>
      </c>
      <c r="G70" s="32">
        <f>' MID Term 1'!P67+'MID Term 2'!J67</f>
        <v>23</v>
      </c>
      <c r="H70" s="32">
        <f>' MID Term 1'!Q67+'MID Term 2'!N67</f>
        <v>25</v>
      </c>
      <c r="I70" s="32">
        <f t="shared" si="0"/>
        <v>1</v>
      </c>
      <c r="J70" s="32">
        <f t="shared" si="1"/>
        <v>1</v>
      </c>
      <c r="K70" s="32">
        <f t="shared" si="2"/>
        <v>1</v>
      </c>
      <c r="L70" s="32">
        <f t="shared" si="3"/>
        <v>1</v>
      </c>
      <c r="M70" s="32">
        <f t="shared" si="4"/>
        <v>1</v>
      </c>
      <c r="N70" s="32">
        <f t="shared" si="5"/>
        <v>121</v>
      </c>
      <c r="O70" s="32">
        <f t="shared" si="6"/>
        <v>61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11">
        <v>62</v>
      </c>
      <c r="B71" s="12" t="s">
        <v>158</v>
      </c>
      <c r="C71" s="12" t="s">
        <v>159</v>
      </c>
      <c r="D71" s="32">
        <f>' MID Term 1'!D68+'MID Term 2'!D68</f>
        <v>28</v>
      </c>
      <c r="E71" s="32">
        <f>' MID Term 1'!H68+'MID Term 2'!E68</f>
        <v>26</v>
      </c>
      <c r="F71" s="32">
        <f>' MID Term 1'!L68+'MID Term 2'!F68</f>
        <v>25</v>
      </c>
      <c r="G71" s="32">
        <f>' MID Term 1'!P68+'MID Term 2'!J68</f>
        <v>28</v>
      </c>
      <c r="H71" s="32">
        <f>' MID Term 1'!Q68+'MID Term 2'!N68</f>
        <v>28</v>
      </c>
      <c r="I71" s="32">
        <f t="shared" si="0"/>
        <v>1</v>
      </c>
      <c r="J71" s="32">
        <f t="shared" si="1"/>
        <v>1</v>
      </c>
      <c r="K71" s="32">
        <f t="shared" si="2"/>
        <v>1</v>
      </c>
      <c r="L71" s="32">
        <f t="shared" si="3"/>
        <v>1</v>
      </c>
      <c r="M71" s="32">
        <f t="shared" si="4"/>
        <v>1</v>
      </c>
      <c r="N71" s="32">
        <f t="shared" si="5"/>
        <v>135</v>
      </c>
      <c r="O71" s="32">
        <f t="shared" si="6"/>
        <v>68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11">
        <v>63</v>
      </c>
      <c r="B72" s="12" t="s">
        <v>160</v>
      </c>
      <c r="C72" s="12" t="s">
        <v>161</v>
      </c>
      <c r="D72" s="32">
        <f>' MID Term 1'!D69+'MID Term 2'!D69</f>
        <v>26</v>
      </c>
      <c r="E72" s="32">
        <f>' MID Term 1'!H69+'MID Term 2'!E69</f>
        <v>27</v>
      </c>
      <c r="F72" s="32">
        <f>' MID Term 1'!L69+'MID Term 2'!F69</f>
        <v>23</v>
      </c>
      <c r="G72" s="32">
        <f>' MID Term 1'!P69+'MID Term 2'!J69</f>
        <v>24</v>
      </c>
      <c r="H72" s="32">
        <f>' MID Term 1'!Q69+'MID Term 2'!N69</f>
        <v>26</v>
      </c>
      <c r="I72" s="32">
        <f t="shared" si="0"/>
        <v>1</v>
      </c>
      <c r="J72" s="32">
        <f t="shared" si="1"/>
        <v>1</v>
      </c>
      <c r="K72" s="32">
        <f t="shared" si="2"/>
        <v>1</v>
      </c>
      <c r="L72" s="32">
        <f t="shared" si="3"/>
        <v>1</v>
      </c>
      <c r="M72" s="32">
        <f t="shared" si="4"/>
        <v>1</v>
      </c>
      <c r="N72" s="32">
        <f t="shared" si="5"/>
        <v>126</v>
      </c>
      <c r="O72" s="32">
        <f t="shared" si="6"/>
        <v>63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11">
        <v>64</v>
      </c>
      <c r="B73" s="12" t="s">
        <v>162</v>
      </c>
      <c r="C73" s="12" t="s">
        <v>163</v>
      </c>
      <c r="D73" s="32">
        <f>' MID Term 1'!D70+'MID Term 2'!D70</f>
        <v>28</v>
      </c>
      <c r="E73" s="32">
        <f>' MID Term 1'!H70+'MID Term 2'!E70</f>
        <v>24</v>
      </c>
      <c r="F73" s="32">
        <f>' MID Term 1'!L70+'MID Term 2'!F70</f>
        <v>27</v>
      </c>
      <c r="G73" s="32">
        <f>' MID Term 1'!P70+'MID Term 2'!J70</f>
        <v>25</v>
      </c>
      <c r="H73" s="32">
        <f>' MID Term 1'!Q70+'MID Term 2'!N70</f>
        <v>27</v>
      </c>
      <c r="I73" s="32">
        <f t="shared" si="0"/>
        <v>1</v>
      </c>
      <c r="J73" s="32">
        <f t="shared" si="1"/>
        <v>1</v>
      </c>
      <c r="K73" s="32">
        <f t="shared" si="2"/>
        <v>1</v>
      </c>
      <c r="L73" s="32">
        <f t="shared" si="3"/>
        <v>1</v>
      </c>
      <c r="M73" s="32">
        <f t="shared" si="4"/>
        <v>1</v>
      </c>
      <c r="N73" s="32">
        <f t="shared" si="5"/>
        <v>131</v>
      </c>
      <c r="O73" s="32">
        <f t="shared" si="6"/>
        <v>66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11">
        <v>65</v>
      </c>
      <c r="B74" s="12" t="s">
        <v>164</v>
      </c>
      <c r="C74" s="12" t="s">
        <v>165</v>
      </c>
      <c r="D74" s="32">
        <f>' MID Term 1'!D71+'MID Term 2'!D71</f>
        <v>25</v>
      </c>
      <c r="E74" s="32">
        <f>' MID Term 1'!H71+'MID Term 2'!E71</f>
        <v>24</v>
      </c>
      <c r="F74" s="32">
        <f>' MID Term 1'!L71+'MID Term 2'!F71</f>
        <v>27</v>
      </c>
      <c r="G74" s="32">
        <f>' MID Term 1'!P71+'MID Term 2'!J71</f>
        <v>24</v>
      </c>
      <c r="H74" s="32">
        <f>' MID Term 1'!Q71+'MID Term 2'!N71</f>
        <v>26</v>
      </c>
      <c r="I74" s="32">
        <f t="shared" si="0"/>
        <v>1</v>
      </c>
      <c r="J74" s="32">
        <f t="shared" si="1"/>
        <v>1</v>
      </c>
      <c r="K74" s="32">
        <f t="shared" si="2"/>
        <v>1</v>
      </c>
      <c r="L74" s="32">
        <f t="shared" si="3"/>
        <v>1</v>
      </c>
      <c r="M74" s="32">
        <f t="shared" si="4"/>
        <v>1</v>
      </c>
      <c r="N74" s="32">
        <f t="shared" si="5"/>
        <v>126</v>
      </c>
      <c r="O74" s="32">
        <f t="shared" si="6"/>
        <v>63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11">
        <v>66</v>
      </c>
      <c r="B75" s="12" t="s">
        <v>166</v>
      </c>
      <c r="C75" s="12" t="s">
        <v>167</v>
      </c>
      <c r="D75" s="32">
        <f>' MID Term 1'!D72+'MID Term 2'!D72</f>
        <v>20</v>
      </c>
      <c r="E75" s="32">
        <f>' MID Term 1'!H72+'MID Term 2'!E72</f>
        <v>27</v>
      </c>
      <c r="F75" s="32">
        <f>' MID Term 1'!L72+'MID Term 2'!F72</f>
        <v>19</v>
      </c>
      <c r="G75" s="32">
        <f>' MID Term 1'!P72+'MID Term 2'!J72</f>
        <v>22</v>
      </c>
      <c r="H75" s="32">
        <f>' MID Term 1'!Q72+'MID Term 2'!N72</f>
        <v>24</v>
      </c>
      <c r="I75" s="32">
        <f t="shared" si="0"/>
        <v>0</v>
      </c>
      <c r="J75" s="32">
        <f t="shared" si="1"/>
        <v>1</v>
      </c>
      <c r="K75" s="32">
        <f t="shared" si="2"/>
        <v>0</v>
      </c>
      <c r="L75" s="32">
        <f t="shared" si="3"/>
        <v>1</v>
      </c>
      <c r="M75" s="32">
        <f t="shared" si="4"/>
        <v>1</v>
      </c>
      <c r="N75" s="32">
        <f t="shared" si="5"/>
        <v>112</v>
      </c>
      <c r="O75" s="32">
        <f t="shared" si="6"/>
        <v>56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11">
        <v>67</v>
      </c>
      <c r="B76" s="12" t="s">
        <v>168</v>
      </c>
      <c r="C76" s="12" t="s">
        <v>169</v>
      </c>
      <c r="D76" s="32">
        <f>' MID Term 1'!D73+'MID Term 2'!D73</f>
        <v>23</v>
      </c>
      <c r="E76" s="32">
        <f>' MID Term 1'!H73+'MID Term 2'!E73</f>
        <v>28</v>
      </c>
      <c r="F76" s="32">
        <f>' MID Term 1'!L73+'MID Term 2'!F73</f>
        <v>26</v>
      </c>
      <c r="G76" s="32">
        <f>' MID Term 1'!P73+'MID Term 2'!J73</f>
        <v>21</v>
      </c>
      <c r="H76" s="32">
        <f>' MID Term 1'!Q73+'MID Term 2'!N73</f>
        <v>28</v>
      </c>
      <c r="I76" s="32">
        <f t="shared" si="0"/>
        <v>1</v>
      </c>
      <c r="J76" s="32">
        <f t="shared" si="1"/>
        <v>1</v>
      </c>
      <c r="K76" s="32">
        <f t="shared" si="2"/>
        <v>1</v>
      </c>
      <c r="L76" s="32">
        <f t="shared" si="3"/>
        <v>1</v>
      </c>
      <c r="M76" s="32">
        <f t="shared" si="4"/>
        <v>1</v>
      </c>
      <c r="N76" s="32">
        <f t="shared" si="5"/>
        <v>126</v>
      </c>
      <c r="O76" s="32">
        <f t="shared" si="6"/>
        <v>63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11">
        <v>68</v>
      </c>
      <c r="B77" s="12" t="s">
        <v>170</v>
      </c>
      <c r="C77" s="12" t="s">
        <v>171</v>
      </c>
      <c r="D77" s="32">
        <f>' MID Term 1'!D74+'MID Term 2'!D74</f>
        <v>24</v>
      </c>
      <c r="E77" s="32">
        <f>' MID Term 1'!H74+'MID Term 2'!E74</f>
        <v>26</v>
      </c>
      <c r="F77" s="32">
        <f>' MID Term 1'!L74+'MID Term 2'!F74</f>
        <v>11</v>
      </c>
      <c r="G77" s="32">
        <f>' MID Term 1'!P74+'MID Term 2'!J74</f>
        <v>23</v>
      </c>
      <c r="H77" s="32">
        <f>' MID Term 1'!Q74+'MID Term 2'!N74</f>
        <v>28</v>
      </c>
      <c r="I77" s="32">
        <f t="shared" si="0"/>
        <v>1</v>
      </c>
      <c r="J77" s="32">
        <f t="shared" si="1"/>
        <v>1</v>
      </c>
      <c r="K77" s="32">
        <f t="shared" si="2"/>
        <v>0</v>
      </c>
      <c r="L77" s="32">
        <f t="shared" si="3"/>
        <v>1</v>
      </c>
      <c r="M77" s="32">
        <f t="shared" si="4"/>
        <v>1</v>
      </c>
      <c r="N77" s="32">
        <f t="shared" si="5"/>
        <v>112</v>
      </c>
      <c r="O77" s="32">
        <f t="shared" si="6"/>
        <v>56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11">
        <v>69</v>
      </c>
      <c r="B78" s="12" t="s">
        <v>172</v>
      </c>
      <c r="C78" s="12" t="s">
        <v>173</v>
      </c>
      <c r="D78" s="32">
        <f>' MID Term 1'!D75+'MID Term 2'!D75</f>
        <v>28</v>
      </c>
      <c r="E78" s="32">
        <f>' MID Term 1'!H75+'MID Term 2'!E75</f>
        <v>28</v>
      </c>
      <c r="F78" s="32">
        <f>' MID Term 1'!L75+'MID Term 2'!F75</f>
        <v>25</v>
      </c>
      <c r="G78" s="32">
        <f>' MID Term 1'!P75+'MID Term 2'!J75</f>
        <v>27</v>
      </c>
      <c r="H78" s="32">
        <f>' MID Term 1'!Q75+'MID Term 2'!N75</f>
        <v>27</v>
      </c>
      <c r="I78" s="32">
        <f t="shared" si="0"/>
        <v>1</v>
      </c>
      <c r="J78" s="32">
        <f t="shared" si="1"/>
        <v>1</v>
      </c>
      <c r="K78" s="32">
        <f t="shared" si="2"/>
        <v>1</v>
      </c>
      <c r="L78" s="32">
        <f t="shared" si="3"/>
        <v>1</v>
      </c>
      <c r="M78" s="32">
        <f t="shared" si="4"/>
        <v>1</v>
      </c>
      <c r="N78" s="32">
        <f t="shared" si="5"/>
        <v>135</v>
      </c>
      <c r="O78" s="32">
        <f t="shared" si="6"/>
        <v>68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11">
        <v>70</v>
      </c>
      <c r="B79" s="12" t="s">
        <v>174</v>
      </c>
      <c r="C79" s="12" t="s">
        <v>175</v>
      </c>
      <c r="D79" s="32">
        <f>' MID Term 1'!D76+'MID Term 2'!D76</f>
        <v>24</v>
      </c>
      <c r="E79" s="32">
        <f>' MID Term 1'!H76+'MID Term 2'!E76</f>
        <v>27</v>
      </c>
      <c r="F79" s="32">
        <f>' MID Term 1'!L76+'MID Term 2'!F76</f>
        <v>26</v>
      </c>
      <c r="G79" s="32">
        <f>' MID Term 1'!P76+'MID Term 2'!J76</f>
        <v>26</v>
      </c>
      <c r="H79" s="32">
        <f>' MID Term 1'!Q76+'MID Term 2'!N76</f>
        <v>28</v>
      </c>
      <c r="I79" s="32">
        <f t="shared" si="0"/>
        <v>1</v>
      </c>
      <c r="J79" s="32">
        <f t="shared" si="1"/>
        <v>1</v>
      </c>
      <c r="K79" s="32">
        <f t="shared" si="2"/>
        <v>1</v>
      </c>
      <c r="L79" s="32">
        <f t="shared" si="3"/>
        <v>1</v>
      </c>
      <c r="M79" s="32">
        <f t="shared" si="4"/>
        <v>1</v>
      </c>
      <c r="N79" s="32">
        <f t="shared" si="5"/>
        <v>131</v>
      </c>
      <c r="O79" s="32">
        <f t="shared" si="6"/>
        <v>66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11">
        <v>71</v>
      </c>
      <c r="B80" s="12" t="s">
        <v>176</v>
      </c>
      <c r="C80" s="12" t="s">
        <v>177</v>
      </c>
      <c r="D80" s="32">
        <f>' MID Term 1'!D77+'MID Term 2'!D77</f>
        <v>19</v>
      </c>
      <c r="E80" s="32">
        <f>' MID Term 1'!H77+'MID Term 2'!E77</f>
        <v>28</v>
      </c>
      <c r="F80" s="32">
        <f>' MID Term 1'!L77+'MID Term 2'!F77</f>
        <v>22</v>
      </c>
      <c r="G80" s="32">
        <f>' MID Term 1'!P77+'MID Term 2'!J77</f>
        <v>19</v>
      </c>
      <c r="H80" s="32">
        <f>' MID Term 1'!Q77+'MID Term 2'!N77</f>
        <v>24</v>
      </c>
      <c r="I80" s="32">
        <f t="shared" si="0"/>
        <v>0</v>
      </c>
      <c r="J80" s="32">
        <f t="shared" si="1"/>
        <v>1</v>
      </c>
      <c r="K80" s="32">
        <f t="shared" si="2"/>
        <v>1</v>
      </c>
      <c r="L80" s="32">
        <f t="shared" si="3"/>
        <v>0</v>
      </c>
      <c r="M80" s="32">
        <f t="shared" si="4"/>
        <v>1</v>
      </c>
      <c r="N80" s="32">
        <f t="shared" si="5"/>
        <v>112</v>
      </c>
      <c r="O80" s="32">
        <f t="shared" si="6"/>
        <v>56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9.5" customHeight="1">
      <c r="A81" s="11">
        <v>72</v>
      </c>
      <c r="B81" s="12" t="s">
        <v>178</v>
      </c>
      <c r="C81" s="12" t="s">
        <v>179</v>
      </c>
      <c r="D81" s="32">
        <f>' MID Term 1'!D78+'MID Term 2'!D78</f>
        <v>21</v>
      </c>
      <c r="E81" s="32">
        <f>' MID Term 1'!H78+'MID Term 2'!E78</f>
        <v>28</v>
      </c>
      <c r="F81" s="32">
        <f>' MID Term 1'!L78+'MID Term 2'!F78</f>
        <v>26</v>
      </c>
      <c r="G81" s="32">
        <f>' MID Term 1'!P78+'MID Term 2'!J78</f>
        <v>23</v>
      </c>
      <c r="H81" s="32">
        <f>' MID Term 1'!Q78+'MID Term 2'!N78</f>
        <v>28</v>
      </c>
      <c r="I81" s="32">
        <f t="shared" si="0"/>
        <v>1</v>
      </c>
      <c r="J81" s="32">
        <f t="shared" si="1"/>
        <v>1</v>
      </c>
      <c r="K81" s="32">
        <f t="shared" si="2"/>
        <v>1</v>
      </c>
      <c r="L81" s="32">
        <f t="shared" si="3"/>
        <v>1</v>
      </c>
      <c r="M81" s="32">
        <f t="shared" si="4"/>
        <v>1</v>
      </c>
      <c r="N81" s="32">
        <f t="shared" si="5"/>
        <v>126</v>
      </c>
      <c r="O81" s="32">
        <f t="shared" si="6"/>
        <v>63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6" ht="19.5" customHeight="1">
      <c r="A82" s="11">
        <v>73</v>
      </c>
      <c r="B82" s="12" t="s">
        <v>180</v>
      </c>
      <c r="C82" s="12" t="s">
        <v>181</v>
      </c>
      <c r="D82" s="32">
        <f>' MID Term 1'!D79+'MID Term 2'!D79</f>
        <v>28</v>
      </c>
      <c r="E82" s="32">
        <f>' MID Term 1'!H79+'MID Term 2'!E79</f>
        <v>28</v>
      </c>
      <c r="F82" s="32">
        <f>' MID Term 1'!L79+'MID Term 2'!F79</f>
        <v>25</v>
      </c>
      <c r="G82" s="32">
        <f>' MID Term 1'!P79+'MID Term 2'!J79</f>
        <v>26</v>
      </c>
      <c r="H82" s="32">
        <f>' MID Term 1'!Q79+'MID Term 2'!N79</f>
        <v>28</v>
      </c>
      <c r="I82" s="32">
        <f t="shared" si="0"/>
        <v>1</v>
      </c>
      <c r="J82" s="32">
        <f t="shared" si="1"/>
        <v>1</v>
      </c>
      <c r="K82" s="32">
        <f t="shared" si="2"/>
        <v>1</v>
      </c>
      <c r="L82" s="32">
        <f t="shared" si="3"/>
        <v>1</v>
      </c>
      <c r="M82" s="32">
        <f t="shared" si="4"/>
        <v>1</v>
      </c>
      <c r="N82" s="32">
        <f t="shared" si="5"/>
        <v>135</v>
      </c>
      <c r="O82" s="32">
        <f t="shared" si="6"/>
        <v>68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9.5" customHeight="1">
      <c r="A83" s="11">
        <v>74</v>
      </c>
      <c r="B83" s="12" t="s">
        <v>182</v>
      </c>
      <c r="C83" s="12" t="s">
        <v>183</v>
      </c>
      <c r="D83" s="32">
        <f>' MID Term 1'!D80+'MID Term 2'!D80</f>
        <v>22</v>
      </c>
      <c r="E83" s="32">
        <f>' MID Term 1'!H80+'MID Term 2'!E80</f>
        <v>24</v>
      </c>
      <c r="F83" s="32">
        <f>' MID Term 1'!L80+'MID Term 2'!F80</f>
        <v>26</v>
      </c>
      <c r="G83" s="32">
        <f>' MID Term 1'!P80+'MID Term 2'!J80</f>
        <v>21</v>
      </c>
      <c r="H83" s="32">
        <f>' MID Term 1'!Q80+'MID Term 2'!N80</f>
        <v>28</v>
      </c>
      <c r="I83" s="32">
        <f t="shared" si="0"/>
        <v>1</v>
      </c>
      <c r="J83" s="32">
        <f t="shared" si="1"/>
        <v>1</v>
      </c>
      <c r="K83" s="32">
        <f t="shared" si="2"/>
        <v>1</v>
      </c>
      <c r="L83" s="32">
        <f t="shared" si="3"/>
        <v>1</v>
      </c>
      <c r="M83" s="32">
        <f t="shared" si="4"/>
        <v>1</v>
      </c>
      <c r="N83" s="32">
        <f t="shared" si="5"/>
        <v>121</v>
      </c>
      <c r="O83" s="32">
        <f t="shared" si="6"/>
        <v>61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9.5" customHeight="1">
      <c r="A84" s="11">
        <v>75</v>
      </c>
      <c r="B84" s="12" t="s">
        <v>184</v>
      </c>
      <c r="C84" s="12" t="s">
        <v>185</v>
      </c>
      <c r="D84" s="32">
        <f>' MID Term 1'!D81+'MID Term 2'!D81</f>
        <v>24</v>
      </c>
      <c r="E84" s="32">
        <f>' MID Term 1'!H81+'MID Term 2'!E81</f>
        <v>25</v>
      </c>
      <c r="F84" s="32">
        <f>' MID Term 1'!L81+'MID Term 2'!F81</f>
        <v>25</v>
      </c>
      <c r="G84" s="32">
        <f>' MID Term 1'!P81+'MID Term 2'!J81</f>
        <v>27</v>
      </c>
      <c r="H84" s="32">
        <f>' MID Term 1'!Q81+'MID Term 2'!N81</f>
        <v>25</v>
      </c>
      <c r="I84" s="32">
        <f t="shared" si="0"/>
        <v>1</v>
      </c>
      <c r="J84" s="32">
        <f t="shared" si="1"/>
        <v>1</v>
      </c>
      <c r="K84" s="32">
        <f t="shared" si="2"/>
        <v>1</v>
      </c>
      <c r="L84" s="32">
        <f t="shared" si="3"/>
        <v>1</v>
      </c>
      <c r="M84" s="32">
        <f t="shared" si="4"/>
        <v>1</v>
      </c>
      <c r="N84" s="32">
        <f t="shared" si="5"/>
        <v>126</v>
      </c>
      <c r="O84" s="32">
        <f t="shared" si="6"/>
        <v>63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6" ht="19.5" customHeight="1">
      <c r="A85" s="11">
        <v>76</v>
      </c>
      <c r="B85" s="12" t="s">
        <v>186</v>
      </c>
      <c r="C85" s="12" t="s">
        <v>187</v>
      </c>
      <c r="D85" s="32">
        <f>' MID Term 1'!D82+'MID Term 2'!D82</f>
        <v>28</v>
      </c>
      <c r="E85" s="32">
        <f>' MID Term 1'!H82+'MID Term 2'!E82</f>
        <v>28</v>
      </c>
      <c r="F85" s="32">
        <f>' MID Term 1'!L82+'MID Term 2'!F82</f>
        <v>28</v>
      </c>
      <c r="G85" s="32">
        <f>' MID Term 1'!P82+'MID Term 2'!J82</f>
        <v>28</v>
      </c>
      <c r="H85" s="32">
        <f>' MID Term 1'!Q82+'MID Term 2'!N82</f>
        <v>28</v>
      </c>
      <c r="I85" s="32">
        <f t="shared" si="0"/>
        <v>1</v>
      </c>
      <c r="J85" s="32">
        <f t="shared" si="1"/>
        <v>1</v>
      </c>
      <c r="K85" s="32">
        <f t="shared" si="2"/>
        <v>1</v>
      </c>
      <c r="L85" s="32">
        <f t="shared" si="3"/>
        <v>1</v>
      </c>
      <c r="M85" s="32">
        <f t="shared" si="4"/>
        <v>1</v>
      </c>
      <c r="N85" s="32">
        <f t="shared" si="5"/>
        <v>140</v>
      </c>
      <c r="O85" s="32">
        <f t="shared" si="6"/>
        <v>70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9.5" customHeight="1">
      <c r="A86" s="11">
        <v>77</v>
      </c>
      <c r="B86" s="12" t="s">
        <v>188</v>
      </c>
      <c r="C86" s="12" t="s">
        <v>189</v>
      </c>
      <c r="D86" s="32">
        <f>' MID Term 1'!D83+'MID Term 2'!D83</f>
        <v>27</v>
      </c>
      <c r="E86" s="32">
        <f>' MID Term 1'!H83+'MID Term 2'!E83</f>
        <v>24</v>
      </c>
      <c r="F86" s="32">
        <f>' MID Term 1'!L83+'MID Term 2'!F83</f>
        <v>18</v>
      </c>
      <c r="G86" s="32">
        <f>' MID Term 1'!P83+'MID Term 2'!J83</f>
        <v>24</v>
      </c>
      <c r="H86" s="32">
        <f>' MID Term 1'!Q83+'MID Term 2'!N83</f>
        <v>28</v>
      </c>
      <c r="I86" s="32">
        <f t="shared" si="0"/>
        <v>1</v>
      </c>
      <c r="J86" s="32">
        <f t="shared" si="1"/>
        <v>1</v>
      </c>
      <c r="K86" s="32">
        <f t="shared" si="2"/>
        <v>0</v>
      </c>
      <c r="L86" s="32">
        <f t="shared" si="3"/>
        <v>1</v>
      </c>
      <c r="M86" s="32">
        <f t="shared" si="4"/>
        <v>1</v>
      </c>
      <c r="N86" s="32">
        <f t="shared" si="5"/>
        <v>121</v>
      </c>
      <c r="O86" s="32">
        <f t="shared" si="6"/>
        <v>61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9.5" customHeight="1">
      <c r="A87" s="11">
        <v>78</v>
      </c>
      <c r="B87" s="12" t="s">
        <v>190</v>
      </c>
      <c r="C87" s="12" t="s">
        <v>191</v>
      </c>
      <c r="D87" s="32">
        <f>' MID Term 1'!D84+'MID Term 2'!D84</f>
        <v>18</v>
      </c>
      <c r="E87" s="32">
        <f>' MID Term 1'!H84+'MID Term 2'!E84</f>
        <v>16</v>
      </c>
      <c r="F87" s="32">
        <f>' MID Term 1'!L84+'MID Term 2'!F84</f>
        <v>20</v>
      </c>
      <c r="G87" s="32">
        <f>' MID Term 1'!P84+'MID Term 2'!J84</f>
        <v>16</v>
      </c>
      <c r="H87" s="32">
        <f>' MID Term 1'!Q84+'MID Term 2'!N84</f>
        <v>23</v>
      </c>
      <c r="I87" s="32">
        <f t="shared" si="0"/>
        <v>0</v>
      </c>
      <c r="J87" s="32">
        <f t="shared" si="1"/>
        <v>0</v>
      </c>
      <c r="K87" s="32">
        <f t="shared" si="2"/>
        <v>0</v>
      </c>
      <c r="L87" s="32">
        <f t="shared" si="3"/>
        <v>0</v>
      </c>
      <c r="M87" s="32">
        <f t="shared" si="4"/>
        <v>1</v>
      </c>
      <c r="N87" s="32">
        <f t="shared" si="5"/>
        <v>93</v>
      </c>
      <c r="O87" s="32">
        <f t="shared" si="6"/>
        <v>47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6" ht="19.5" customHeight="1">
      <c r="A88" s="11">
        <v>79</v>
      </c>
      <c r="B88" s="12" t="s">
        <v>192</v>
      </c>
      <c r="C88" s="12" t="s">
        <v>193</v>
      </c>
      <c r="D88" s="32">
        <f>' MID Term 1'!D85+'MID Term 2'!D85</f>
        <v>23</v>
      </c>
      <c r="E88" s="32">
        <f>' MID Term 1'!H85+'MID Term 2'!E85</f>
        <v>28</v>
      </c>
      <c r="F88" s="32">
        <f>' MID Term 1'!L85+'MID Term 2'!F85</f>
        <v>24</v>
      </c>
      <c r="G88" s="32">
        <f>' MID Term 1'!P85+'MID Term 2'!J85</f>
        <v>28</v>
      </c>
      <c r="H88" s="32">
        <f>' MID Term 1'!Q85+'MID Term 2'!N85</f>
        <v>28</v>
      </c>
      <c r="I88" s="32">
        <f t="shared" si="0"/>
        <v>1</v>
      </c>
      <c r="J88" s="32">
        <f t="shared" si="1"/>
        <v>1</v>
      </c>
      <c r="K88" s="32">
        <f t="shared" si="2"/>
        <v>1</v>
      </c>
      <c r="L88" s="32">
        <f t="shared" si="3"/>
        <v>1</v>
      </c>
      <c r="M88" s="32">
        <f t="shared" si="4"/>
        <v>1</v>
      </c>
      <c r="N88" s="32">
        <f t="shared" si="5"/>
        <v>131</v>
      </c>
      <c r="O88" s="32">
        <f t="shared" si="6"/>
        <v>66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6" ht="19.5" customHeight="1">
      <c r="A89" s="11">
        <v>80</v>
      </c>
      <c r="B89" s="12" t="s">
        <v>194</v>
      </c>
      <c r="C89" s="12" t="s">
        <v>195</v>
      </c>
      <c r="D89" s="32">
        <f>' MID Term 1'!D86+'MID Term 2'!D86</f>
        <v>26</v>
      </c>
      <c r="E89" s="32">
        <f>' MID Term 1'!H86+'MID Term 2'!E86</f>
        <v>25</v>
      </c>
      <c r="F89" s="32">
        <f>' MID Term 1'!L86+'MID Term 2'!F86</f>
        <v>26</v>
      </c>
      <c r="G89" s="32">
        <f>' MID Term 1'!P86+'MID Term 2'!J86</f>
        <v>27</v>
      </c>
      <c r="H89" s="32">
        <f>' MID Term 1'!Q86+'MID Term 2'!N86</f>
        <v>27</v>
      </c>
      <c r="I89" s="32">
        <f t="shared" si="0"/>
        <v>1</v>
      </c>
      <c r="J89" s="32">
        <f t="shared" si="1"/>
        <v>1</v>
      </c>
      <c r="K89" s="32">
        <f t="shared" si="2"/>
        <v>1</v>
      </c>
      <c r="L89" s="32">
        <f t="shared" si="3"/>
        <v>1</v>
      </c>
      <c r="M89" s="32">
        <f t="shared" si="4"/>
        <v>1</v>
      </c>
      <c r="N89" s="32">
        <f t="shared" si="5"/>
        <v>131</v>
      </c>
      <c r="O89" s="32">
        <f t="shared" si="6"/>
        <v>66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8"/>
    </row>
    <row r="90" spans="1:26" ht="19.5" customHeight="1">
      <c r="A90" s="11">
        <v>81</v>
      </c>
      <c r="B90" s="12" t="s">
        <v>196</v>
      </c>
      <c r="C90" s="12" t="s">
        <v>197</v>
      </c>
      <c r="D90" s="32">
        <f>' MID Term 1'!D87+'MID Term 2'!D87</f>
        <v>18</v>
      </c>
      <c r="E90" s="32">
        <f>' MID Term 1'!H87+'MID Term 2'!E87</f>
        <v>26</v>
      </c>
      <c r="F90" s="32">
        <f>' MID Term 1'!L87+'MID Term 2'!F87</f>
        <v>27</v>
      </c>
      <c r="G90" s="32">
        <f>' MID Term 1'!P87+'MID Term 2'!J87</f>
        <v>19</v>
      </c>
      <c r="H90" s="32">
        <f>' MID Term 1'!Q87+'MID Term 2'!N87</f>
        <v>27</v>
      </c>
      <c r="I90" s="32">
        <f t="shared" si="0"/>
        <v>0</v>
      </c>
      <c r="J90" s="32">
        <f t="shared" si="1"/>
        <v>1</v>
      </c>
      <c r="K90" s="32">
        <f t="shared" si="2"/>
        <v>1</v>
      </c>
      <c r="L90" s="32">
        <f t="shared" si="3"/>
        <v>0</v>
      </c>
      <c r="M90" s="32">
        <f t="shared" si="4"/>
        <v>1</v>
      </c>
      <c r="N90" s="32">
        <f t="shared" si="5"/>
        <v>117</v>
      </c>
      <c r="O90" s="32">
        <f t="shared" si="6"/>
        <v>59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8"/>
    </row>
    <row r="91" spans="1:26" ht="19.5" customHeight="1">
      <c r="A91" s="11">
        <v>82</v>
      </c>
      <c r="B91" s="12" t="s">
        <v>198</v>
      </c>
      <c r="C91" s="12" t="s">
        <v>199</v>
      </c>
      <c r="D91" s="32">
        <f>' MID Term 1'!D88+'MID Term 2'!D88</f>
        <v>22</v>
      </c>
      <c r="E91" s="32">
        <f>' MID Term 1'!H88+'MID Term 2'!E88</f>
        <v>28</v>
      </c>
      <c r="F91" s="32">
        <f>' MID Term 1'!L88+'MID Term 2'!F88</f>
        <v>25</v>
      </c>
      <c r="G91" s="32">
        <f>' MID Term 1'!P88+'MID Term 2'!J88</f>
        <v>23</v>
      </c>
      <c r="H91" s="32">
        <f>' MID Term 1'!Q88+'MID Term 2'!N88</f>
        <v>28</v>
      </c>
      <c r="I91" s="32">
        <f t="shared" si="0"/>
        <v>1</v>
      </c>
      <c r="J91" s="32">
        <f t="shared" si="1"/>
        <v>1</v>
      </c>
      <c r="K91" s="32">
        <f t="shared" si="2"/>
        <v>1</v>
      </c>
      <c r="L91" s="32">
        <f t="shared" si="3"/>
        <v>1</v>
      </c>
      <c r="M91" s="32">
        <f t="shared" si="4"/>
        <v>1</v>
      </c>
      <c r="N91" s="32">
        <f t="shared" si="5"/>
        <v>126</v>
      </c>
      <c r="O91" s="32">
        <f t="shared" si="6"/>
        <v>63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8"/>
    </row>
    <row r="92" spans="1:26" ht="19.5" customHeight="1">
      <c r="A92" s="11">
        <v>83</v>
      </c>
      <c r="B92" s="12" t="s">
        <v>200</v>
      </c>
      <c r="C92" s="12" t="s">
        <v>201</v>
      </c>
      <c r="D92" s="32">
        <f>' MID Term 1'!D89+'MID Term 2'!D89</f>
        <v>28</v>
      </c>
      <c r="E92" s="32">
        <f>' MID Term 1'!H89+'MID Term 2'!E89</f>
        <v>28</v>
      </c>
      <c r="F92" s="32">
        <f>' MID Term 1'!L89+'MID Term 2'!F89</f>
        <v>28</v>
      </c>
      <c r="G92" s="32">
        <f>' MID Term 1'!P89+'MID Term 2'!J89</f>
        <v>28</v>
      </c>
      <c r="H92" s="32">
        <f>' MID Term 1'!Q89+'MID Term 2'!N89</f>
        <v>28</v>
      </c>
      <c r="I92" s="32">
        <f t="shared" si="0"/>
        <v>1</v>
      </c>
      <c r="J92" s="32">
        <f t="shared" si="1"/>
        <v>1</v>
      </c>
      <c r="K92" s="32">
        <f t="shared" si="2"/>
        <v>1</v>
      </c>
      <c r="L92" s="32">
        <f t="shared" si="3"/>
        <v>1</v>
      </c>
      <c r="M92" s="32">
        <f t="shared" si="4"/>
        <v>1</v>
      </c>
      <c r="N92" s="32">
        <f t="shared" si="5"/>
        <v>140</v>
      </c>
      <c r="O92" s="32">
        <f t="shared" si="6"/>
        <v>70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8"/>
    </row>
    <row r="93" spans="1:26" ht="19.5" customHeight="1">
      <c r="A93" s="11">
        <v>84</v>
      </c>
      <c r="B93" s="12" t="s">
        <v>202</v>
      </c>
      <c r="C93" s="12" t="s">
        <v>203</v>
      </c>
      <c r="D93" s="32">
        <f>' MID Term 1'!D90+'MID Term 2'!D90</f>
        <v>28</v>
      </c>
      <c r="E93" s="32">
        <f>' MID Term 1'!H90+'MID Term 2'!E90</f>
        <v>18</v>
      </c>
      <c r="F93" s="32">
        <f>' MID Term 1'!L90+'MID Term 2'!F90</f>
        <v>22</v>
      </c>
      <c r="G93" s="32">
        <f>' MID Term 1'!P90+'MID Term 2'!J90</f>
        <v>20</v>
      </c>
      <c r="H93" s="32">
        <f>' MID Term 1'!Q90+'MID Term 2'!N90</f>
        <v>24</v>
      </c>
      <c r="I93" s="32">
        <f t="shared" si="0"/>
        <v>1</v>
      </c>
      <c r="J93" s="32">
        <f t="shared" si="1"/>
        <v>0</v>
      </c>
      <c r="K93" s="32">
        <f t="shared" si="2"/>
        <v>1</v>
      </c>
      <c r="L93" s="32">
        <f t="shared" si="3"/>
        <v>0</v>
      </c>
      <c r="M93" s="32">
        <f t="shared" si="4"/>
        <v>1</v>
      </c>
      <c r="N93" s="32">
        <f t="shared" si="5"/>
        <v>112</v>
      </c>
      <c r="O93" s="32">
        <f t="shared" si="6"/>
        <v>56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8"/>
    </row>
    <row r="94" spans="1:26" ht="19.5" customHeight="1">
      <c r="A94" s="11">
        <v>85</v>
      </c>
      <c r="B94" s="12" t="s">
        <v>204</v>
      </c>
      <c r="C94" s="12" t="s">
        <v>205</v>
      </c>
      <c r="D94" s="32">
        <f>' MID Term 1'!D91+'MID Term 2'!D91</f>
        <v>28</v>
      </c>
      <c r="E94" s="32">
        <f>' MID Term 1'!H91+'MID Term 2'!E91</f>
        <v>25</v>
      </c>
      <c r="F94" s="32">
        <f>' MID Term 1'!L91+'MID Term 2'!F91</f>
        <v>28</v>
      </c>
      <c r="G94" s="32">
        <f>' MID Term 1'!P91+'MID Term 2'!J91</f>
        <v>28</v>
      </c>
      <c r="H94" s="32">
        <f>' MID Term 1'!Q91+'MID Term 2'!N91</f>
        <v>26</v>
      </c>
      <c r="I94" s="32">
        <f t="shared" si="0"/>
        <v>1</v>
      </c>
      <c r="J94" s="32">
        <f t="shared" si="1"/>
        <v>1</v>
      </c>
      <c r="K94" s="32">
        <f t="shared" si="2"/>
        <v>1</v>
      </c>
      <c r="L94" s="32">
        <f t="shared" si="3"/>
        <v>1</v>
      </c>
      <c r="M94" s="32">
        <f t="shared" si="4"/>
        <v>1</v>
      </c>
      <c r="N94" s="32">
        <f t="shared" si="5"/>
        <v>135</v>
      </c>
      <c r="O94" s="32">
        <f t="shared" si="6"/>
        <v>68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8"/>
    </row>
    <row r="95" spans="1:26" ht="19.5" customHeight="1">
      <c r="A95" s="11">
        <v>86</v>
      </c>
      <c r="B95" s="12" t="s">
        <v>206</v>
      </c>
      <c r="C95" s="12" t="s">
        <v>207</v>
      </c>
      <c r="D95" s="32">
        <f>' MID Term 1'!D92+'MID Term 2'!D92</f>
        <v>26</v>
      </c>
      <c r="E95" s="32">
        <f>' MID Term 1'!H92+'MID Term 2'!E92</f>
        <v>28</v>
      </c>
      <c r="F95" s="32">
        <f>' MID Term 1'!L92+'MID Term 2'!F92</f>
        <v>26</v>
      </c>
      <c r="G95" s="32">
        <f>' MID Term 1'!P92+'MID Term 2'!J92</f>
        <v>28</v>
      </c>
      <c r="H95" s="32">
        <f>' MID Term 1'!Q92+'MID Term 2'!N92</f>
        <v>27</v>
      </c>
      <c r="I95" s="32">
        <f t="shared" si="0"/>
        <v>1</v>
      </c>
      <c r="J95" s="32">
        <f t="shared" si="1"/>
        <v>1</v>
      </c>
      <c r="K95" s="32">
        <f t="shared" si="2"/>
        <v>1</v>
      </c>
      <c r="L95" s="32">
        <f t="shared" si="3"/>
        <v>1</v>
      </c>
      <c r="M95" s="32">
        <f t="shared" si="4"/>
        <v>1</v>
      </c>
      <c r="N95" s="32">
        <f t="shared" si="5"/>
        <v>135</v>
      </c>
      <c r="O95" s="32">
        <f t="shared" si="6"/>
        <v>68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8"/>
    </row>
    <row r="96" spans="1:26" ht="19.5" customHeight="1">
      <c r="A96" s="11">
        <v>87</v>
      </c>
      <c r="B96" s="12" t="s">
        <v>208</v>
      </c>
      <c r="C96" s="12" t="s">
        <v>209</v>
      </c>
      <c r="D96" s="32">
        <f>' MID Term 1'!D93+'MID Term 2'!D93</f>
        <v>28</v>
      </c>
      <c r="E96" s="32">
        <f>' MID Term 1'!H93+'MID Term 2'!E93</f>
        <v>28</v>
      </c>
      <c r="F96" s="32">
        <f>' MID Term 1'!L93+'MID Term 2'!F93</f>
        <v>28</v>
      </c>
      <c r="G96" s="32">
        <f>' MID Term 1'!P93+'MID Term 2'!J93</f>
        <v>28</v>
      </c>
      <c r="H96" s="32">
        <f>' MID Term 1'!Q93+'MID Term 2'!N93</f>
        <v>28</v>
      </c>
      <c r="I96" s="32">
        <f t="shared" si="0"/>
        <v>1</v>
      </c>
      <c r="J96" s="32">
        <f t="shared" si="1"/>
        <v>1</v>
      </c>
      <c r="K96" s="32">
        <f t="shared" si="2"/>
        <v>1</v>
      </c>
      <c r="L96" s="32">
        <f t="shared" si="3"/>
        <v>1</v>
      </c>
      <c r="M96" s="32">
        <f t="shared" si="4"/>
        <v>1</v>
      </c>
      <c r="N96" s="32">
        <f t="shared" si="5"/>
        <v>140</v>
      </c>
      <c r="O96" s="32">
        <f t="shared" si="6"/>
        <v>70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8"/>
    </row>
    <row r="97" spans="1:26" ht="19.5" customHeight="1">
      <c r="A97" s="11">
        <v>88</v>
      </c>
      <c r="B97" s="12" t="s">
        <v>210</v>
      </c>
      <c r="C97" s="12" t="s">
        <v>211</v>
      </c>
      <c r="D97" s="32">
        <f>' MID Term 1'!D94+'MID Term 2'!D94</f>
        <v>25</v>
      </c>
      <c r="E97" s="32">
        <f>' MID Term 1'!H94+'MID Term 2'!E94</f>
        <v>28</v>
      </c>
      <c r="F97" s="32">
        <f>' MID Term 1'!L94+'MID Term 2'!F94</f>
        <v>28</v>
      </c>
      <c r="G97" s="32">
        <f>' MID Term 1'!P94+'MID Term 2'!J94</f>
        <v>28</v>
      </c>
      <c r="H97" s="32">
        <f>' MID Term 1'!Q94+'MID Term 2'!N94</f>
        <v>26</v>
      </c>
      <c r="I97" s="32">
        <f t="shared" si="0"/>
        <v>1</v>
      </c>
      <c r="J97" s="32">
        <f t="shared" si="1"/>
        <v>1</v>
      </c>
      <c r="K97" s="32">
        <f t="shared" si="2"/>
        <v>1</v>
      </c>
      <c r="L97" s="32">
        <f t="shared" si="3"/>
        <v>1</v>
      </c>
      <c r="M97" s="32">
        <f t="shared" si="4"/>
        <v>1</v>
      </c>
      <c r="N97" s="32">
        <f t="shared" si="5"/>
        <v>135</v>
      </c>
      <c r="O97" s="32">
        <f t="shared" si="6"/>
        <v>68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8"/>
    </row>
    <row r="98" spans="1:26" ht="19.5" customHeight="1">
      <c r="A98" s="11">
        <v>89</v>
      </c>
      <c r="B98" s="12" t="s">
        <v>212</v>
      </c>
      <c r="C98" s="12" t="s">
        <v>213</v>
      </c>
      <c r="D98" s="32">
        <f>' MID Term 1'!D95+'MID Term 2'!D95</f>
        <v>23</v>
      </c>
      <c r="E98" s="32">
        <f>' MID Term 1'!H95+'MID Term 2'!E95</f>
        <v>19</v>
      </c>
      <c r="F98" s="32">
        <f>' MID Term 1'!L95+'MID Term 2'!F95</f>
        <v>19</v>
      </c>
      <c r="G98" s="32">
        <f>' MID Term 1'!P95+'MID Term 2'!J95</f>
        <v>19</v>
      </c>
      <c r="H98" s="32">
        <f>' MID Term 1'!Q95+'MID Term 2'!N95</f>
        <v>27</v>
      </c>
      <c r="I98" s="32">
        <f t="shared" si="0"/>
        <v>1</v>
      </c>
      <c r="J98" s="32">
        <f t="shared" si="1"/>
        <v>0</v>
      </c>
      <c r="K98" s="32">
        <f t="shared" si="2"/>
        <v>0</v>
      </c>
      <c r="L98" s="32">
        <f t="shared" si="3"/>
        <v>0</v>
      </c>
      <c r="M98" s="32">
        <f t="shared" si="4"/>
        <v>1</v>
      </c>
      <c r="N98" s="32">
        <f t="shared" si="5"/>
        <v>107</v>
      </c>
      <c r="O98" s="32">
        <f t="shared" si="6"/>
        <v>54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8"/>
    </row>
    <row r="99" spans="1:26" ht="19.5" customHeight="1">
      <c r="A99" s="11">
        <v>90</v>
      </c>
      <c r="B99" s="12" t="s">
        <v>214</v>
      </c>
      <c r="C99" s="12" t="s">
        <v>215</v>
      </c>
      <c r="D99" s="32">
        <f>' MID Term 1'!D96+'MID Term 2'!D96</f>
        <v>28</v>
      </c>
      <c r="E99" s="32">
        <f>' MID Term 1'!H96+'MID Term 2'!E96</f>
        <v>28</v>
      </c>
      <c r="F99" s="32">
        <f>' MID Term 1'!L96+'MID Term 2'!F96</f>
        <v>28</v>
      </c>
      <c r="G99" s="32">
        <f>' MID Term 1'!P96+'MID Term 2'!J96</f>
        <v>28</v>
      </c>
      <c r="H99" s="32">
        <f>' MID Term 1'!Q96+'MID Term 2'!N96</f>
        <v>28</v>
      </c>
      <c r="I99" s="32">
        <f t="shared" si="0"/>
        <v>1</v>
      </c>
      <c r="J99" s="32">
        <f t="shared" si="1"/>
        <v>1</v>
      </c>
      <c r="K99" s="32">
        <f t="shared" si="2"/>
        <v>1</v>
      </c>
      <c r="L99" s="32">
        <f t="shared" si="3"/>
        <v>1</v>
      </c>
      <c r="M99" s="32">
        <f t="shared" si="4"/>
        <v>1</v>
      </c>
      <c r="N99" s="32">
        <f t="shared" si="5"/>
        <v>140</v>
      </c>
      <c r="O99" s="32">
        <f t="shared" si="6"/>
        <v>70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8"/>
    </row>
    <row r="100" spans="1:26" ht="19.5" customHeight="1">
      <c r="A100" s="11">
        <v>91</v>
      </c>
      <c r="B100" s="12" t="s">
        <v>216</v>
      </c>
      <c r="C100" s="12" t="s">
        <v>217</v>
      </c>
      <c r="D100" s="32">
        <f>' MID Term 1'!D97+'MID Term 2'!D97</f>
        <v>25</v>
      </c>
      <c r="E100" s="32">
        <f>' MID Term 1'!H97+'MID Term 2'!E97</f>
        <v>24</v>
      </c>
      <c r="F100" s="32">
        <f>' MID Term 1'!L97+'MID Term 2'!F97</f>
        <v>22</v>
      </c>
      <c r="G100" s="32">
        <f>' MID Term 1'!P97+'MID Term 2'!J97</f>
        <v>24</v>
      </c>
      <c r="H100" s="32">
        <f>' MID Term 1'!Q97+'MID Term 2'!N97</f>
        <v>26</v>
      </c>
      <c r="I100" s="32">
        <f t="shared" si="0"/>
        <v>1</v>
      </c>
      <c r="J100" s="32">
        <f t="shared" si="1"/>
        <v>1</v>
      </c>
      <c r="K100" s="32">
        <f t="shared" si="2"/>
        <v>1</v>
      </c>
      <c r="L100" s="32">
        <f t="shared" si="3"/>
        <v>1</v>
      </c>
      <c r="M100" s="32">
        <f t="shared" si="4"/>
        <v>1</v>
      </c>
      <c r="N100" s="32">
        <f t="shared" si="5"/>
        <v>121</v>
      </c>
      <c r="O100" s="32">
        <f t="shared" si="6"/>
        <v>61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8"/>
    </row>
    <row r="101" spans="1:26" ht="19.5" customHeight="1">
      <c r="A101" s="11">
        <v>92</v>
      </c>
      <c r="B101" s="12" t="s">
        <v>218</v>
      </c>
      <c r="C101" s="12" t="s">
        <v>219</v>
      </c>
      <c r="D101" s="32">
        <f>' MID Term 1'!D98+'MID Term 2'!D98</f>
        <v>19</v>
      </c>
      <c r="E101" s="32">
        <f>' MID Term 1'!H98+'MID Term 2'!E98</f>
        <v>23</v>
      </c>
      <c r="F101" s="32">
        <f>' MID Term 1'!L98+'MID Term 2'!F98</f>
        <v>25</v>
      </c>
      <c r="G101" s="32">
        <f>' MID Term 1'!P98+'MID Term 2'!J98</f>
        <v>19</v>
      </c>
      <c r="H101" s="32">
        <f>' MID Term 1'!Q98+'MID Term 2'!N98</f>
        <v>26</v>
      </c>
      <c r="I101" s="32">
        <f t="shared" si="0"/>
        <v>0</v>
      </c>
      <c r="J101" s="32">
        <f t="shared" si="1"/>
        <v>1</v>
      </c>
      <c r="K101" s="32">
        <f t="shared" si="2"/>
        <v>1</v>
      </c>
      <c r="L101" s="32">
        <f t="shared" si="3"/>
        <v>0</v>
      </c>
      <c r="M101" s="32">
        <f t="shared" si="4"/>
        <v>1</v>
      </c>
      <c r="N101" s="32">
        <f t="shared" si="5"/>
        <v>112</v>
      </c>
      <c r="O101" s="32">
        <f t="shared" si="6"/>
        <v>56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8"/>
    </row>
    <row r="102" spans="1:26" ht="19.5" customHeight="1">
      <c r="A102" s="11">
        <v>93</v>
      </c>
      <c r="B102" s="12" t="s">
        <v>220</v>
      </c>
      <c r="C102" s="12" t="s">
        <v>221</v>
      </c>
      <c r="D102" s="32">
        <f>' MID Term 1'!D99+'MID Term 2'!D99</f>
        <v>27</v>
      </c>
      <c r="E102" s="32">
        <f>' MID Term 1'!H99+'MID Term 2'!E99</f>
        <v>20</v>
      </c>
      <c r="F102" s="32">
        <f>' MID Term 1'!L99+'MID Term 2'!F99</f>
        <v>20</v>
      </c>
      <c r="G102" s="32">
        <f>' MID Term 1'!P99+'MID Term 2'!J99</f>
        <v>24</v>
      </c>
      <c r="H102" s="32">
        <f>' MID Term 1'!Q99+'MID Term 2'!N99</f>
        <v>26</v>
      </c>
      <c r="I102" s="32">
        <f t="shared" si="0"/>
        <v>1</v>
      </c>
      <c r="J102" s="32">
        <f t="shared" si="1"/>
        <v>0</v>
      </c>
      <c r="K102" s="32">
        <f t="shared" si="2"/>
        <v>0</v>
      </c>
      <c r="L102" s="32">
        <f t="shared" si="3"/>
        <v>1</v>
      </c>
      <c r="M102" s="32">
        <f t="shared" si="4"/>
        <v>1</v>
      </c>
      <c r="N102" s="32">
        <f t="shared" si="5"/>
        <v>117</v>
      </c>
      <c r="O102" s="32">
        <f t="shared" si="6"/>
        <v>59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8"/>
    </row>
    <row r="103" spans="1:26" ht="19.5" customHeight="1">
      <c r="A103" s="11">
        <v>94</v>
      </c>
      <c r="B103" s="12" t="s">
        <v>222</v>
      </c>
      <c r="C103" s="12" t="s">
        <v>223</v>
      </c>
      <c r="D103" s="32">
        <f>' MID Term 1'!D100+'MID Term 2'!D100</f>
        <v>27</v>
      </c>
      <c r="E103" s="32">
        <f>' MID Term 1'!H100+'MID Term 2'!E100</f>
        <v>26</v>
      </c>
      <c r="F103" s="32">
        <f>' MID Term 1'!L100+'MID Term 2'!F100</f>
        <v>27</v>
      </c>
      <c r="G103" s="32">
        <f>' MID Term 1'!P100+'MID Term 2'!J100</f>
        <v>28</v>
      </c>
      <c r="H103" s="32">
        <f>' MID Term 1'!Q100+'MID Term 2'!N100</f>
        <v>27</v>
      </c>
      <c r="I103" s="32">
        <f t="shared" si="0"/>
        <v>1</v>
      </c>
      <c r="J103" s="32">
        <f t="shared" si="1"/>
        <v>1</v>
      </c>
      <c r="K103" s="32">
        <f t="shared" si="2"/>
        <v>1</v>
      </c>
      <c r="L103" s="32">
        <f t="shared" si="3"/>
        <v>1</v>
      </c>
      <c r="M103" s="32">
        <f t="shared" si="4"/>
        <v>1</v>
      </c>
      <c r="N103" s="32">
        <f t="shared" si="5"/>
        <v>135</v>
      </c>
      <c r="O103" s="32">
        <f t="shared" si="6"/>
        <v>68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8"/>
    </row>
    <row r="104" spans="1:26" ht="19.5" customHeight="1">
      <c r="A104" s="11">
        <v>95</v>
      </c>
      <c r="B104" s="12" t="s">
        <v>224</v>
      </c>
      <c r="C104" s="12" t="s">
        <v>225</v>
      </c>
      <c r="D104" s="32">
        <f>' MID Term 1'!D101+'MID Term 2'!D101</f>
        <v>23</v>
      </c>
      <c r="E104" s="32">
        <f>' MID Term 1'!H101+'MID Term 2'!E101</f>
        <v>27</v>
      </c>
      <c r="F104" s="32">
        <f>' MID Term 1'!L101+'MID Term 2'!F101</f>
        <v>26</v>
      </c>
      <c r="G104" s="32">
        <f>' MID Term 1'!P101+'MID Term 2'!J101</f>
        <v>26</v>
      </c>
      <c r="H104" s="32">
        <f>' MID Term 1'!Q101+'MID Term 2'!N101</f>
        <v>24</v>
      </c>
      <c r="I104" s="32">
        <f t="shared" si="0"/>
        <v>1</v>
      </c>
      <c r="J104" s="32">
        <f t="shared" si="1"/>
        <v>1</v>
      </c>
      <c r="K104" s="32">
        <f t="shared" si="2"/>
        <v>1</v>
      </c>
      <c r="L104" s="32">
        <f t="shared" si="3"/>
        <v>1</v>
      </c>
      <c r="M104" s="32">
        <f t="shared" si="4"/>
        <v>1</v>
      </c>
      <c r="N104" s="32">
        <f t="shared" si="5"/>
        <v>126</v>
      </c>
      <c r="O104" s="32">
        <f t="shared" si="6"/>
        <v>63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8"/>
    </row>
    <row r="105" spans="1:26" ht="19.5" customHeight="1">
      <c r="A105" s="11">
        <v>96</v>
      </c>
      <c r="B105" s="12" t="s">
        <v>226</v>
      </c>
      <c r="C105" s="12" t="s">
        <v>227</v>
      </c>
      <c r="D105" s="32">
        <f>' MID Term 1'!D102+'MID Term 2'!D102</f>
        <v>28</v>
      </c>
      <c r="E105" s="32">
        <f>' MID Term 1'!H102+'MID Term 2'!E102</f>
        <v>28</v>
      </c>
      <c r="F105" s="32">
        <f>' MID Term 1'!L102+'MID Term 2'!F102</f>
        <v>24</v>
      </c>
      <c r="G105" s="32">
        <f>' MID Term 1'!P102+'MID Term 2'!J102</f>
        <v>27</v>
      </c>
      <c r="H105" s="32">
        <f>' MID Term 1'!Q102+'MID Term 2'!N102</f>
        <v>28</v>
      </c>
      <c r="I105" s="32">
        <f t="shared" si="0"/>
        <v>1</v>
      </c>
      <c r="J105" s="32">
        <f t="shared" si="1"/>
        <v>1</v>
      </c>
      <c r="K105" s="32">
        <f t="shared" si="2"/>
        <v>1</v>
      </c>
      <c r="L105" s="32">
        <f t="shared" si="3"/>
        <v>1</v>
      </c>
      <c r="M105" s="32">
        <f t="shared" si="4"/>
        <v>1</v>
      </c>
      <c r="N105" s="32">
        <f t="shared" si="5"/>
        <v>135</v>
      </c>
      <c r="O105" s="32">
        <f t="shared" si="6"/>
        <v>68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8"/>
    </row>
    <row r="106" spans="1:26" ht="19.5" customHeight="1">
      <c r="A106" s="11">
        <v>97</v>
      </c>
      <c r="B106" s="12" t="s">
        <v>228</v>
      </c>
      <c r="C106" s="12" t="s">
        <v>229</v>
      </c>
      <c r="D106" s="32">
        <f>' MID Term 1'!D103+'MID Term 2'!D103</f>
        <v>28</v>
      </c>
      <c r="E106" s="32">
        <f>' MID Term 1'!H103+'MID Term 2'!E103</f>
        <v>28</v>
      </c>
      <c r="F106" s="32">
        <f>' MID Term 1'!L103+'MID Term 2'!F103</f>
        <v>25</v>
      </c>
      <c r="G106" s="32">
        <f>' MID Term 1'!P103+'MID Term 2'!J103</f>
        <v>28</v>
      </c>
      <c r="H106" s="32">
        <f>' MID Term 1'!Q103+'MID Term 2'!N103</f>
        <v>26</v>
      </c>
      <c r="I106" s="32">
        <f t="shared" si="0"/>
        <v>1</v>
      </c>
      <c r="J106" s="32">
        <f t="shared" si="1"/>
        <v>1</v>
      </c>
      <c r="K106" s="32">
        <f t="shared" si="2"/>
        <v>1</v>
      </c>
      <c r="L106" s="32">
        <f t="shared" si="3"/>
        <v>1</v>
      </c>
      <c r="M106" s="32">
        <f t="shared" si="4"/>
        <v>1</v>
      </c>
      <c r="N106" s="32">
        <f t="shared" si="5"/>
        <v>135</v>
      </c>
      <c r="O106" s="32">
        <f t="shared" si="6"/>
        <v>68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8"/>
    </row>
    <row r="107" spans="1:26" ht="19.5" customHeight="1">
      <c r="A107" s="11">
        <v>98</v>
      </c>
      <c r="B107" s="12" t="s">
        <v>230</v>
      </c>
      <c r="C107" s="12" t="s">
        <v>231</v>
      </c>
      <c r="D107" s="32">
        <f>' MID Term 1'!D104+'MID Term 2'!D104</f>
        <v>19</v>
      </c>
      <c r="E107" s="32">
        <f>' MID Term 1'!H104+'MID Term 2'!E104</f>
        <v>28</v>
      </c>
      <c r="F107" s="32">
        <f>' MID Term 1'!L104+'MID Term 2'!F104</f>
        <v>21</v>
      </c>
      <c r="G107" s="32">
        <f>' MID Term 1'!P104+'MID Term 2'!J104</f>
        <v>19</v>
      </c>
      <c r="H107" s="32">
        <f>' MID Term 1'!Q104+'MID Term 2'!N104</f>
        <v>25</v>
      </c>
      <c r="I107" s="32">
        <f t="shared" si="0"/>
        <v>0</v>
      </c>
      <c r="J107" s="32">
        <f t="shared" si="1"/>
        <v>1</v>
      </c>
      <c r="K107" s="32">
        <f t="shared" si="2"/>
        <v>1</v>
      </c>
      <c r="L107" s="32">
        <f t="shared" si="3"/>
        <v>0</v>
      </c>
      <c r="M107" s="32">
        <f t="shared" si="4"/>
        <v>1</v>
      </c>
      <c r="N107" s="32">
        <f t="shared" si="5"/>
        <v>112</v>
      </c>
      <c r="O107" s="32">
        <f t="shared" si="6"/>
        <v>56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8"/>
    </row>
    <row r="108" spans="1:26" ht="19.5" customHeight="1">
      <c r="A108" s="11">
        <v>99</v>
      </c>
      <c r="B108" s="12" t="s">
        <v>232</v>
      </c>
      <c r="C108" s="12" t="s">
        <v>233</v>
      </c>
      <c r="D108" s="32">
        <f>' MID Term 1'!D105+'MID Term 2'!D105</f>
        <v>28</v>
      </c>
      <c r="E108" s="32">
        <f>' MID Term 1'!H105+'MID Term 2'!E105</f>
        <v>28</v>
      </c>
      <c r="F108" s="32">
        <f>' MID Term 1'!L105+'MID Term 2'!F105</f>
        <v>28</v>
      </c>
      <c r="G108" s="32">
        <f>' MID Term 1'!P105+'MID Term 2'!J105</f>
        <v>28</v>
      </c>
      <c r="H108" s="32">
        <f>' MID Term 1'!Q105+'MID Term 2'!N105</f>
        <v>28</v>
      </c>
      <c r="I108" s="32">
        <f t="shared" si="0"/>
        <v>1</v>
      </c>
      <c r="J108" s="32">
        <f t="shared" si="1"/>
        <v>1</v>
      </c>
      <c r="K108" s="32">
        <f t="shared" si="2"/>
        <v>1</v>
      </c>
      <c r="L108" s="32">
        <f t="shared" si="3"/>
        <v>1</v>
      </c>
      <c r="M108" s="32">
        <f t="shared" si="4"/>
        <v>1</v>
      </c>
      <c r="N108" s="32">
        <f t="shared" si="5"/>
        <v>140</v>
      </c>
      <c r="O108" s="32">
        <f t="shared" si="6"/>
        <v>70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8"/>
    </row>
    <row r="109" spans="1:26" ht="19.5" customHeight="1">
      <c r="A109" s="11">
        <v>100</v>
      </c>
      <c r="B109" s="38" t="s">
        <v>234</v>
      </c>
      <c r="C109" s="38" t="s">
        <v>235</v>
      </c>
      <c r="D109" s="32">
        <f>' MID Term 1'!D106+'MID Term 2'!D106</f>
        <v>28</v>
      </c>
      <c r="E109" s="32">
        <f>' MID Term 1'!H106+'MID Term 2'!E106</f>
        <v>25</v>
      </c>
      <c r="F109" s="32">
        <f>' MID Term 1'!L106+'MID Term 2'!F106</f>
        <v>24</v>
      </c>
      <c r="G109" s="32">
        <f>' MID Term 1'!P106+'MID Term 2'!J106</f>
        <v>28</v>
      </c>
      <c r="H109" s="32">
        <f>' MID Term 1'!Q106+'MID Term 2'!N106</f>
        <v>26</v>
      </c>
      <c r="I109" s="32">
        <f t="shared" si="0"/>
        <v>1</v>
      </c>
      <c r="J109" s="32">
        <f t="shared" si="1"/>
        <v>1</v>
      </c>
      <c r="K109" s="32">
        <f t="shared" si="2"/>
        <v>1</v>
      </c>
      <c r="L109" s="32">
        <f t="shared" si="3"/>
        <v>1</v>
      </c>
      <c r="M109" s="32">
        <f t="shared" si="4"/>
        <v>1</v>
      </c>
      <c r="N109" s="32">
        <f t="shared" si="5"/>
        <v>131</v>
      </c>
      <c r="O109" s="32">
        <f t="shared" si="6"/>
        <v>66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6" ht="19.5" customHeight="1">
      <c r="A110" s="11">
        <v>101</v>
      </c>
      <c r="B110" s="12" t="s">
        <v>236</v>
      </c>
      <c r="C110" s="12" t="s">
        <v>237</v>
      </c>
      <c r="D110" s="32">
        <f>' MID Term 1'!D107+'MID Term 2'!D107</f>
        <v>23</v>
      </c>
      <c r="E110" s="32">
        <f>' MID Term 1'!H107+'MID Term 2'!E107</f>
        <v>26</v>
      </c>
      <c r="F110" s="32">
        <f>' MID Term 1'!L107+'MID Term 2'!F107</f>
        <v>26</v>
      </c>
      <c r="G110" s="32">
        <f>' MID Term 1'!P107+'MID Term 2'!J107</f>
        <v>23</v>
      </c>
      <c r="H110" s="32">
        <f>' MID Term 1'!Q107+'MID Term 2'!N107</f>
        <v>28</v>
      </c>
      <c r="I110" s="32">
        <f t="shared" si="0"/>
        <v>1</v>
      </c>
      <c r="J110" s="32">
        <f t="shared" si="1"/>
        <v>1</v>
      </c>
      <c r="K110" s="32">
        <f t="shared" si="2"/>
        <v>1</v>
      </c>
      <c r="L110" s="32">
        <f t="shared" si="3"/>
        <v>1</v>
      </c>
      <c r="M110" s="32">
        <f t="shared" si="4"/>
        <v>1</v>
      </c>
      <c r="N110" s="32">
        <f t="shared" si="5"/>
        <v>126</v>
      </c>
      <c r="O110" s="32">
        <f t="shared" si="6"/>
        <v>63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6" ht="19.5" customHeight="1">
      <c r="A111" s="11">
        <v>102</v>
      </c>
      <c r="B111" s="12" t="s">
        <v>238</v>
      </c>
      <c r="C111" s="12" t="s">
        <v>239</v>
      </c>
      <c r="D111" s="32">
        <f>' MID Term 1'!D108+'MID Term 2'!D108</f>
        <v>27</v>
      </c>
      <c r="E111" s="32">
        <f>' MID Term 1'!H108+'MID Term 2'!E108</f>
        <v>26</v>
      </c>
      <c r="F111" s="32">
        <f>' MID Term 1'!L108+'MID Term 2'!F108</f>
        <v>27</v>
      </c>
      <c r="G111" s="32">
        <f>' MID Term 1'!P108+'MID Term 2'!J108</f>
        <v>28</v>
      </c>
      <c r="H111" s="32">
        <f>' MID Term 1'!Q108+'MID Term 2'!N108</f>
        <v>27</v>
      </c>
      <c r="I111" s="32">
        <f t="shared" si="0"/>
        <v>1</v>
      </c>
      <c r="J111" s="32">
        <f t="shared" si="1"/>
        <v>1</v>
      </c>
      <c r="K111" s="32">
        <f t="shared" si="2"/>
        <v>1</v>
      </c>
      <c r="L111" s="32">
        <f t="shared" si="3"/>
        <v>1</v>
      </c>
      <c r="M111" s="32">
        <f t="shared" si="4"/>
        <v>1</v>
      </c>
      <c r="N111" s="32">
        <f t="shared" si="5"/>
        <v>135</v>
      </c>
      <c r="O111" s="32">
        <f t="shared" si="6"/>
        <v>68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6" ht="19.5" customHeight="1">
      <c r="A112" s="11">
        <v>103</v>
      </c>
      <c r="B112" s="12" t="s">
        <v>240</v>
      </c>
      <c r="C112" s="12" t="s">
        <v>241</v>
      </c>
      <c r="D112" s="32">
        <f>' MID Term 1'!D109+'MID Term 2'!D109</f>
        <v>28</v>
      </c>
      <c r="E112" s="32">
        <f>' MID Term 1'!H109+'MID Term 2'!E109</f>
        <v>28</v>
      </c>
      <c r="F112" s="32">
        <f>' MID Term 1'!L109+'MID Term 2'!F109</f>
        <v>28</v>
      </c>
      <c r="G112" s="32">
        <f>' MID Term 1'!P109+'MID Term 2'!J109</f>
        <v>28</v>
      </c>
      <c r="H112" s="32">
        <f>' MID Term 1'!Q109+'MID Term 2'!N109</f>
        <v>28</v>
      </c>
      <c r="I112" s="32">
        <f t="shared" si="0"/>
        <v>1</v>
      </c>
      <c r="J112" s="32">
        <f t="shared" si="1"/>
        <v>1</v>
      </c>
      <c r="K112" s="32">
        <f t="shared" si="2"/>
        <v>1</v>
      </c>
      <c r="L112" s="32">
        <f t="shared" si="3"/>
        <v>1</v>
      </c>
      <c r="M112" s="32">
        <f t="shared" si="4"/>
        <v>1</v>
      </c>
      <c r="N112" s="32">
        <f t="shared" si="5"/>
        <v>140</v>
      </c>
      <c r="O112" s="32">
        <f t="shared" si="6"/>
        <v>70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11">
        <v>104</v>
      </c>
      <c r="B113" s="12" t="s">
        <v>242</v>
      </c>
      <c r="C113" s="12" t="s">
        <v>243</v>
      </c>
      <c r="D113" s="32">
        <f>' MID Term 1'!D110+'MID Term 2'!D110</f>
        <v>24</v>
      </c>
      <c r="E113" s="32">
        <f>' MID Term 1'!H110+'MID Term 2'!E110</f>
        <v>21</v>
      </c>
      <c r="F113" s="32">
        <f>' MID Term 1'!L110+'MID Term 2'!F110</f>
        <v>15</v>
      </c>
      <c r="G113" s="32">
        <f>' MID Term 1'!P110+'MID Term 2'!J110</f>
        <v>24</v>
      </c>
      <c r="H113" s="32">
        <f>' MID Term 1'!Q110+'MID Term 2'!N110</f>
        <v>28</v>
      </c>
      <c r="I113" s="32">
        <f t="shared" si="0"/>
        <v>1</v>
      </c>
      <c r="J113" s="32">
        <f t="shared" si="1"/>
        <v>1</v>
      </c>
      <c r="K113" s="32">
        <f t="shared" si="2"/>
        <v>0</v>
      </c>
      <c r="L113" s="32">
        <f t="shared" si="3"/>
        <v>1</v>
      </c>
      <c r="M113" s="32">
        <f t="shared" si="4"/>
        <v>1</v>
      </c>
      <c r="N113" s="32">
        <f t="shared" si="5"/>
        <v>112</v>
      </c>
      <c r="O113" s="32">
        <f t="shared" si="6"/>
        <v>56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11">
        <v>105</v>
      </c>
      <c r="B114" s="12" t="s">
        <v>244</v>
      </c>
      <c r="C114" s="12" t="s">
        <v>245</v>
      </c>
      <c r="D114" s="32">
        <f>' MID Term 1'!D111+'MID Term 2'!D111</f>
        <v>28</v>
      </c>
      <c r="E114" s="32">
        <f>' MID Term 1'!H111+'MID Term 2'!E111</f>
        <v>26</v>
      </c>
      <c r="F114" s="32">
        <f>' MID Term 1'!L111+'MID Term 2'!F111</f>
        <v>27</v>
      </c>
      <c r="G114" s="32">
        <f>' MID Term 1'!P111+'MID Term 2'!J111</f>
        <v>26</v>
      </c>
      <c r="H114" s="32">
        <f>' MID Term 1'!Q111+'MID Term 2'!N111</f>
        <v>28</v>
      </c>
      <c r="I114" s="32">
        <f t="shared" si="0"/>
        <v>1</v>
      </c>
      <c r="J114" s="32">
        <f t="shared" si="1"/>
        <v>1</v>
      </c>
      <c r="K114" s="32">
        <f t="shared" si="2"/>
        <v>1</v>
      </c>
      <c r="L114" s="32">
        <f t="shared" si="3"/>
        <v>1</v>
      </c>
      <c r="M114" s="32">
        <f t="shared" si="4"/>
        <v>1</v>
      </c>
      <c r="N114" s="32">
        <f t="shared" si="5"/>
        <v>135</v>
      </c>
      <c r="O114" s="32">
        <f t="shared" si="6"/>
        <v>68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11">
        <v>106</v>
      </c>
      <c r="B115" s="12" t="s">
        <v>246</v>
      </c>
      <c r="C115" s="12" t="s">
        <v>247</v>
      </c>
      <c r="D115" s="32">
        <f>' MID Term 1'!D112+'MID Term 2'!D112</f>
        <v>28</v>
      </c>
      <c r="E115" s="32">
        <f>' MID Term 1'!H112+'MID Term 2'!E112</f>
        <v>28</v>
      </c>
      <c r="F115" s="32">
        <f>' MID Term 1'!L112+'MID Term 2'!F112</f>
        <v>28</v>
      </c>
      <c r="G115" s="32">
        <f>' MID Term 1'!P112+'MID Term 2'!J112</f>
        <v>28</v>
      </c>
      <c r="H115" s="32">
        <f>' MID Term 1'!Q112+'MID Term 2'!N112</f>
        <v>28</v>
      </c>
      <c r="I115" s="32">
        <f t="shared" si="0"/>
        <v>1</v>
      </c>
      <c r="J115" s="32">
        <f t="shared" si="1"/>
        <v>1</v>
      </c>
      <c r="K115" s="32">
        <f t="shared" si="2"/>
        <v>1</v>
      </c>
      <c r="L115" s="32">
        <f t="shared" si="3"/>
        <v>1</v>
      </c>
      <c r="M115" s="32">
        <f t="shared" si="4"/>
        <v>1</v>
      </c>
      <c r="N115" s="32">
        <f t="shared" si="5"/>
        <v>140</v>
      </c>
      <c r="O115" s="32">
        <f t="shared" si="6"/>
        <v>70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11">
        <v>107</v>
      </c>
      <c r="B116" s="12" t="s">
        <v>248</v>
      </c>
      <c r="C116" s="12" t="s">
        <v>249</v>
      </c>
      <c r="D116" s="32">
        <f>' MID Term 1'!D113+'MID Term 2'!D113</f>
        <v>24</v>
      </c>
      <c r="E116" s="32">
        <f>' MID Term 1'!H113+'MID Term 2'!E113</f>
        <v>26</v>
      </c>
      <c r="F116" s="32">
        <f>' MID Term 1'!L113+'MID Term 2'!F113</f>
        <v>29</v>
      </c>
      <c r="G116" s="32">
        <f>' MID Term 1'!P113+'MID Term 2'!J113</f>
        <v>26</v>
      </c>
      <c r="H116" s="32">
        <f>' MID Term 1'!Q113+'MID Term 2'!N113</f>
        <v>26</v>
      </c>
      <c r="I116" s="32">
        <f t="shared" si="0"/>
        <v>1</v>
      </c>
      <c r="J116" s="32">
        <f t="shared" si="1"/>
        <v>1</v>
      </c>
      <c r="K116" s="32">
        <f t="shared" si="2"/>
        <v>1</v>
      </c>
      <c r="L116" s="32">
        <f t="shared" si="3"/>
        <v>1</v>
      </c>
      <c r="M116" s="32">
        <f t="shared" si="4"/>
        <v>1</v>
      </c>
      <c r="N116" s="32">
        <f t="shared" si="5"/>
        <v>131</v>
      </c>
      <c r="O116" s="32">
        <f t="shared" si="6"/>
        <v>66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11">
        <v>108</v>
      </c>
      <c r="B117" s="12" t="s">
        <v>250</v>
      </c>
      <c r="C117" s="12" t="s">
        <v>251</v>
      </c>
      <c r="D117" s="32">
        <f>' MID Term 1'!D114+'MID Term 2'!D114</f>
        <v>18</v>
      </c>
      <c r="E117" s="32">
        <f>' MID Term 1'!H114+'MID Term 2'!E114</f>
        <v>17</v>
      </c>
      <c r="F117" s="32">
        <f>' MID Term 1'!L114+'MID Term 2'!F114</f>
        <v>19</v>
      </c>
      <c r="G117" s="32">
        <f>' MID Term 1'!P114+'MID Term 2'!J114</f>
        <v>15</v>
      </c>
      <c r="H117" s="32">
        <f>' MID Term 1'!Q114+'MID Term 2'!N114</f>
        <v>24</v>
      </c>
      <c r="I117" s="32">
        <f t="shared" si="0"/>
        <v>0</v>
      </c>
      <c r="J117" s="32">
        <f t="shared" si="1"/>
        <v>0</v>
      </c>
      <c r="K117" s="32">
        <f t="shared" si="2"/>
        <v>0</v>
      </c>
      <c r="L117" s="32">
        <f t="shared" si="3"/>
        <v>0</v>
      </c>
      <c r="M117" s="32">
        <f t="shared" si="4"/>
        <v>1</v>
      </c>
      <c r="N117" s="32">
        <f t="shared" si="5"/>
        <v>93</v>
      </c>
      <c r="O117" s="32">
        <f t="shared" si="6"/>
        <v>47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11">
        <v>109</v>
      </c>
      <c r="B118" s="12" t="s">
        <v>252</v>
      </c>
      <c r="C118" s="12" t="s">
        <v>253</v>
      </c>
      <c r="D118" s="32">
        <f>' MID Term 1'!D115+'MID Term 2'!D115</f>
        <v>19</v>
      </c>
      <c r="E118" s="32">
        <f>' MID Term 1'!H115+'MID Term 2'!E115</f>
        <v>22</v>
      </c>
      <c r="F118" s="32">
        <f>' MID Term 1'!L115+'MID Term 2'!F115</f>
        <v>19</v>
      </c>
      <c r="G118" s="32">
        <f>' MID Term 1'!P115+'MID Term 2'!J115</f>
        <v>18</v>
      </c>
      <c r="H118" s="32">
        <f>' MID Term 1'!Q115+'MID Term 2'!N115</f>
        <v>25</v>
      </c>
      <c r="I118" s="32">
        <f t="shared" si="0"/>
        <v>0</v>
      </c>
      <c r="J118" s="32">
        <f t="shared" si="1"/>
        <v>1</v>
      </c>
      <c r="K118" s="32">
        <f t="shared" si="2"/>
        <v>0</v>
      </c>
      <c r="L118" s="32">
        <f t="shared" si="3"/>
        <v>0</v>
      </c>
      <c r="M118" s="32">
        <f t="shared" si="4"/>
        <v>1</v>
      </c>
      <c r="N118" s="32">
        <f t="shared" si="5"/>
        <v>103</v>
      </c>
      <c r="O118" s="32">
        <f t="shared" si="6"/>
        <v>52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11">
        <v>110</v>
      </c>
      <c r="B119" s="12" t="s">
        <v>254</v>
      </c>
      <c r="C119" s="12" t="s">
        <v>255</v>
      </c>
      <c r="D119" s="32">
        <f>' MID Term 1'!D116+'MID Term 2'!D116</f>
        <v>19</v>
      </c>
      <c r="E119" s="32">
        <f>' MID Term 1'!H116+'MID Term 2'!E116</f>
        <v>20</v>
      </c>
      <c r="F119" s="32">
        <f>' MID Term 1'!L116+'MID Term 2'!F116</f>
        <v>16</v>
      </c>
      <c r="G119" s="32">
        <f>' MID Term 1'!P116+'MID Term 2'!J116</f>
        <v>17</v>
      </c>
      <c r="H119" s="32">
        <f>' MID Term 1'!Q116+'MID Term 2'!N116</f>
        <v>21</v>
      </c>
      <c r="I119" s="32">
        <f t="shared" si="0"/>
        <v>0</v>
      </c>
      <c r="J119" s="32">
        <f t="shared" si="1"/>
        <v>0</v>
      </c>
      <c r="K119" s="32">
        <f t="shared" si="2"/>
        <v>0</v>
      </c>
      <c r="L119" s="32">
        <f t="shared" si="3"/>
        <v>0</v>
      </c>
      <c r="M119" s="32">
        <f t="shared" si="4"/>
        <v>1</v>
      </c>
      <c r="N119" s="32">
        <f t="shared" si="5"/>
        <v>93</v>
      </c>
      <c r="O119" s="32">
        <f t="shared" si="6"/>
        <v>47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11">
        <v>111</v>
      </c>
      <c r="B120" s="12" t="s">
        <v>256</v>
      </c>
      <c r="C120" s="12" t="s">
        <v>257</v>
      </c>
      <c r="D120" s="32">
        <f>' MID Term 1'!D117+'MID Term 2'!D117</f>
        <v>28</v>
      </c>
      <c r="E120" s="32">
        <f>' MID Term 1'!H117+'MID Term 2'!E117</f>
        <v>28</v>
      </c>
      <c r="F120" s="32">
        <f>' MID Term 1'!L117+'MID Term 2'!F117</f>
        <v>28</v>
      </c>
      <c r="G120" s="32">
        <f>' MID Term 1'!P117+'MID Term 2'!J117</f>
        <v>28</v>
      </c>
      <c r="H120" s="32">
        <f>' MID Term 1'!Q117+'MID Term 2'!N117</f>
        <v>28</v>
      </c>
      <c r="I120" s="32">
        <f t="shared" si="0"/>
        <v>1</v>
      </c>
      <c r="J120" s="32">
        <f t="shared" si="1"/>
        <v>1</v>
      </c>
      <c r="K120" s="32">
        <f t="shared" si="2"/>
        <v>1</v>
      </c>
      <c r="L120" s="32">
        <f t="shared" si="3"/>
        <v>1</v>
      </c>
      <c r="M120" s="32">
        <f t="shared" si="4"/>
        <v>1</v>
      </c>
      <c r="N120" s="32">
        <f t="shared" si="5"/>
        <v>140</v>
      </c>
      <c r="O120" s="32">
        <f t="shared" si="6"/>
        <v>70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11">
        <v>112</v>
      </c>
      <c r="B121" s="12" t="s">
        <v>258</v>
      </c>
      <c r="C121" s="12" t="s">
        <v>259</v>
      </c>
      <c r="D121" s="32">
        <f>' MID Term 1'!D118+'MID Term 2'!D118</f>
        <v>20</v>
      </c>
      <c r="E121" s="32">
        <f>' MID Term 1'!H118+'MID Term 2'!E118</f>
        <v>20</v>
      </c>
      <c r="F121" s="32">
        <f>' MID Term 1'!L118+'MID Term 2'!F118</f>
        <v>28</v>
      </c>
      <c r="G121" s="32">
        <f>' MID Term 1'!P118+'MID Term 2'!J118</f>
        <v>28</v>
      </c>
      <c r="H121" s="32">
        <f>' MID Term 1'!Q118+'MID Term 2'!N118</f>
        <v>28</v>
      </c>
      <c r="I121" s="32">
        <f t="shared" si="0"/>
        <v>0</v>
      </c>
      <c r="J121" s="32">
        <f t="shared" si="1"/>
        <v>0</v>
      </c>
      <c r="K121" s="32">
        <f t="shared" si="2"/>
        <v>1</v>
      </c>
      <c r="L121" s="32">
        <f t="shared" si="3"/>
        <v>1</v>
      </c>
      <c r="M121" s="32">
        <f t="shared" si="4"/>
        <v>1</v>
      </c>
      <c r="N121" s="32">
        <f t="shared" si="5"/>
        <v>124</v>
      </c>
      <c r="O121" s="32">
        <f t="shared" si="6"/>
        <v>62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11">
        <v>113</v>
      </c>
      <c r="B122" s="12" t="s">
        <v>260</v>
      </c>
      <c r="C122" s="12" t="s">
        <v>261</v>
      </c>
      <c r="D122" s="32">
        <f>' MID Term 1'!D119+'MID Term 2'!D119</f>
        <v>25</v>
      </c>
      <c r="E122" s="32">
        <f>' MID Term 1'!H119+'MID Term 2'!E119</f>
        <v>24</v>
      </c>
      <c r="F122" s="32">
        <f>' MID Term 1'!L119+'MID Term 2'!F119</f>
        <v>26</v>
      </c>
      <c r="G122" s="32">
        <f>' MID Term 1'!P119+'MID Term 2'!J119</f>
        <v>25</v>
      </c>
      <c r="H122" s="32">
        <f>' MID Term 1'!Q119+'MID Term 2'!N119</f>
        <v>26</v>
      </c>
      <c r="I122" s="32">
        <f t="shared" si="0"/>
        <v>1</v>
      </c>
      <c r="J122" s="32">
        <f t="shared" si="1"/>
        <v>1</v>
      </c>
      <c r="K122" s="32">
        <f t="shared" si="2"/>
        <v>1</v>
      </c>
      <c r="L122" s="32">
        <f t="shared" si="3"/>
        <v>1</v>
      </c>
      <c r="M122" s="32">
        <f t="shared" si="4"/>
        <v>1</v>
      </c>
      <c r="N122" s="32">
        <f t="shared" si="5"/>
        <v>126</v>
      </c>
      <c r="O122" s="32">
        <f t="shared" si="6"/>
        <v>63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11">
        <v>114</v>
      </c>
      <c r="B123" s="12" t="s">
        <v>262</v>
      </c>
      <c r="C123" s="12" t="s">
        <v>263</v>
      </c>
      <c r="D123" s="32">
        <f>' MID Term 1'!D120+'MID Term 2'!D120</f>
        <v>24</v>
      </c>
      <c r="E123" s="32">
        <f>' MID Term 1'!H120+'MID Term 2'!E120</f>
        <v>23</v>
      </c>
      <c r="F123" s="32">
        <f>' MID Term 1'!L120+'MID Term 2'!F120</f>
        <v>25</v>
      </c>
      <c r="G123" s="32">
        <f>' MID Term 1'!P120+'MID Term 2'!J120</f>
        <v>18</v>
      </c>
      <c r="H123" s="32">
        <f>' MID Term 1'!Q120+'MID Term 2'!N120</f>
        <v>27</v>
      </c>
      <c r="I123" s="32">
        <f t="shared" si="0"/>
        <v>1</v>
      </c>
      <c r="J123" s="32">
        <f t="shared" si="1"/>
        <v>1</v>
      </c>
      <c r="K123" s="32">
        <f t="shared" si="2"/>
        <v>1</v>
      </c>
      <c r="L123" s="32">
        <f t="shared" si="3"/>
        <v>0</v>
      </c>
      <c r="M123" s="32">
        <f t="shared" si="4"/>
        <v>1</v>
      </c>
      <c r="N123" s="32">
        <f t="shared" si="5"/>
        <v>117</v>
      </c>
      <c r="O123" s="32">
        <f t="shared" si="6"/>
        <v>59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11">
        <v>115</v>
      </c>
      <c r="B124" s="12" t="s">
        <v>264</v>
      </c>
      <c r="C124" s="12" t="s">
        <v>265</v>
      </c>
      <c r="D124" s="32">
        <f>' MID Term 1'!D121+'MID Term 2'!D121</f>
        <v>28</v>
      </c>
      <c r="E124" s="32">
        <f>' MID Term 1'!H121+'MID Term 2'!E121</f>
        <v>28</v>
      </c>
      <c r="F124" s="32">
        <f>' MID Term 1'!L121+'MID Term 2'!F121</f>
        <v>23</v>
      </c>
      <c r="G124" s="32">
        <f>' MID Term 1'!P121+'MID Term 2'!J121</f>
        <v>28</v>
      </c>
      <c r="H124" s="32">
        <f>' MID Term 1'!Q121+'MID Term 2'!N121</f>
        <v>24</v>
      </c>
      <c r="I124" s="32">
        <f t="shared" si="0"/>
        <v>1</v>
      </c>
      <c r="J124" s="32">
        <f t="shared" si="1"/>
        <v>1</v>
      </c>
      <c r="K124" s="32">
        <f t="shared" si="2"/>
        <v>1</v>
      </c>
      <c r="L124" s="32">
        <f t="shared" si="3"/>
        <v>1</v>
      </c>
      <c r="M124" s="32">
        <f t="shared" si="4"/>
        <v>1</v>
      </c>
      <c r="N124" s="32">
        <f t="shared" si="5"/>
        <v>131</v>
      </c>
      <c r="O124" s="32">
        <f t="shared" si="6"/>
        <v>66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11">
        <v>116</v>
      </c>
      <c r="B125" s="12" t="s">
        <v>266</v>
      </c>
      <c r="C125" s="12" t="s">
        <v>267</v>
      </c>
      <c r="D125" s="32">
        <f>' MID Term 1'!D122+'MID Term 2'!D122</f>
        <v>20</v>
      </c>
      <c r="E125" s="32">
        <f>' MID Term 1'!H122+'MID Term 2'!E122</f>
        <v>25</v>
      </c>
      <c r="F125" s="32">
        <f>' MID Term 1'!L122+'MID Term 2'!F122</f>
        <v>22</v>
      </c>
      <c r="G125" s="32">
        <f>' MID Term 1'!P122+'MID Term 2'!J122</f>
        <v>18</v>
      </c>
      <c r="H125" s="32">
        <f>' MID Term 1'!Q122+'MID Term 2'!N122</f>
        <v>27</v>
      </c>
      <c r="I125" s="32">
        <f t="shared" si="0"/>
        <v>0</v>
      </c>
      <c r="J125" s="32">
        <f t="shared" si="1"/>
        <v>1</v>
      </c>
      <c r="K125" s="32">
        <f t="shared" si="2"/>
        <v>1</v>
      </c>
      <c r="L125" s="32">
        <f t="shared" si="3"/>
        <v>0</v>
      </c>
      <c r="M125" s="32">
        <f t="shared" si="4"/>
        <v>1</v>
      </c>
      <c r="N125" s="32">
        <f t="shared" si="5"/>
        <v>112</v>
      </c>
      <c r="O125" s="32">
        <f t="shared" si="6"/>
        <v>56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9.5" customHeight="1">
      <c r="A126" s="11">
        <v>117</v>
      </c>
      <c r="B126" s="12" t="s">
        <v>268</v>
      </c>
      <c r="C126" s="12" t="s">
        <v>269</v>
      </c>
      <c r="D126" s="32">
        <f>' MID Term 1'!D123+'MID Term 2'!D123</f>
        <v>24</v>
      </c>
      <c r="E126" s="32">
        <f>' MID Term 1'!H123+'MID Term 2'!E123</f>
        <v>27</v>
      </c>
      <c r="F126" s="32">
        <f>' MID Term 1'!L123+'MID Term 2'!F123</f>
        <v>11</v>
      </c>
      <c r="G126" s="32">
        <f>' MID Term 1'!P123+'MID Term 2'!J123</f>
        <v>23</v>
      </c>
      <c r="H126" s="32">
        <f>' MID Term 1'!Q123+'MID Term 2'!N123</f>
        <v>27</v>
      </c>
      <c r="I126" s="32">
        <f t="shared" si="0"/>
        <v>1</v>
      </c>
      <c r="J126" s="32">
        <f t="shared" si="1"/>
        <v>1</v>
      </c>
      <c r="K126" s="32">
        <f t="shared" si="2"/>
        <v>0</v>
      </c>
      <c r="L126" s="32">
        <f t="shared" si="3"/>
        <v>1</v>
      </c>
      <c r="M126" s="32">
        <f t="shared" si="4"/>
        <v>1</v>
      </c>
      <c r="N126" s="32">
        <f t="shared" si="5"/>
        <v>112</v>
      </c>
      <c r="O126" s="32">
        <f t="shared" si="6"/>
        <v>56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11">
        <v>118</v>
      </c>
      <c r="B127" s="12" t="s">
        <v>270</v>
      </c>
      <c r="C127" s="12" t="s">
        <v>271</v>
      </c>
      <c r="D127" s="32">
        <f>' MID Term 1'!D124+'MID Term 2'!D124</f>
        <v>28</v>
      </c>
      <c r="E127" s="32">
        <f>' MID Term 1'!H124+'MID Term 2'!E124</f>
        <v>28</v>
      </c>
      <c r="F127" s="32">
        <f>' MID Term 1'!L124+'MID Term 2'!F124</f>
        <v>24</v>
      </c>
      <c r="G127" s="32">
        <f>' MID Term 1'!P124+'MID Term 2'!J124</f>
        <v>28</v>
      </c>
      <c r="H127" s="32">
        <f>' MID Term 1'!Q124+'MID Term 2'!N124</f>
        <v>27</v>
      </c>
      <c r="I127" s="32">
        <f t="shared" si="0"/>
        <v>1</v>
      </c>
      <c r="J127" s="32">
        <f t="shared" si="1"/>
        <v>1</v>
      </c>
      <c r="K127" s="32">
        <f t="shared" si="2"/>
        <v>1</v>
      </c>
      <c r="L127" s="32">
        <f t="shared" si="3"/>
        <v>1</v>
      </c>
      <c r="M127" s="32">
        <f t="shared" si="4"/>
        <v>1</v>
      </c>
      <c r="N127" s="32">
        <f t="shared" si="5"/>
        <v>135</v>
      </c>
      <c r="O127" s="32">
        <f t="shared" si="6"/>
        <v>68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11">
        <v>119</v>
      </c>
      <c r="B128" s="12" t="s">
        <v>272</v>
      </c>
      <c r="C128" s="40" t="s">
        <v>273</v>
      </c>
      <c r="D128" s="32">
        <f>' MID Term 1'!D125+'MID Term 2'!D125</f>
        <v>22</v>
      </c>
      <c r="E128" s="32">
        <f>' MID Term 1'!H125+'MID Term 2'!E125</f>
        <v>23</v>
      </c>
      <c r="F128" s="32">
        <f>' MID Term 1'!L125+'MID Term 2'!F125</f>
        <v>21</v>
      </c>
      <c r="G128" s="32">
        <f>' MID Term 1'!P125+'MID Term 2'!J125</f>
        <v>18</v>
      </c>
      <c r="H128" s="32">
        <f>' MID Term 1'!Q125+'MID Term 2'!N125</f>
        <v>28</v>
      </c>
      <c r="I128" s="32">
        <f t="shared" si="0"/>
        <v>1</v>
      </c>
      <c r="J128" s="32">
        <f t="shared" si="1"/>
        <v>1</v>
      </c>
      <c r="K128" s="32">
        <f t="shared" si="2"/>
        <v>1</v>
      </c>
      <c r="L128" s="32">
        <f t="shared" si="3"/>
        <v>0</v>
      </c>
      <c r="M128" s="32">
        <f t="shared" si="4"/>
        <v>1</v>
      </c>
      <c r="N128" s="32">
        <f t="shared" si="5"/>
        <v>112</v>
      </c>
      <c r="O128" s="32">
        <f t="shared" si="6"/>
        <v>56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11">
        <v>120</v>
      </c>
      <c r="B129" s="12" t="s">
        <v>274</v>
      </c>
      <c r="C129" s="40" t="s">
        <v>275</v>
      </c>
      <c r="D129" s="32">
        <f>' MID Term 1'!D126+'MID Term 2'!D126</f>
        <v>22</v>
      </c>
      <c r="E129" s="32">
        <f>' MID Term 1'!H126+'MID Term 2'!E126</f>
        <v>25</v>
      </c>
      <c r="F129" s="32">
        <f>' MID Term 1'!L126+'MID Term 2'!F126</f>
        <v>26</v>
      </c>
      <c r="G129" s="32">
        <f>' MID Term 1'!P126+'MID Term 2'!J126</f>
        <v>24</v>
      </c>
      <c r="H129" s="32">
        <f>' MID Term 1'!Q126+'MID Term 2'!N126</f>
        <v>24</v>
      </c>
      <c r="I129" s="32">
        <f t="shared" si="0"/>
        <v>1</v>
      </c>
      <c r="J129" s="32">
        <f t="shared" si="1"/>
        <v>1</v>
      </c>
      <c r="K129" s="32">
        <f t="shared" si="2"/>
        <v>1</v>
      </c>
      <c r="L129" s="32">
        <f t="shared" si="3"/>
        <v>1</v>
      </c>
      <c r="M129" s="32">
        <f t="shared" si="4"/>
        <v>1</v>
      </c>
      <c r="N129" s="32">
        <f t="shared" si="5"/>
        <v>121</v>
      </c>
      <c r="O129" s="32">
        <f t="shared" si="6"/>
        <v>61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11">
        <v>121</v>
      </c>
      <c r="B130" s="12" t="s">
        <v>276</v>
      </c>
      <c r="C130" s="40" t="s">
        <v>277</v>
      </c>
      <c r="D130" s="32">
        <f>' MID Term 1'!D127+'MID Term 2'!D127</f>
        <v>24</v>
      </c>
      <c r="E130" s="32">
        <f>' MID Term 1'!H127+'MID Term 2'!E127</f>
        <v>22</v>
      </c>
      <c r="F130" s="32">
        <f>' MID Term 1'!L127+'MID Term 2'!F127</f>
        <v>13</v>
      </c>
      <c r="G130" s="32">
        <f>' MID Term 1'!P127+'MID Term 2'!J127</f>
        <v>21</v>
      </c>
      <c r="H130" s="32">
        <f>' MID Term 1'!Q127+'MID Term 2'!N127</f>
        <v>27</v>
      </c>
      <c r="I130" s="32">
        <f t="shared" si="0"/>
        <v>1</v>
      </c>
      <c r="J130" s="32">
        <f t="shared" si="1"/>
        <v>1</v>
      </c>
      <c r="K130" s="32">
        <f t="shared" si="2"/>
        <v>0</v>
      </c>
      <c r="L130" s="32">
        <f t="shared" si="3"/>
        <v>1</v>
      </c>
      <c r="M130" s="32">
        <f t="shared" si="4"/>
        <v>1</v>
      </c>
      <c r="N130" s="32">
        <f t="shared" si="5"/>
        <v>107</v>
      </c>
      <c r="O130" s="32">
        <f t="shared" si="6"/>
        <v>54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11">
        <v>122</v>
      </c>
      <c r="B131" s="12" t="s">
        <v>278</v>
      </c>
      <c r="C131" s="40" t="s">
        <v>279</v>
      </c>
      <c r="D131" s="32">
        <f>' MID Term 1'!D128+'MID Term 2'!D128</f>
        <v>18</v>
      </c>
      <c r="E131" s="32">
        <f>' MID Term 1'!H128+'MID Term 2'!E128</f>
        <v>16</v>
      </c>
      <c r="F131" s="32">
        <f>' MID Term 1'!L128+'MID Term 2'!F128</f>
        <v>20</v>
      </c>
      <c r="G131" s="32">
        <f>' MID Term 1'!P128+'MID Term 2'!J128</f>
        <v>17</v>
      </c>
      <c r="H131" s="32">
        <f>' MID Term 1'!Q128+'MID Term 2'!N128</f>
        <v>22</v>
      </c>
      <c r="I131" s="32">
        <f t="shared" si="0"/>
        <v>0</v>
      </c>
      <c r="J131" s="32">
        <f t="shared" si="1"/>
        <v>0</v>
      </c>
      <c r="K131" s="32">
        <f t="shared" si="2"/>
        <v>0</v>
      </c>
      <c r="L131" s="32">
        <f t="shared" si="3"/>
        <v>0</v>
      </c>
      <c r="M131" s="32">
        <f t="shared" si="4"/>
        <v>1</v>
      </c>
      <c r="N131" s="32">
        <f t="shared" si="5"/>
        <v>93</v>
      </c>
      <c r="O131" s="32">
        <f t="shared" si="6"/>
        <v>47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11">
        <v>123</v>
      </c>
      <c r="B132" s="12" t="s">
        <v>280</v>
      </c>
      <c r="C132" s="40" t="s">
        <v>281</v>
      </c>
      <c r="D132" s="32">
        <f>' MID Term 1'!D129+'MID Term 2'!D129</f>
        <v>0</v>
      </c>
      <c r="E132" s="32">
        <f>' MID Term 1'!H129+'MID Term 2'!E129</f>
        <v>0</v>
      </c>
      <c r="F132" s="32">
        <f>' MID Term 1'!L129+'MID Term 2'!F129</f>
        <v>0</v>
      </c>
      <c r="G132" s="32">
        <f>' MID Term 1'!P129+'MID Term 2'!J129</f>
        <v>0</v>
      </c>
      <c r="H132" s="32">
        <f>' MID Term 1'!Q129+'MID Term 2'!N129</f>
        <v>0</v>
      </c>
      <c r="I132" s="32">
        <f t="shared" si="0"/>
        <v>0</v>
      </c>
      <c r="J132" s="32">
        <f t="shared" si="1"/>
        <v>0</v>
      </c>
      <c r="K132" s="32">
        <f t="shared" si="2"/>
        <v>0</v>
      </c>
      <c r="L132" s="32">
        <f t="shared" si="3"/>
        <v>0</v>
      </c>
      <c r="M132" s="32">
        <f t="shared" si="4"/>
        <v>0</v>
      </c>
      <c r="N132" s="32">
        <f t="shared" si="5"/>
        <v>0</v>
      </c>
      <c r="O132" s="32">
        <f t="shared" si="6"/>
        <v>0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11">
        <v>124</v>
      </c>
      <c r="B133" s="12" t="s">
        <v>282</v>
      </c>
      <c r="C133" s="40" t="s">
        <v>283</v>
      </c>
      <c r="D133" s="32">
        <f>' MID Term 1'!D130+'MID Term 2'!D130</f>
        <v>20</v>
      </c>
      <c r="E133" s="32">
        <f>' MID Term 1'!H130+'MID Term 2'!E130</f>
        <v>23</v>
      </c>
      <c r="F133" s="32">
        <f>' MID Term 1'!L130+'MID Term 2'!F130</f>
        <v>17</v>
      </c>
      <c r="G133" s="32">
        <f>' MID Term 1'!P130+'MID Term 2'!J130</f>
        <v>19</v>
      </c>
      <c r="H133" s="32">
        <f>' MID Term 1'!Q130+'MID Term 2'!N130</f>
        <v>24</v>
      </c>
      <c r="I133" s="32">
        <f t="shared" si="0"/>
        <v>0</v>
      </c>
      <c r="J133" s="32">
        <f t="shared" si="1"/>
        <v>1</v>
      </c>
      <c r="K133" s="32">
        <f t="shared" si="2"/>
        <v>0</v>
      </c>
      <c r="L133" s="32">
        <f t="shared" si="3"/>
        <v>0</v>
      </c>
      <c r="M133" s="32">
        <f t="shared" si="4"/>
        <v>1</v>
      </c>
      <c r="N133" s="32">
        <f t="shared" si="5"/>
        <v>103</v>
      </c>
      <c r="O133" s="32">
        <f t="shared" si="6"/>
        <v>52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30"/>
      <c r="B134" s="30"/>
      <c r="C134" s="30" t="s">
        <v>320</v>
      </c>
      <c r="D134" s="56">
        <v>124</v>
      </c>
      <c r="E134" s="56">
        <v>124</v>
      </c>
      <c r="F134" s="56">
        <v>124</v>
      </c>
      <c r="G134" s="56">
        <v>124</v>
      </c>
      <c r="H134" s="56">
        <v>124</v>
      </c>
      <c r="I134" s="56">
        <f t="shared" ref="I134:M134" si="7">SUM(I10:I133)</f>
        <v>97</v>
      </c>
      <c r="J134" s="56">
        <f t="shared" si="7"/>
        <v>109</v>
      </c>
      <c r="K134" s="56">
        <f t="shared" si="7"/>
        <v>99</v>
      </c>
      <c r="L134" s="56">
        <f t="shared" si="7"/>
        <v>92</v>
      </c>
      <c r="M134" s="56">
        <f t="shared" si="7"/>
        <v>120</v>
      </c>
      <c r="N134" s="30"/>
      <c r="O134" s="30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127" t="s">
        <v>321</v>
      </c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10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9.5" customHeight="1">
      <c r="A136" s="116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8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9.5" customHeight="1">
      <c r="A137" s="116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8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9.5" customHeight="1">
      <c r="A138" s="111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3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20" t="s">
        <v>284</v>
      </c>
      <c r="B139" s="95"/>
      <c r="C139" s="99"/>
      <c r="D139" s="57" t="s">
        <v>285</v>
      </c>
      <c r="E139" s="57" t="s">
        <v>286</v>
      </c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9.5" customHeight="1">
      <c r="A140" s="120" t="s">
        <v>322</v>
      </c>
      <c r="B140" s="95"/>
      <c r="C140" s="99"/>
      <c r="D140" s="58">
        <f>ROUND((I134/D134*100),0)</f>
        <v>78</v>
      </c>
      <c r="E140" s="57">
        <f t="shared" ref="E140:E144" si="8">IF(D140&gt;100,"ERROR",IF(D140&gt;=61,3,IF(D140&gt;=46,2,IF(D140&gt;=16,1,IF(D140&gt;15,0,0)))))</f>
        <v>3</v>
      </c>
      <c r="F140" s="58">
        <f t="shared" ref="F140:F144" si="9">E140*0.2</f>
        <v>0.60000000000000009</v>
      </c>
      <c r="G140" s="58"/>
      <c r="H140" s="58"/>
      <c r="I140" s="59"/>
      <c r="J140" s="59"/>
      <c r="K140" s="59"/>
      <c r="L140" s="58"/>
      <c r="M140" s="58"/>
      <c r="N140" s="58"/>
      <c r="O140" s="58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5" customHeight="1">
      <c r="A141" s="120" t="s">
        <v>323</v>
      </c>
      <c r="B141" s="95"/>
      <c r="C141" s="99"/>
      <c r="D141" s="58">
        <f>ROUND((J134/E134*100),0)</f>
        <v>88</v>
      </c>
      <c r="E141" s="57">
        <f t="shared" si="8"/>
        <v>3</v>
      </c>
      <c r="F141" s="58">
        <f t="shared" si="9"/>
        <v>0.60000000000000009</v>
      </c>
      <c r="G141" s="58"/>
      <c r="H141" s="34"/>
      <c r="I141" s="128" t="s">
        <v>324</v>
      </c>
      <c r="J141" s="129"/>
      <c r="K141" s="60">
        <f>SUM(F140:F144)</f>
        <v>3.0000000000000004</v>
      </c>
      <c r="L141" s="61"/>
      <c r="M141" s="58"/>
      <c r="N141" s="58"/>
      <c r="O141" s="58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9.5" customHeight="1">
      <c r="A142" s="120" t="s">
        <v>325</v>
      </c>
      <c r="B142" s="95"/>
      <c r="C142" s="99"/>
      <c r="D142" s="58">
        <f>ROUND((K134/F134*100),0)</f>
        <v>80</v>
      </c>
      <c r="E142" s="57">
        <f t="shared" si="8"/>
        <v>3</v>
      </c>
      <c r="F142" s="58">
        <f t="shared" si="9"/>
        <v>0.60000000000000009</v>
      </c>
      <c r="G142" s="58"/>
      <c r="H142" s="58"/>
      <c r="I142" s="62"/>
      <c r="J142" s="62"/>
      <c r="K142" s="62"/>
      <c r="L142" s="58"/>
      <c r="M142" s="58"/>
      <c r="N142" s="58"/>
      <c r="O142" s="58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9.5" customHeight="1">
      <c r="A143" s="120" t="s">
        <v>326</v>
      </c>
      <c r="B143" s="95"/>
      <c r="C143" s="99"/>
      <c r="D143" s="58">
        <f>ROUND((L134/G134*100),0)</f>
        <v>74</v>
      </c>
      <c r="E143" s="57">
        <f t="shared" si="8"/>
        <v>3</v>
      </c>
      <c r="F143" s="58">
        <f t="shared" si="9"/>
        <v>0.60000000000000009</v>
      </c>
      <c r="G143" s="58"/>
      <c r="H143" s="58"/>
      <c r="I143" s="58"/>
      <c r="J143" s="58"/>
      <c r="K143" s="58"/>
      <c r="L143" s="58"/>
      <c r="M143" s="58"/>
      <c r="N143" s="58"/>
      <c r="O143" s="58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9.5" customHeight="1">
      <c r="A144" s="120" t="s">
        <v>327</v>
      </c>
      <c r="B144" s="95"/>
      <c r="C144" s="99"/>
      <c r="D144" s="58">
        <f>ROUND((M134/H134*100),0)</f>
        <v>97</v>
      </c>
      <c r="E144" s="57">
        <f t="shared" si="8"/>
        <v>3</v>
      </c>
      <c r="F144" s="58">
        <f t="shared" si="9"/>
        <v>0.60000000000000009</v>
      </c>
      <c r="G144" s="58"/>
      <c r="H144" s="58"/>
      <c r="I144" s="58"/>
      <c r="J144" s="58"/>
      <c r="K144" s="58"/>
      <c r="L144" s="58"/>
      <c r="M144" s="58"/>
      <c r="N144" s="58"/>
      <c r="O144" s="58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9.5" customHeight="1">
      <c r="A145" s="127" t="s">
        <v>328</v>
      </c>
      <c r="B145" s="109"/>
      <c r="C145" s="109"/>
      <c r="D145" s="109"/>
      <c r="E145" s="109"/>
      <c r="F145" s="109"/>
      <c r="G145" s="109"/>
      <c r="H145" s="110"/>
      <c r="I145" s="127" t="s">
        <v>329</v>
      </c>
      <c r="J145" s="109"/>
      <c r="K145" s="109"/>
      <c r="L145" s="109"/>
      <c r="M145" s="109"/>
      <c r="N145" s="109"/>
      <c r="O145" s="110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9.5" customHeight="1">
      <c r="A146" s="116"/>
      <c r="B146" s="117"/>
      <c r="C146" s="117"/>
      <c r="D146" s="117"/>
      <c r="E146" s="117"/>
      <c r="F146" s="117"/>
      <c r="G146" s="117"/>
      <c r="H146" s="118"/>
      <c r="I146" s="116"/>
      <c r="J146" s="117"/>
      <c r="K146" s="117"/>
      <c r="L146" s="117"/>
      <c r="M146" s="117"/>
      <c r="N146" s="117"/>
      <c r="O146" s="118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9.5" customHeight="1">
      <c r="A147" s="116"/>
      <c r="B147" s="117"/>
      <c r="C147" s="117"/>
      <c r="D147" s="117"/>
      <c r="E147" s="117"/>
      <c r="F147" s="117"/>
      <c r="G147" s="117"/>
      <c r="H147" s="118"/>
      <c r="I147" s="116"/>
      <c r="J147" s="117"/>
      <c r="K147" s="117"/>
      <c r="L147" s="117"/>
      <c r="M147" s="117"/>
      <c r="N147" s="117"/>
      <c r="O147" s="118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9.5" customHeight="1">
      <c r="A148" s="111"/>
      <c r="B148" s="112"/>
      <c r="C148" s="112"/>
      <c r="D148" s="112"/>
      <c r="E148" s="112"/>
      <c r="F148" s="112"/>
      <c r="G148" s="112"/>
      <c r="H148" s="113"/>
      <c r="I148" s="111"/>
      <c r="J148" s="112"/>
      <c r="K148" s="112"/>
      <c r="L148" s="112"/>
      <c r="M148" s="112"/>
      <c r="N148" s="112"/>
      <c r="O148" s="113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C149" s="43"/>
    </row>
    <row r="150" spans="1:25" ht="15.75" customHeight="1"/>
    <row r="151" spans="1:25" ht="15.75" customHeight="1"/>
    <row r="152" spans="1:25" ht="15.75" customHeight="1"/>
    <row r="153" spans="1:25" ht="15.75" customHeight="1"/>
    <row r="154" spans="1:25" ht="15.75" customHeight="1"/>
    <row r="155" spans="1:25" ht="15.75" customHeight="1"/>
    <row r="156" spans="1:25" ht="15.75" customHeight="1"/>
    <row r="157" spans="1:25" ht="15.75" customHeight="1"/>
    <row r="158" spans="1:25" ht="15.75" customHeight="1"/>
    <row r="159" spans="1:25" ht="15.75" customHeight="1"/>
    <row r="160" spans="1:25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44:C144"/>
    <mergeCell ref="A145:H148"/>
    <mergeCell ref="I145:O148"/>
    <mergeCell ref="A135:O138"/>
    <mergeCell ref="A139:C139"/>
    <mergeCell ref="A140:C140"/>
    <mergeCell ref="A141:C141"/>
    <mergeCell ref="I141:J141"/>
    <mergeCell ref="A142:C142"/>
    <mergeCell ref="A143:C143"/>
  </mergeCells>
  <conditionalFormatting sqref="I10:M134">
    <cfRule type="cellIs" dxfId="1" priority="1" operator="equal">
      <formula>0</formula>
    </cfRule>
  </conditionalFormatting>
  <conditionalFormatting sqref="N10:O133 D10:H134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2" manualBreakCount="2">
    <brk id="128" man="1"/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Kirti Dashora</cp:lastModifiedBy>
  <dcterms:created xsi:type="dcterms:W3CDTF">2018-02-21T04:44:08Z</dcterms:created>
  <dcterms:modified xsi:type="dcterms:W3CDTF">2023-09-06T18:09:14Z</dcterms:modified>
</cp:coreProperties>
</file>